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3.sz.melléklet" sheetId="1" r:id="rId1"/>
    <sheet name="3.a.sz.mellékl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 s="1"/>
  <c r="C22" i="2"/>
  <c r="B22" i="2"/>
  <c r="E21" i="2"/>
  <c r="E20" i="2"/>
  <c r="D18" i="2"/>
  <c r="E18" i="2" s="1"/>
  <c r="C18" i="2"/>
  <c r="C23" i="2" s="1"/>
  <c r="B18" i="2"/>
  <c r="B23" i="2" s="1"/>
  <c r="E17" i="2"/>
  <c r="E15" i="2"/>
  <c r="E14" i="2"/>
  <c r="E13" i="2"/>
  <c r="D91" i="1"/>
  <c r="E91" i="1" s="1"/>
  <c r="C91" i="1"/>
  <c r="B91" i="1"/>
  <c r="E90" i="1"/>
  <c r="E89" i="1"/>
  <c r="B88" i="1"/>
  <c r="E86" i="1"/>
  <c r="D86" i="1"/>
  <c r="C86" i="1"/>
  <c r="E85" i="1"/>
  <c r="E82" i="1"/>
  <c r="D82" i="1"/>
  <c r="C82" i="1"/>
  <c r="B82" i="1"/>
  <c r="E81" i="1"/>
  <c r="D79" i="1"/>
  <c r="E79" i="1" s="1"/>
  <c r="C79" i="1"/>
  <c r="B79" i="1"/>
  <c r="E77" i="1"/>
  <c r="E76" i="1"/>
  <c r="E75" i="1"/>
  <c r="E74" i="1"/>
  <c r="D73" i="1"/>
  <c r="E73" i="1" s="1"/>
  <c r="C73" i="1"/>
  <c r="B73" i="1"/>
  <c r="E72" i="1"/>
  <c r="E71" i="1"/>
  <c r="E70" i="1"/>
  <c r="E68" i="1"/>
  <c r="D67" i="1"/>
  <c r="E67" i="1" s="1"/>
  <c r="C67" i="1"/>
  <c r="B67" i="1"/>
  <c r="E66" i="1"/>
  <c r="E65" i="1"/>
  <c r="E64" i="1"/>
  <c r="E63" i="1"/>
  <c r="E62" i="1"/>
  <c r="D55" i="1"/>
  <c r="E55" i="1" s="1"/>
  <c r="C55" i="1"/>
  <c r="D54" i="1"/>
  <c r="E54" i="1" s="1"/>
  <c r="C54" i="1"/>
  <c r="B54" i="1"/>
  <c r="E53" i="1"/>
  <c r="E52" i="1"/>
  <c r="E50" i="1"/>
  <c r="D50" i="1"/>
  <c r="C50" i="1"/>
  <c r="B50" i="1"/>
  <c r="B55" i="1" s="1"/>
  <c r="E48" i="1"/>
  <c r="D45" i="1"/>
  <c r="C45" i="1"/>
  <c r="B45" i="1"/>
  <c r="E44" i="1"/>
  <c r="E43" i="1"/>
  <c r="E42" i="1"/>
  <c r="E41" i="1"/>
  <c r="E40" i="1"/>
  <c r="E39" i="1"/>
  <c r="E38" i="1"/>
  <c r="E35" i="1"/>
  <c r="D35" i="1"/>
  <c r="C35" i="1"/>
  <c r="B35" i="1"/>
  <c r="E34" i="1"/>
  <c r="E33" i="1"/>
  <c r="E32" i="1"/>
  <c r="E31" i="1"/>
  <c r="E30" i="1"/>
  <c r="E29" i="1"/>
  <c r="E28" i="1"/>
  <c r="E27" i="1"/>
  <c r="E25" i="1"/>
  <c r="E23" i="1"/>
  <c r="E22" i="1"/>
  <c r="E21" i="1"/>
  <c r="E20" i="1"/>
  <c r="D17" i="1"/>
  <c r="D18" i="1" s="1"/>
  <c r="C17" i="1"/>
  <c r="C18" i="1" s="1"/>
  <c r="C83" i="1" s="1"/>
  <c r="B17" i="1"/>
  <c r="B18" i="1" s="1"/>
  <c r="B83" i="1" s="1"/>
  <c r="E16" i="1"/>
  <c r="E15" i="1"/>
  <c r="E14" i="1"/>
  <c r="E12" i="1"/>
  <c r="D23" i="2" l="1"/>
  <c r="E23" i="2" s="1"/>
  <c r="E18" i="1"/>
  <c r="D83" i="1"/>
  <c r="E83" i="1" s="1"/>
  <c r="B87" i="1"/>
  <c r="B92" i="1" s="1"/>
  <c r="C87" i="1"/>
  <c r="C92" i="1" s="1"/>
  <c r="D87" i="1"/>
  <c r="E45" i="1"/>
  <c r="E17" i="1"/>
  <c r="D92" i="1" l="1"/>
  <c r="E92" i="1" s="1"/>
  <c r="E87" i="1"/>
</calcChain>
</file>

<file path=xl/sharedStrings.xml><?xml version="1.0" encoding="utf-8"?>
<sst xmlns="http://schemas.openxmlformats.org/spreadsheetml/2006/main" count="114" uniqueCount="95">
  <si>
    <t>Szank Községi Önkormányzat 2020. évi bevételei forrásonként</t>
  </si>
  <si>
    <t>Adatok Ft.-ban</t>
  </si>
  <si>
    <t>MEGNEVEZÉS</t>
  </si>
  <si>
    <t>Előirányzat</t>
  </si>
  <si>
    <t>Teljesítés</t>
  </si>
  <si>
    <t>Eredeti</t>
  </si>
  <si>
    <t>Módosított</t>
  </si>
  <si>
    <t>%</t>
  </si>
  <si>
    <t>Önkormányzatok működési támogatásai</t>
  </si>
  <si>
    <t>Helyi önkormányzatok működésének általános támogatása</t>
  </si>
  <si>
    <t>Települési önkorm.egyes köznevelési feladatainak támogatása</t>
  </si>
  <si>
    <t>Települési önkorm.Szociális, gyermekjóléti és gyermek étkezt.felad.támog.</t>
  </si>
  <si>
    <t>Települési önkorm. Kulturális felad. Támogatása</t>
  </si>
  <si>
    <t>Működési célú költségvetési támogatások és kiegészítő támogatások-bérrendezés</t>
  </si>
  <si>
    <t>I. Önkormányzatok működési támogatása összesen:</t>
  </si>
  <si>
    <t>Működési célú támogatások államháztartáson belülről</t>
  </si>
  <si>
    <t>Hosszabb időtartamú közfoglalkoztatás</t>
  </si>
  <si>
    <t>Európai Mobilitás Hét</t>
  </si>
  <si>
    <t>Diákmunka</t>
  </si>
  <si>
    <t xml:space="preserve">EFOP-1.5.3-16-2017-00009 pályázat </t>
  </si>
  <si>
    <t>MKO-KP-1-2020/1-001687 - A magyar kultúráért és okatatásért - Kun Világtalálkozó</t>
  </si>
  <si>
    <t>TTP-KP-1/2020/1-000037 - Testvértelepülési programok és együttműködések támogatása</t>
  </si>
  <si>
    <t>GYVT Erzsébet utalvány</t>
  </si>
  <si>
    <t>OEP finanszírozás védőnő</t>
  </si>
  <si>
    <t>Háziorvosi finanszírozás</t>
  </si>
  <si>
    <t>TKT Munkaszervezet támogatása</t>
  </si>
  <si>
    <t>Bursa Hungarica támogatás visszautalás</t>
  </si>
  <si>
    <t>Hungarikum pályázat 2020</t>
  </si>
  <si>
    <t>Méz-és Meggyfesztivál</t>
  </si>
  <si>
    <t>Magyar Falu- Önkormányzati járdafelújítás</t>
  </si>
  <si>
    <t>Magyar Falu- Közösségi tér átalakítás</t>
  </si>
  <si>
    <t>Működési célú támogatások államháztartáson belülről összesen</t>
  </si>
  <si>
    <t>Felhalmozási célú önkormányzati támogatások ÁHT-n belülről</t>
  </si>
  <si>
    <t>TOP-1.1.1 Iparterület támogatása</t>
  </si>
  <si>
    <t>TOP-1.2.1 Kiskun Emlékhely</t>
  </si>
  <si>
    <t>VP6-7.2.1-7.4.1.2.-16-Külterületi helyi közutak fejlesztése</t>
  </si>
  <si>
    <t>VP6-7.2.1-7.4.1.1-16 Településkép, közösségi tér fejlesztése</t>
  </si>
  <si>
    <t>Turisztikai fejlesztések Szankon</t>
  </si>
  <si>
    <t>Magyar Falu - Faluházak felújítása</t>
  </si>
  <si>
    <t>Egyéb felhalmozási célú támogatások államháztartáson belülről összesen</t>
  </si>
  <si>
    <t>Közhatalmi bevételek</t>
  </si>
  <si>
    <t>Termékek és szolgáltatások adói</t>
  </si>
  <si>
    <t>Helyi értékesítési és forgalmi adók Iparűzési adó</t>
  </si>
  <si>
    <t xml:space="preserve">Gépjármű adó </t>
  </si>
  <si>
    <t>Termékek és szolgáltatások adói összesen</t>
  </si>
  <si>
    <t>Egyéb közhatalmi bevételek</t>
  </si>
  <si>
    <t>Igazgatási szolgáltatási díjak</t>
  </si>
  <si>
    <t>Helyi adópótlék, adóbírság</t>
  </si>
  <si>
    <t>Egyéb közhatalmi bevételek összesen</t>
  </si>
  <si>
    <t>Közhatalmi bevételek összesen</t>
  </si>
  <si>
    <t>Működési bevételek</t>
  </si>
  <si>
    <t>Szolgáltatások ellenértéke</t>
  </si>
  <si>
    <t>Önkormányzati vagyon hasznosítása szolg.</t>
  </si>
  <si>
    <t>Tárgyieszk. Bérbeadásából származó bevétel</t>
  </si>
  <si>
    <t>-</t>
  </si>
  <si>
    <t>Méz- és meggyfesztivál szolgáltatások bevétele</t>
  </si>
  <si>
    <t>Közművelődés szolgáltatások ellenértéke</t>
  </si>
  <si>
    <t>Közterület használat ellenértéke</t>
  </si>
  <si>
    <t>Szolgáltatások bevétele sportpálya</t>
  </si>
  <si>
    <t>Piac, búcsú helypénz</t>
  </si>
  <si>
    <t>Kiskun Emlékhely</t>
  </si>
  <si>
    <t>Szolgáltatások ellenértéke összesen</t>
  </si>
  <si>
    <t>Közvetített szolgáltatások</t>
  </si>
  <si>
    <t>Tulajdonosi bevételek</t>
  </si>
  <si>
    <t>Lakbérek</t>
  </si>
  <si>
    <t>Bérleti díjak</t>
  </si>
  <si>
    <t>Önkormányzati vagyon üzemeltetéséből származó bevételek</t>
  </si>
  <si>
    <t>Tulajdonosi bevételek összesen</t>
  </si>
  <si>
    <t>Kiszámlázott ÁFA</t>
  </si>
  <si>
    <t>Általános forgalmi adó visszatérítése</t>
  </si>
  <si>
    <t>Kamat bevételek</t>
  </si>
  <si>
    <t>Egyéb működési bevételek</t>
  </si>
  <si>
    <t>Kiadások visszatérítése</t>
  </si>
  <si>
    <t>Működési bevételek összesen</t>
  </si>
  <si>
    <t>Működési célú átvett pénzeszközök</t>
  </si>
  <si>
    <t xml:space="preserve">Egyéb vállalkozástól támogatás </t>
  </si>
  <si>
    <t>Működési célú átvett pénzeszközök összesen</t>
  </si>
  <si>
    <t>Működési bevételek mindösszesen</t>
  </si>
  <si>
    <t>Egyéb felhalmozási bevételek</t>
  </si>
  <si>
    <t>Ingatlanok értékesítése</t>
  </si>
  <si>
    <t>Egyéb felhalmozási bevételek összesen</t>
  </si>
  <si>
    <t>Költségvetési pénzforgalmi bevételek összesen</t>
  </si>
  <si>
    <t>Finanszírozási bevételek</t>
  </si>
  <si>
    <t>Előző évi költségvetési pénzmaradvány igénybevétele</t>
  </si>
  <si>
    <t>Államháztartáson belüli megelőlegezések</t>
  </si>
  <si>
    <t>Költségvetési pénzforgalom nélküli bevételek összesen</t>
  </si>
  <si>
    <t>Önkormányzat bevételei mindösszesen</t>
  </si>
  <si>
    <t>Szanki Polgármesteri Hivatal 2020. évi bevételei forrásonként</t>
  </si>
  <si>
    <t>Továbbszámlázott közvetített szolgált.</t>
  </si>
  <si>
    <t>Kiszámlázott általános forgalmi adó</t>
  </si>
  <si>
    <t>I. Működési bevételek összesen</t>
  </si>
  <si>
    <t>II.Finanszírozási bevételek</t>
  </si>
  <si>
    <t>Irányító (felügyeleti) szervtől kapott támog.</t>
  </si>
  <si>
    <t>2019. évi pénzmaradvány igénybevétele</t>
  </si>
  <si>
    <t>Szanki Polgármesteri Hivatal bevételei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</si>
</sst>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F_t_-;\-* #,##0\ _F_t_-;_-* &quot;-&quot;??\ _F_t_-;_-@_-"/>
    <numFmt numFmtId="165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0" borderId="0" xfId="0" applyBorder="1"/>
    <xf numFmtId="0" fontId="4" fillId="0" borderId="0" xfId="0" applyFont="1" applyAlignment="1">
      <alignment horizontal="left"/>
    </xf>
    <xf numFmtId="0" fontId="4" fillId="2" borderId="0" xfId="0" applyFont="1" applyFill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5" fillId="0" borderId="4" xfId="2" applyNumberFormat="1" applyFont="1" applyBorder="1" applyAlignment="1">
      <alignment horizontal="left" vertical="center"/>
    </xf>
    <xf numFmtId="164" fontId="5" fillId="2" borderId="4" xfId="1" applyNumberFormat="1" applyFont="1" applyFill="1" applyBorder="1"/>
    <xf numFmtId="43" fontId="6" fillId="2" borderId="4" xfId="1" applyFont="1" applyFill="1" applyBorder="1" applyAlignment="1">
      <alignment horizontal="center"/>
    </xf>
    <xf numFmtId="49" fontId="5" fillId="0" borderId="4" xfId="2" applyNumberFormat="1" applyFont="1" applyBorder="1" applyAlignment="1">
      <alignment horizontal="left" vertical="center" wrapText="1"/>
    </xf>
    <xf numFmtId="49" fontId="6" fillId="0" borderId="4" xfId="3" applyNumberFormat="1" applyFont="1" applyFill="1" applyBorder="1" applyAlignment="1">
      <alignment horizontal="left" wrapText="1"/>
    </xf>
    <xf numFmtId="164" fontId="6" fillId="0" borderId="4" xfId="1" applyNumberFormat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164" fontId="6" fillId="0" borderId="0" xfId="1" applyNumberFormat="1" applyFont="1" applyFill="1" applyBorder="1"/>
    <xf numFmtId="49" fontId="5" fillId="0" borderId="4" xfId="3" applyNumberFormat="1" applyFont="1" applyFill="1" applyBorder="1" applyAlignment="1">
      <alignment horizontal="left" wrapText="1"/>
    </xf>
    <xf numFmtId="164" fontId="5" fillId="0" borderId="4" xfId="1" applyNumberFormat="1" applyFont="1" applyFill="1" applyBorder="1" applyAlignment="1">
      <alignment vertical="center"/>
    </xf>
    <xf numFmtId="49" fontId="6" fillId="0" borderId="4" xfId="3" applyNumberFormat="1" applyFont="1" applyFill="1" applyBorder="1" applyAlignment="1">
      <alignment horizontal="left"/>
    </xf>
    <xf numFmtId="49" fontId="6" fillId="0" borderId="4" xfId="0" applyNumberFormat="1" applyFont="1" applyFill="1" applyBorder="1" applyAlignment="1">
      <alignment horizontal="left" vertical="center" wrapText="1"/>
    </xf>
    <xf numFmtId="0" fontId="4" fillId="0" borderId="0" xfId="0" applyFont="1"/>
    <xf numFmtId="49" fontId="6" fillId="0" borderId="4" xfId="0" applyNumberFormat="1" applyFont="1" applyFill="1" applyBorder="1" applyAlignment="1">
      <alignment horizontal="left" wrapText="1"/>
    </xf>
    <xf numFmtId="43" fontId="5" fillId="0" borderId="4" xfId="1" applyFont="1" applyFill="1" applyBorder="1" applyAlignment="1">
      <alignment vertical="center"/>
    </xf>
    <xf numFmtId="164" fontId="0" fillId="0" borderId="0" xfId="0" applyNumberFormat="1"/>
    <xf numFmtId="164" fontId="5" fillId="0" borderId="0" xfId="1" applyNumberFormat="1" applyFont="1" applyFill="1" applyBorder="1"/>
    <xf numFmtId="164" fontId="7" fillId="0" borderId="4" xfId="1" applyNumberFormat="1" applyFont="1" applyFill="1" applyBorder="1" applyAlignment="1">
      <alignment vertical="center"/>
    </xf>
    <xf numFmtId="49" fontId="5" fillId="0" borderId="4" xfId="2" applyNumberFormat="1" applyFont="1" applyFill="1" applyBorder="1" applyAlignment="1">
      <alignment horizontal="left" vertical="center" wrapText="1"/>
    </xf>
    <xf numFmtId="49" fontId="6" fillId="0" borderId="4" xfId="2" applyNumberFormat="1" applyFont="1" applyFill="1" applyBorder="1" applyAlignment="1">
      <alignment horizontal="left" vertical="center"/>
    </xf>
    <xf numFmtId="0" fontId="0" fillId="0" borderId="0" xfId="0" applyFill="1"/>
    <xf numFmtId="49" fontId="5" fillId="0" borderId="4" xfId="3" applyNumberFormat="1" applyFont="1" applyFill="1" applyBorder="1" applyAlignment="1">
      <alignment horizontal="left"/>
    </xf>
    <xf numFmtId="49" fontId="5" fillId="0" borderId="4" xfId="3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/>
    <xf numFmtId="3" fontId="8" fillId="0" borderId="4" xfId="0" applyNumberFormat="1" applyFont="1" applyFill="1" applyBorder="1" applyAlignment="1">
      <alignment horizontal="center"/>
    </xf>
    <xf numFmtId="49" fontId="6" fillId="0" borderId="4" xfId="3" applyNumberFormat="1" applyFont="1" applyFill="1" applyBorder="1" applyAlignment="1">
      <alignment horizontal="left" vertical="center"/>
    </xf>
    <xf numFmtId="49" fontId="6" fillId="0" borderId="4" xfId="3" applyNumberFormat="1" applyFont="1" applyFill="1" applyBorder="1" applyAlignment="1">
      <alignment horizontal="left" vertical="center" wrapText="1"/>
    </xf>
    <xf numFmtId="49" fontId="5" fillId="0" borderId="4" xfId="3" applyNumberFormat="1" applyFont="1" applyFill="1" applyBorder="1" applyAlignment="1">
      <alignment horizontal="left" vertical="center" wrapText="1"/>
    </xf>
    <xf numFmtId="49" fontId="5" fillId="0" borderId="4" xfId="3" applyNumberFormat="1" applyFont="1" applyBorder="1" applyAlignment="1">
      <alignment horizontal="left" vertical="center"/>
    </xf>
    <xf numFmtId="164" fontId="5" fillId="2" borderId="4" xfId="1" applyNumberFormat="1" applyFont="1" applyFill="1" applyBorder="1" applyAlignment="1">
      <alignment vertical="center"/>
    </xf>
    <xf numFmtId="43" fontId="5" fillId="2" borderId="4" xfId="1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 wrapText="1"/>
    </xf>
    <xf numFmtId="0" fontId="3" fillId="0" borderId="0" xfId="0" applyFont="1"/>
    <xf numFmtId="0" fontId="0" fillId="0" borderId="0" xfId="0" applyAlignment="1">
      <alignment horizontal="left"/>
    </xf>
    <xf numFmtId="0" fontId="0" fillId="2" borderId="0" xfId="0" applyFill="1"/>
    <xf numFmtId="0" fontId="2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0" xfId="2"/>
    <xf numFmtId="0" fontId="2" fillId="0" borderId="0" xfId="2" applyFont="1" applyAlignment="1">
      <alignment horizontal="left" vertical="center"/>
    </xf>
    <xf numFmtId="0" fontId="4" fillId="0" borderId="0" xfId="2" applyAlignment="1">
      <alignment horizontal="center" vertical="center"/>
    </xf>
    <xf numFmtId="0" fontId="2" fillId="0" borderId="0" xfId="2" applyFont="1" applyAlignment="1">
      <alignment horizontal="left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0" fontId="4" fillId="0" borderId="0" xfId="2" applyBorder="1"/>
    <xf numFmtId="0" fontId="5" fillId="0" borderId="0" xfId="2" applyFont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5" fillId="0" borderId="4" xfId="2" applyFont="1" applyBorder="1"/>
    <xf numFmtId="164" fontId="5" fillId="0" borderId="4" xfId="3" applyNumberFormat="1" applyFont="1" applyBorder="1" applyAlignment="1">
      <alignment horizontal="center"/>
    </xf>
    <xf numFmtId="164" fontId="2" fillId="0" borderId="4" xfId="3" applyNumberFormat="1" applyFont="1" applyBorder="1" applyAlignment="1">
      <alignment horizontal="left" vertical="center"/>
    </xf>
    <xf numFmtId="165" fontId="4" fillId="0" borderId="4" xfId="3" applyFont="1" applyBorder="1" applyAlignment="1">
      <alignment horizontal="center"/>
    </xf>
    <xf numFmtId="164" fontId="9" fillId="0" borderId="4" xfId="3" applyNumberFormat="1" applyFont="1" applyBorder="1" applyAlignment="1">
      <alignment horizontal="left"/>
    </xf>
    <xf numFmtId="164" fontId="6" fillId="0" borderId="4" xfId="3" applyNumberFormat="1" applyFont="1" applyBorder="1" applyAlignment="1">
      <alignment vertical="center"/>
    </xf>
    <xf numFmtId="165" fontId="4" fillId="0" borderId="4" xfId="3" applyFont="1" applyBorder="1" applyAlignment="1">
      <alignment vertical="center"/>
    </xf>
    <xf numFmtId="164" fontId="9" fillId="0" borderId="4" xfId="3" applyNumberFormat="1" applyFont="1" applyFill="1" applyBorder="1" applyAlignment="1">
      <alignment horizontal="left"/>
    </xf>
    <xf numFmtId="164" fontId="6" fillId="0" borderId="4" xfId="3" applyNumberFormat="1" applyFont="1" applyFill="1" applyBorder="1" applyAlignment="1">
      <alignment vertical="center"/>
    </xf>
    <xf numFmtId="164" fontId="2" fillId="0" borderId="4" xfId="3" applyNumberFormat="1" applyFont="1" applyFill="1" applyBorder="1" applyAlignment="1">
      <alignment horizontal="left"/>
    </xf>
    <xf numFmtId="164" fontId="5" fillId="0" borderId="4" xfId="3" applyNumberFormat="1" applyFont="1" applyFill="1" applyBorder="1" applyAlignment="1">
      <alignment vertical="center"/>
    </xf>
    <xf numFmtId="165" fontId="3" fillId="0" borderId="4" xfId="3" applyFont="1" applyBorder="1" applyAlignment="1">
      <alignment vertical="center"/>
    </xf>
    <xf numFmtId="164" fontId="6" fillId="3" borderId="4" xfId="1" applyNumberFormat="1" applyFont="1" applyFill="1" applyBorder="1" applyAlignment="1">
      <alignment horizontal="center" vertical="center"/>
    </xf>
    <xf numFmtId="164" fontId="9" fillId="0" borderId="4" xfId="3" applyNumberFormat="1" applyFont="1" applyFill="1" applyBorder="1" applyAlignment="1">
      <alignment horizontal="left" wrapText="1"/>
    </xf>
    <xf numFmtId="164" fontId="2" fillId="0" borderId="4" xfId="3" applyNumberFormat="1" applyFont="1" applyFill="1" applyBorder="1" applyAlignment="1">
      <alignment horizontal="left" wrapText="1"/>
    </xf>
    <xf numFmtId="164" fontId="4" fillId="0" borderId="0" xfId="3" applyNumberFormat="1"/>
  </cellXfs>
  <cellStyles count="4">
    <cellStyle name="Ezres" xfId="1" builtinId="3"/>
    <cellStyle name="Ezres 2" xf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2"/>
  <sheetViews>
    <sheetView tabSelected="1" zoomScaleNormal="100" workbookViewId="0">
      <selection sqref="A1:E1"/>
    </sheetView>
  </sheetViews>
  <sheetFormatPr defaultRowHeight="15" x14ac:dyDescent="0.25"/>
  <cols>
    <col min="1" max="1" width="47.7109375" style="60" bestFit="1" customWidth="1"/>
    <col min="2" max="4" width="17.7109375" style="61" bestFit="1" customWidth="1"/>
    <col min="5" max="5" width="11.42578125" style="61" customWidth="1"/>
    <col min="6" max="6" width="12.5703125" bestFit="1" customWidth="1"/>
    <col min="7" max="7" width="16.5703125" bestFit="1" customWidth="1"/>
  </cols>
  <sheetData>
    <row r="1" spans="1:7" ht="27" customHeight="1" x14ac:dyDescent="0.25">
      <c r="A1" s="1" t="s">
        <v>0</v>
      </c>
      <c r="B1" s="2"/>
      <c r="C1" s="2"/>
      <c r="D1" s="2"/>
      <c r="E1" s="2"/>
    </row>
    <row r="2" spans="1:7" ht="13.5" customHeight="1" x14ac:dyDescent="0.25">
      <c r="A2" s="3"/>
      <c r="B2" s="4"/>
      <c r="C2" s="4"/>
      <c r="D2" s="4"/>
      <c r="E2" s="4"/>
    </row>
    <row r="3" spans="1:7" ht="15.75" x14ac:dyDescent="0.25">
      <c r="A3" s="5"/>
      <c r="B3" s="6"/>
      <c r="C3" s="7"/>
      <c r="D3" s="8"/>
      <c r="E3" s="8"/>
    </row>
    <row r="4" spans="1:7" ht="15.75" x14ac:dyDescent="0.25">
      <c r="A4" s="9"/>
      <c r="B4" s="9"/>
      <c r="C4" s="10"/>
      <c r="D4" s="11"/>
      <c r="E4" s="11"/>
    </row>
    <row r="5" spans="1:7" ht="15.75" x14ac:dyDescent="0.25">
      <c r="A5" s="9"/>
      <c r="B5" s="9"/>
      <c r="C5" s="12"/>
      <c r="D5" s="13"/>
      <c r="E5" s="13"/>
    </row>
    <row r="6" spans="1:7" x14ac:dyDescent="0.25">
      <c r="A6" s="14"/>
      <c r="B6" s="6"/>
      <c r="C6" s="6"/>
      <c r="D6" s="15" t="s">
        <v>1</v>
      </c>
      <c r="E6" s="16"/>
      <c r="F6" s="17"/>
      <c r="G6" s="17"/>
    </row>
    <row r="7" spans="1:7" x14ac:dyDescent="0.25">
      <c r="A7" s="18"/>
      <c r="B7" s="7"/>
      <c r="C7" s="7"/>
      <c r="D7" s="19"/>
      <c r="E7" s="19"/>
      <c r="F7" s="17"/>
      <c r="G7" s="17"/>
    </row>
    <row r="8" spans="1:7" x14ac:dyDescent="0.25">
      <c r="A8" s="20" t="s">
        <v>2</v>
      </c>
      <c r="B8" s="21" t="s">
        <v>3</v>
      </c>
      <c r="C8" s="21"/>
      <c r="D8" s="21" t="s">
        <v>4</v>
      </c>
      <c r="E8" s="21"/>
      <c r="F8" s="17"/>
      <c r="G8" s="17"/>
    </row>
    <row r="9" spans="1:7" x14ac:dyDescent="0.25">
      <c r="A9" s="22"/>
      <c r="B9" s="23" t="s">
        <v>5</v>
      </c>
      <c r="C9" s="23" t="s">
        <v>6</v>
      </c>
      <c r="D9" s="23"/>
      <c r="E9" s="24" t="s">
        <v>7</v>
      </c>
      <c r="F9" s="17"/>
      <c r="G9" s="17"/>
    </row>
    <row r="10" spans="1:7" x14ac:dyDescent="0.25">
      <c r="A10" s="25" t="s">
        <v>8</v>
      </c>
      <c r="B10" s="26"/>
      <c r="C10" s="26"/>
      <c r="D10" s="26"/>
      <c r="E10" s="27"/>
      <c r="F10" s="17"/>
      <c r="G10" s="17"/>
    </row>
    <row r="11" spans="1:7" ht="30" x14ac:dyDescent="0.25">
      <c r="A11" s="28" t="s">
        <v>9</v>
      </c>
      <c r="B11" s="26"/>
      <c r="C11" s="26"/>
      <c r="D11" s="26"/>
      <c r="E11" s="27"/>
      <c r="F11" s="17"/>
      <c r="G11" s="17"/>
    </row>
    <row r="12" spans="1:7" ht="29.25" x14ac:dyDescent="0.25">
      <c r="A12" s="29" t="s">
        <v>9</v>
      </c>
      <c r="B12" s="30">
        <v>40548788</v>
      </c>
      <c r="C12" s="30">
        <v>46463029</v>
      </c>
      <c r="D12" s="30">
        <v>46463029</v>
      </c>
      <c r="E12" s="31">
        <f t="shared" ref="E12:E82" si="0">(D12/C12)*100</f>
        <v>100</v>
      </c>
      <c r="F12" s="32"/>
      <c r="G12" s="17"/>
    </row>
    <row r="13" spans="1:7" ht="29.25" x14ac:dyDescent="0.25">
      <c r="A13" s="29" t="s">
        <v>10</v>
      </c>
      <c r="B13" s="30">
        <v>302955</v>
      </c>
      <c r="C13" s="30">
        <v>0</v>
      </c>
      <c r="D13" s="30">
        <v>0</v>
      </c>
      <c r="E13" s="31"/>
      <c r="F13" s="32"/>
      <c r="G13" s="17"/>
    </row>
    <row r="14" spans="1:7" ht="29.25" x14ac:dyDescent="0.25">
      <c r="A14" s="29" t="s">
        <v>11</v>
      </c>
      <c r="B14" s="30">
        <v>0</v>
      </c>
      <c r="C14" s="30">
        <v>302955</v>
      </c>
      <c r="D14" s="30">
        <v>302955</v>
      </c>
      <c r="E14" s="31">
        <f t="shared" si="0"/>
        <v>100</v>
      </c>
      <c r="F14" s="32"/>
      <c r="G14" s="17"/>
    </row>
    <row r="15" spans="1:7" x14ac:dyDescent="0.25">
      <c r="A15" s="29" t="s">
        <v>12</v>
      </c>
      <c r="B15" s="30">
        <v>3019914</v>
      </c>
      <c r="C15" s="30">
        <v>4729237</v>
      </c>
      <c r="D15" s="30">
        <v>4729237</v>
      </c>
      <c r="E15" s="31">
        <f t="shared" si="0"/>
        <v>100</v>
      </c>
      <c r="F15" s="32"/>
      <c r="G15" s="17"/>
    </row>
    <row r="16" spans="1:7" ht="29.25" x14ac:dyDescent="0.25">
      <c r="A16" s="29" t="s">
        <v>13</v>
      </c>
      <c r="B16" s="30">
        <v>0</v>
      </c>
      <c r="C16" s="30">
        <v>10250953</v>
      </c>
      <c r="D16" s="30">
        <v>10250953</v>
      </c>
      <c r="E16" s="31">
        <f t="shared" si="0"/>
        <v>100</v>
      </c>
      <c r="F16" s="32"/>
      <c r="G16" s="17"/>
    </row>
    <row r="17" spans="1:7" ht="30" x14ac:dyDescent="0.25">
      <c r="A17" s="33" t="s">
        <v>9</v>
      </c>
      <c r="B17" s="34">
        <f>SUM(B12:B16)</f>
        <v>43871657</v>
      </c>
      <c r="C17" s="34">
        <f t="shared" ref="C17:D17" si="1">SUM(C12:C16)</f>
        <v>61746174</v>
      </c>
      <c r="D17" s="34">
        <f t="shared" si="1"/>
        <v>61746174</v>
      </c>
      <c r="E17" s="31">
        <f t="shared" si="0"/>
        <v>100</v>
      </c>
      <c r="F17" s="17"/>
      <c r="G17" s="17"/>
    </row>
    <row r="18" spans="1:7" ht="30" x14ac:dyDescent="0.25">
      <c r="A18" s="33" t="s">
        <v>14</v>
      </c>
      <c r="B18" s="34">
        <f>SUM(B17)</f>
        <v>43871657</v>
      </c>
      <c r="C18" s="34">
        <f>SUM(C17)</f>
        <v>61746174</v>
      </c>
      <c r="D18" s="34">
        <f>SUM(D17)</f>
        <v>61746174</v>
      </c>
      <c r="E18" s="31">
        <f t="shared" si="0"/>
        <v>100</v>
      </c>
      <c r="F18" s="17"/>
      <c r="G18" s="17"/>
    </row>
    <row r="19" spans="1:7" ht="30" x14ac:dyDescent="0.25">
      <c r="A19" s="33" t="s">
        <v>15</v>
      </c>
      <c r="B19" s="34"/>
      <c r="C19" s="34"/>
      <c r="D19" s="34"/>
      <c r="E19" s="31"/>
      <c r="F19" s="17"/>
      <c r="G19" s="17"/>
    </row>
    <row r="20" spans="1:7" x14ac:dyDescent="0.25">
      <c r="A20" s="35" t="s">
        <v>16</v>
      </c>
      <c r="B20" s="30">
        <v>3703700</v>
      </c>
      <c r="C20" s="30">
        <v>7683019</v>
      </c>
      <c r="D20" s="30">
        <v>6066812</v>
      </c>
      <c r="E20" s="31">
        <f t="shared" si="0"/>
        <v>78.963907286966233</v>
      </c>
    </row>
    <row r="21" spans="1:7" x14ac:dyDescent="0.25">
      <c r="A21" s="36" t="s">
        <v>17</v>
      </c>
      <c r="B21" s="30">
        <v>306000</v>
      </c>
      <c r="C21" s="30">
        <v>193300</v>
      </c>
      <c r="D21" s="30">
        <v>0</v>
      </c>
      <c r="E21" s="31">
        <f t="shared" si="0"/>
        <v>0</v>
      </c>
      <c r="G21" s="37"/>
    </row>
    <row r="22" spans="1:7" x14ac:dyDescent="0.25">
      <c r="A22" s="36" t="s">
        <v>18</v>
      </c>
      <c r="B22" s="30">
        <v>0</v>
      </c>
      <c r="C22" s="30">
        <v>1673592</v>
      </c>
      <c r="D22" s="30">
        <v>1673592</v>
      </c>
      <c r="E22" s="31">
        <f t="shared" si="0"/>
        <v>100</v>
      </c>
    </row>
    <row r="23" spans="1:7" x14ac:dyDescent="0.25">
      <c r="A23" s="36" t="s">
        <v>19</v>
      </c>
      <c r="B23" s="30">
        <v>2460000</v>
      </c>
      <c r="C23" s="30">
        <v>2463208</v>
      </c>
      <c r="D23" s="30">
        <v>2463208</v>
      </c>
      <c r="E23" s="31">
        <f t="shared" si="0"/>
        <v>100</v>
      </c>
    </row>
    <row r="24" spans="1:7" ht="28.5" x14ac:dyDescent="0.25">
      <c r="A24" s="36" t="s">
        <v>20</v>
      </c>
      <c r="B24" s="30">
        <v>4000000</v>
      </c>
      <c r="C24" s="30">
        <v>0</v>
      </c>
      <c r="D24" s="30">
        <v>0</v>
      </c>
      <c r="E24" s="31">
        <v>0</v>
      </c>
    </row>
    <row r="25" spans="1:7" ht="28.5" x14ac:dyDescent="0.25">
      <c r="A25" s="36" t="s">
        <v>21</v>
      </c>
      <c r="B25" s="30">
        <v>378000</v>
      </c>
      <c r="C25" s="30">
        <v>2000000</v>
      </c>
      <c r="D25" s="30">
        <v>2000000</v>
      </c>
      <c r="E25" s="31">
        <f t="shared" si="0"/>
        <v>100</v>
      </c>
    </row>
    <row r="26" spans="1:7" x14ac:dyDescent="0.25">
      <c r="A26" s="36" t="s">
        <v>22</v>
      </c>
      <c r="B26" s="30">
        <v>1330000</v>
      </c>
      <c r="C26" s="30">
        <v>0</v>
      </c>
      <c r="D26" s="30">
        <v>0</v>
      </c>
      <c r="E26" s="31">
        <v>0</v>
      </c>
    </row>
    <row r="27" spans="1:7" x14ac:dyDescent="0.25">
      <c r="A27" s="35" t="s">
        <v>23</v>
      </c>
      <c r="B27" s="30">
        <v>8520000</v>
      </c>
      <c r="C27" s="30">
        <v>9605300</v>
      </c>
      <c r="D27" s="30">
        <v>9605300</v>
      </c>
      <c r="E27" s="31">
        <f t="shared" si="0"/>
        <v>100</v>
      </c>
    </row>
    <row r="28" spans="1:7" x14ac:dyDescent="0.25">
      <c r="A28" s="35" t="s">
        <v>24</v>
      </c>
      <c r="B28" s="30">
        <v>13200000</v>
      </c>
      <c r="C28" s="30">
        <v>13297800</v>
      </c>
      <c r="D28" s="30">
        <v>13297800</v>
      </c>
      <c r="E28" s="31">
        <f t="shared" si="0"/>
        <v>100</v>
      </c>
    </row>
    <row r="29" spans="1:7" x14ac:dyDescent="0.25">
      <c r="A29" s="35" t="s">
        <v>25</v>
      </c>
      <c r="B29" s="30">
        <v>0</v>
      </c>
      <c r="C29" s="30">
        <v>300000</v>
      </c>
      <c r="D29" s="30">
        <v>300000</v>
      </c>
      <c r="E29" s="31">
        <f t="shared" si="0"/>
        <v>100</v>
      </c>
    </row>
    <row r="30" spans="1:7" x14ac:dyDescent="0.25">
      <c r="A30" s="35" t="s">
        <v>26</v>
      </c>
      <c r="B30" s="30">
        <v>0</v>
      </c>
      <c r="C30" s="30">
        <v>75000</v>
      </c>
      <c r="D30" s="30">
        <v>75000</v>
      </c>
      <c r="E30" s="31">
        <f t="shared" si="0"/>
        <v>100</v>
      </c>
    </row>
    <row r="31" spans="1:7" x14ac:dyDescent="0.25">
      <c r="A31" s="35" t="s">
        <v>27</v>
      </c>
      <c r="B31" s="30">
        <v>0</v>
      </c>
      <c r="C31" s="30">
        <v>3998206</v>
      </c>
      <c r="D31" s="30">
        <v>3998206</v>
      </c>
      <c r="E31" s="31">
        <f t="shared" si="0"/>
        <v>100</v>
      </c>
    </row>
    <row r="32" spans="1:7" x14ac:dyDescent="0.25">
      <c r="A32" s="35" t="s">
        <v>28</v>
      </c>
      <c r="B32" s="30">
        <v>1971675</v>
      </c>
      <c r="C32" s="30">
        <v>1971675</v>
      </c>
      <c r="D32" s="30">
        <v>1971675</v>
      </c>
      <c r="E32" s="31">
        <f t="shared" si="0"/>
        <v>100</v>
      </c>
    </row>
    <row r="33" spans="1:7" x14ac:dyDescent="0.25">
      <c r="A33" s="35" t="s">
        <v>29</v>
      </c>
      <c r="B33" s="30">
        <v>0</v>
      </c>
      <c r="C33" s="30">
        <v>349250</v>
      </c>
      <c r="D33" s="30">
        <v>349250</v>
      </c>
      <c r="E33" s="31">
        <f t="shared" si="0"/>
        <v>100</v>
      </c>
    </row>
    <row r="34" spans="1:7" x14ac:dyDescent="0.25">
      <c r="A34" s="38" t="s">
        <v>30</v>
      </c>
      <c r="B34" s="30">
        <v>0</v>
      </c>
      <c r="C34" s="30">
        <v>1035050</v>
      </c>
      <c r="D34" s="30">
        <v>1035050</v>
      </c>
      <c r="E34" s="31">
        <f t="shared" si="0"/>
        <v>100</v>
      </c>
    </row>
    <row r="35" spans="1:7" ht="30" x14ac:dyDescent="0.25">
      <c r="A35" s="33" t="s">
        <v>31</v>
      </c>
      <c r="B35" s="34">
        <f>SUM(B20:B34)</f>
        <v>35869375</v>
      </c>
      <c r="C35" s="34">
        <f t="shared" ref="C35:D35" si="2">SUM(C20:C34)</f>
        <v>44645400</v>
      </c>
      <c r="D35" s="34">
        <f t="shared" si="2"/>
        <v>42835893</v>
      </c>
      <c r="E35" s="39">
        <f t="shared" si="0"/>
        <v>95.946935182572005</v>
      </c>
      <c r="F35" s="40"/>
      <c r="G35" s="41"/>
    </row>
    <row r="36" spans="1:7" ht="30" x14ac:dyDescent="0.25">
      <c r="A36" s="33" t="s">
        <v>32</v>
      </c>
      <c r="B36" s="34"/>
      <c r="C36" s="34"/>
      <c r="D36" s="34"/>
      <c r="E36" s="31"/>
      <c r="F36" s="40"/>
      <c r="G36" s="41"/>
    </row>
    <row r="37" spans="1:7" x14ac:dyDescent="0.25">
      <c r="A37" s="29" t="s">
        <v>33</v>
      </c>
      <c r="B37" s="30">
        <v>16000000</v>
      </c>
      <c r="C37" s="30">
        <v>0</v>
      </c>
      <c r="D37" s="30">
        <v>0</v>
      </c>
      <c r="E37" s="31">
        <v>0</v>
      </c>
      <c r="F37" s="40"/>
      <c r="G37" s="41"/>
    </row>
    <row r="38" spans="1:7" x14ac:dyDescent="0.25">
      <c r="A38" s="29" t="s">
        <v>34</v>
      </c>
      <c r="B38" s="30">
        <v>2210404</v>
      </c>
      <c r="C38" s="30">
        <v>2210404</v>
      </c>
      <c r="D38" s="30">
        <v>2210404</v>
      </c>
      <c r="E38" s="31">
        <f t="shared" si="0"/>
        <v>100</v>
      </c>
      <c r="F38" s="40"/>
      <c r="G38" s="41"/>
    </row>
    <row r="39" spans="1:7" ht="29.25" x14ac:dyDescent="0.25">
      <c r="A39" s="29" t="s">
        <v>35</v>
      </c>
      <c r="B39" s="30">
        <v>11026766</v>
      </c>
      <c r="C39" s="30">
        <v>11026766</v>
      </c>
      <c r="D39" s="30">
        <v>9665295</v>
      </c>
      <c r="E39" s="31">
        <f t="shared" si="0"/>
        <v>87.653034443643762</v>
      </c>
      <c r="F39" s="40"/>
      <c r="G39" s="41"/>
    </row>
    <row r="40" spans="1:7" ht="29.25" x14ac:dyDescent="0.25">
      <c r="A40" s="29" t="s">
        <v>36</v>
      </c>
      <c r="B40" s="30">
        <v>27124762</v>
      </c>
      <c r="C40" s="30">
        <v>27124762</v>
      </c>
      <c r="D40" s="30">
        <v>27124762</v>
      </c>
      <c r="E40" s="31">
        <f t="shared" si="0"/>
        <v>100</v>
      </c>
      <c r="F40" s="40"/>
      <c r="G40" s="41"/>
    </row>
    <row r="41" spans="1:7" x14ac:dyDescent="0.25">
      <c r="A41" s="29" t="s">
        <v>37</v>
      </c>
      <c r="B41" s="30">
        <v>0</v>
      </c>
      <c r="C41" s="30">
        <v>15000000</v>
      </c>
      <c r="D41" s="30">
        <v>15000000</v>
      </c>
      <c r="E41" s="31">
        <f t="shared" si="0"/>
        <v>100</v>
      </c>
      <c r="F41" s="40"/>
      <c r="G41" s="41"/>
    </row>
    <row r="42" spans="1:7" ht="15.75" x14ac:dyDescent="0.25">
      <c r="A42" s="38" t="s">
        <v>38</v>
      </c>
      <c r="B42" s="42">
        <v>0</v>
      </c>
      <c r="C42" s="30">
        <v>25393546</v>
      </c>
      <c r="D42" s="30">
        <v>25393546</v>
      </c>
      <c r="E42" s="31">
        <f t="shared" si="0"/>
        <v>100</v>
      </c>
      <c r="F42" s="40"/>
      <c r="G42" s="41"/>
    </row>
    <row r="43" spans="1:7" ht="15.75" x14ac:dyDescent="0.25">
      <c r="A43" s="35" t="s">
        <v>29</v>
      </c>
      <c r="B43" s="42">
        <v>0</v>
      </c>
      <c r="C43" s="30">
        <v>4649227</v>
      </c>
      <c r="D43" s="30">
        <v>4649227</v>
      </c>
      <c r="E43" s="31">
        <f t="shared" si="0"/>
        <v>100</v>
      </c>
      <c r="F43" s="40"/>
      <c r="G43" s="41"/>
    </row>
    <row r="44" spans="1:7" ht="15.75" x14ac:dyDescent="0.25">
      <c r="A44" s="38" t="s">
        <v>30</v>
      </c>
      <c r="B44" s="42">
        <v>0</v>
      </c>
      <c r="C44" s="30">
        <v>13949297</v>
      </c>
      <c r="D44" s="30">
        <v>13949297</v>
      </c>
      <c r="E44" s="31">
        <f t="shared" si="0"/>
        <v>100</v>
      </c>
      <c r="F44" s="40"/>
      <c r="G44" s="41"/>
    </row>
    <row r="45" spans="1:7" ht="30" x14ac:dyDescent="0.25">
      <c r="A45" s="33" t="s">
        <v>39</v>
      </c>
      <c r="B45" s="34">
        <f>SUM(B37:B44)</f>
        <v>56361932</v>
      </c>
      <c r="C45" s="34">
        <f>SUM(C37:C44)</f>
        <v>99354002</v>
      </c>
      <c r="D45" s="34">
        <f>SUM(D37:D44)</f>
        <v>97992531</v>
      </c>
      <c r="E45" s="39">
        <f t="shared" si="0"/>
        <v>98.629676739141317</v>
      </c>
      <c r="F45" s="40"/>
      <c r="G45" s="41"/>
    </row>
    <row r="46" spans="1:7" x14ac:dyDescent="0.25">
      <c r="A46" s="43" t="s">
        <v>40</v>
      </c>
      <c r="B46" s="30"/>
      <c r="C46" s="30"/>
      <c r="D46" s="30"/>
      <c r="E46" s="31"/>
    </row>
    <row r="47" spans="1:7" x14ac:dyDescent="0.25">
      <c r="A47" s="43" t="s">
        <v>41</v>
      </c>
      <c r="B47" s="30"/>
      <c r="C47" s="30"/>
      <c r="D47" s="30"/>
      <c r="E47" s="31"/>
    </row>
    <row r="48" spans="1:7" x14ac:dyDescent="0.25">
      <c r="A48" s="44" t="s">
        <v>42</v>
      </c>
      <c r="B48" s="30">
        <v>145575700</v>
      </c>
      <c r="C48" s="30">
        <v>134204802</v>
      </c>
      <c r="D48" s="30">
        <v>134189389</v>
      </c>
      <c r="E48" s="31">
        <f t="shared" si="0"/>
        <v>99.98851531407945</v>
      </c>
      <c r="F48" s="45"/>
      <c r="G48" s="45"/>
    </row>
    <row r="49" spans="1:6" x14ac:dyDescent="0.25">
      <c r="A49" s="44" t="s">
        <v>43</v>
      </c>
      <c r="B49" s="30">
        <v>12000000</v>
      </c>
      <c r="C49" s="30">
        <v>0</v>
      </c>
      <c r="D49" s="30">
        <v>0</v>
      </c>
      <c r="E49" s="31">
        <v>0</v>
      </c>
    </row>
    <row r="50" spans="1:6" x14ac:dyDescent="0.25">
      <c r="A50" s="43" t="s">
        <v>44</v>
      </c>
      <c r="B50" s="34">
        <f>SUM(B48:B49)</f>
        <v>157575700</v>
      </c>
      <c r="C50" s="34">
        <f t="shared" ref="C50:D50" si="3">SUM(C48:C49)</f>
        <v>134204802</v>
      </c>
      <c r="D50" s="34">
        <f t="shared" si="3"/>
        <v>134189389</v>
      </c>
      <c r="E50" s="39">
        <f t="shared" si="0"/>
        <v>99.98851531407945</v>
      </c>
      <c r="F50" s="45"/>
    </row>
    <row r="51" spans="1:6" x14ac:dyDescent="0.25">
      <c r="A51" s="46" t="s">
        <v>45</v>
      </c>
      <c r="B51" s="30"/>
      <c r="C51" s="30"/>
      <c r="D51" s="30"/>
      <c r="E51" s="31"/>
      <c r="F51" s="17"/>
    </row>
    <row r="52" spans="1:6" x14ac:dyDescent="0.25">
      <c r="A52" s="35" t="s">
        <v>46</v>
      </c>
      <c r="B52" s="30">
        <v>250000</v>
      </c>
      <c r="C52" s="30">
        <v>250000</v>
      </c>
      <c r="D52" s="30">
        <v>0</v>
      </c>
      <c r="E52" s="31">
        <f t="shared" si="0"/>
        <v>0</v>
      </c>
      <c r="F52" s="45"/>
    </row>
    <row r="53" spans="1:6" x14ac:dyDescent="0.25">
      <c r="A53" s="35" t="s">
        <v>47</v>
      </c>
      <c r="B53" s="30">
        <v>1000000</v>
      </c>
      <c r="C53" s="30">
        <v>500000</v>
      </c>
      <c r="D53" s="30">
        <v>364993</v>
      </c>
      <c r="E53" s="31">
        <f t="shared" si="0"/>
        <v>72.998599999999996</v>
      </c>
    </row>
    <row r="54" spans="1:6" x14ac:dyDescent="0.25">
      <c r="A54" s="46" t="s">
        <v>48</v>
      </c>
      <c r="B54" s="34">
        <f>SUM(B52:B53)</f>
        <v>1250000</v>
      </c>
      <c r="C54" s="34">
        <f t="shared" ref="C54:D54" si="4">SUM(C52:C53)</f>
        <v>750000</v>
      </c>
      <c r="D54" s="34">
        <f t="shared" si="4"/>
        <v>364993</v>
      </c>
      <c r="E54" s="39">
        <f t="shared" si="0"/>
        <v>48.665733333333336</v>
      </c>
    </row>
    <row r="55" spans="1:6" x14ac:dyDescent="0.25">
      <c r="A55" s="46" t="s">
        <v>49</v>
      </c>
      <c r="B55" s="34">
        <f>SUM(B50+B54)</f>
        <v>158825700</v>
      </c>
      <c r="C55" s="34">
        <f>SUM(C50+C54)</f>
        <v>134954802</v>
      </c>
      <c r="D55" s="34">
        <f>SUM(D50+D54)</f>
        <v>134554382</v>
      </c>
      <c r="E55" s="39">
        <f t="shared" si="0"/>
        <v>99.70329325517443</v>
      </c>
      <c r="F55" s="45"/>
    </row>
    <row r="56" spans="1:6" x14ac:dyDescent="0.25">
      <c r="A56" s="46" t="s">
        <v>50</v>
      </c>
      <c r="B56" s="30"/>
      <c r="C56" s="30"/>
      <c r="D56" s="30"/>
      <c r="E56" s="31"/>
    </row>
    <row r="57" spans="1:6" x14ac:dyDescent="0.25">
      <c r="A57" s="47" t="s">
        <v>51</v>
      </c>
      <c r="B57" s="30"/>
      <c r="C57" s="30"/>
      <c r="D57" s="30"/>
      <c r="E57" s="31"/>
    </row>
    <row r="58" spans="1:6" ht="15.75" x14ac:dyDescent="0.25">
      <c r="A58" s="48" t="s">
        <v>51</v>
      </c>
      <c r="B58" s="49">
        <v>1163258</v>
      </c>
      <c r="C58" s="42">
        <v>1971624</v>
      </c>
      <c r="D58" s="30">
        <v>1971624</v>
      </c>
      <c r="E58" s="31">
        <v>0</v>
      </c>
    </row>
    <row r="59" spans="1:6" ht="15.75" x14ac:dyDescent="0.25">
      <c r="A59" s="48" t="s">
        <v>52</v>
      </c>
      <c r="B59" s="49">
        <v>400000</v>
      </c>
      <c r="C59" s="42">
        <v>0</v>
      </c>
      <c r="D59" s="30">
        <v>0</v>
      </c>
      <c r="E59" s="31">
        <v>0</v>
      </c>
    </row>
    <row r="60" spans="1:6" ht="15.75" x14ac:dyDescent="0.25">
      <c r="A60" s="48" t="s">
        <v>53</v>
      </c>
      <c r="B60" s="49" t="s">
        <v>54</v>
      </c>
      <c r="C60" s="42"/>
      <c r="D60" s="30">
        <v>100</v>
      </c>
      <c r="E60" s="31">
        <v>0</v>
      </c>
    </row>
    <row r="61" spans="1:6" ht="15.75" x14ac:dyDescent="0.25">
      <c r="A61" s="48" t="s">
        <v>55</v>
      </c>
      <c r="B61" s="49">
        <v>4000000</v>
      </c>
      <c r="C61" s="42">
        <v>0</v>
      </c>
      <c r="D61" s="30">
        <v>0</v>
      </c>
      <c r="E61" s="31">
        <v>0</v>
      </c>
    </row>
    <row r="62" spans="1:6" ht="15.75" x14ac:dyDescent="0.25">
      <c r="A62" s="48" t="s">
        <v>56</v>
      </c>
      <c r="B62" s="49">
        <v>500000</v>
      </c>
      <c r="C62" s="42">
        <v>400420</v>
      </c>
      <c r="D62" s="30">
        <v>400420</v>
      </c>
      <c r="E62" s="31">
        <f t="shared" si="0"/>
        <v>100</v>
      </c>
    </row>
    <row r="63" spans="1:6" ht="15.75" x14ac:dyDescent="0.25">
      <c r="A63" s="48" t="s">
        <v>57</v>
      </c>
      <c r="B63" s="49">
        <v>100000</v>
      </c>
      <c r="C63" s="42">
        <v>100000</v>
      </c>
      <c r="D63" s="30">
        <v>41480</v>
      </c>
      <c r="E63" s="31">
        <f t="shared" si="0"/>
        <v>41.48</v>
      </c>
    </row>
    <row r="64" spans="1:6" ht="15.75" x14ac:dyDescent="0.25">
      <c r="A64" s="48" t="s">
        <v>58</v>
      </c>
      <c r="B64" s="49">
        <v>100000</v>
      </c>
      <c r="C64" s="42">
        <v>66247</v>
      </c>
      <c r="D64" s="30">
        <v>32500</v>
      </c>
      <c r="E64" s="31">
        <f t="shared" si="0"/>
        <v>49.058825305296843</v>
      </c>
    </row>
    <row r="65" spans="1:5" ht="15.75" x14ac:dyDescent="0.25">
      <c r="A65" s="48" t="s">
        <v>59</v>
      </c>
      <c r="B65" s="49">
        <v>300000</v>
      </c>
      <c r="C65" s="42">
        <v>150000</v>
      </c>
      <c r="D65" s="30">
        <v>119432</v>
      </c>
      <c r="E65" s="31">
        <f t="shared" si="0"/>
        <v>79.62133333333334</v>
      </c>
    </row>
    <row r="66" spans="1:5" ht="15.75" x14ac:dyDescent="0.25">
      <c r="A66" s="48" t="s">
        <v>60</v>
      </c>
      <c r="B66" s="49">
        <v>0</v>
      </c>
      <c r="C66" s="42">
        <v>32500</v>
      </c>
      <c r="D66" s="30">
        <v>32500</v>
      </c>
      <c r="E66" s="31">
        <f t="shared" si="0"/>
        <v>100</v>
      </c>
    </row>
    <row r="67" spans="1:5" x14ac:dyDescent="0.25">
      <c r="A67" s="47" t="s">
        <v>61</v>
      </c>
      <c r="B67" s="34">
        <f>SUM(B58:B66)</f>
        <v>6563258</v>
      </c>
      <c r="C67" s="34">
        <f>SUM(C58:C66)</f>
        <v>2720791</v>
      </c>
      <c r="D67" s="34">
        <f>SUM(D58:D66)</f>
        <v>2598056</v>
      </c>
      <c r="E67" s="39">
        <f t="shared" si="0"/>
        <v>95.488995663393467</v>
      </c>
    </row>
    <row r="68" spans="1:5" x14ac:dyDescent="0.25">
      <c r="A68" s="47" t="s">
        <v>62</v>
      </c>
      <c r="B68" s="34">
        <v>300000</v>
      </c>
      <c r="C68" s="34">
        <v>100000</v>
      </c>
      <c r="D68" s="34">
        <v>0</v>
      </c>
      <c r="E68" s="39">
        <f t="shared" si="0"/>
        <v>0</v>
      </c>
    </row>
    <row r="69" spans="1:5" x14ac:dyDescent="0.25">
      <c r="A69" s="47" t="s">
        <v>63</v>
      </c>
      <c r="B69" s="30"/>
      <c r="C69" s="30"/>
      <c r="D69" s="30"/>
      <c r="E69" s="31"/>
    </row>
    <row r="70" spans="1:5" x14ac:dyDescent="0.25">
      <c r="A70" s="50" t="s">
        <v>64</v>
      </c>
      <c r="B70" s="30">
        <v>1000000</v>
      </c>
      <c r="C70" s="30">
        <v>565362</v>
      </c>
      <c r="D70" s="30">
        <v>942634</v>
      </c>
      <c r="E70" s="31">
        <f t="shared" si="0"/>
        <v>166.73105019438873</v>
      </c>
    </row>
    <row r="71" spans="1:5" x14ac:dyDescent="0.25">
      <c r="A71" s="50" t="s">
        <v>65</v>
      </c>
      <c r="B71" s="30">
        <v>1500000</v>
      </c>
      <c r="C71" s="30">
        <v>200000</v>
      </c>
      <c r="D71" s="30">
        <v>322728</v>
      </c>
      <c r="E71" s="31">
        <f t="shared" si="0"/>
        <v>161.364</v>
      </c>
    </row>
    <row r="72" spans="1:5" ht="28.5" x14ac:dyDescent="0.25">
      <c r="A72" s="51" t="s">
        <v>66</v>
      </c>
      <c r="B72" s="30">
        <v>1500000</v>
      </c>
      <c r="C72" s="30">
        <v>500000</v>
      </c>
      <c r="D72" s="30">
        <v>0</v>
      </c>
      <c r="E72" s="31">
        <f t="shared" si="0"/>
        <v>0</v>
      </c>
    </row>
    <row r="73" spans="1:5" x14ac:dyDescent="0.25">
      <c r="A73" s="52" t="s">
        <v>67</v>
      </c>
      <c r="B73" s="34">
        <f>SUM(B70:B72)</f>
        <v>4000000</v>
      </c>
      <c r="C73" s="34">
        <f t="shared" ref="C73:D73" si="5">SUM(C70:C72)</f>
        <v>1265362</v>
      </c>
      <c r="D73" s="34">
        <f t="shared" si="5"/>
        <v>1265362</v>
      </c>
      <c r="E73" s="39">
        <f t="shared" si="0"/>
        <v>100</v>
      </c>
    </row>
    <row r="74" spans="1:5" x14ac:dyDescent="0.25">
      <c r="A74" s="52" t="s">
        <v>68</v>
      </c>
      <c r="B74" s="34">
        <v>1742000</v>
      </c>
      <c r="C74" s="34">
        <v>1919032</v>
      </c>
      <c r="D74" s="34">
        <v>1562184</v>
      </c>
      <c r="E74" s="39">
        <f t="shared" si="0"/>
        <v>81.404791582422803</v>
      </c>
    </row>
    <row r="75" spans="1:5" x14ac:dyDescent="0.25">
      <c r="A75" s="52" t="s">
        <v>69</v>
      </c>
      <c r="B75" s="34">
        <v>21270729</v>
      </c>
      <c r="C75" s="34">
        <v>1897000</v>
      </c>
      <c r="D75" s="34">
        <v>1897000</v>
      </c>
      <c r="E75" s="39">
        <f t="shared" si="0"/>
        <v>100</v>
      </c>
    </row>
    <row r="76" spans="1:5" x14ac:dyDescent="0.25">
      <c r="A76" s="47" t="s">
        <v>70</v>
      </c>
      <c r="B76" s="34">
        <v>100000</v>
      </c>
      <c r="C76" s="34">
        <v>122393</v>
      </c>
      <c r="D76" s="34">
        <v>87370</v>
      </c>
      <c r="E76" s="39">
        <f t="shared" si="0"/>
        <v>71.38480141838177</v>
      </c>
    </row>
    <row r="77" spans="1:5" x14ac:dyDescent="0.25">
      <c r="A77" s="47" t="s">
        <v>71</v>
      </c>
      <c r="B77" s="34">
        <v>0</v>
      </c>
      <c r="C77" s="34">
        <v>665637</v>
      </c>
      <c r="D77" s="34">
        <v>634437</v>
      </c>
      <c r="E77" s="39">
        <f t="shared" si="0"/>
        <v>95.312760558682882</v>
      </c>
    </row>
    <row r="78" spans="1:5" x14ac:dyDescent="0.25">
      <c r="A78" s="47" t="s">
        <v>72</v>
      </c>
      <c r="B78" s="34">
        <v>0</v>
      </c>
      <c r="C78" s="34">
        <v>0</v>
      </c>
      <c r="D78" s="34">
        <v>31200</v>
      </c>
      <c r="E78" s="39">
        <v>0</v>
      </c>
    </row>
    <row r="79" spans="1:5" x14ac:dyDescent="0.25">
      <c r="A79" s="33" t="s">
        <v>73</v>
      </c>
      <c r="B79" s="34">
        <f>SUM(B67,B68,B73,B74:B78)</f>
        <v>33975987</v>
      </c>
      <c r="C79" s="34">
        <f t="shared" ref="C79:D79" si="6">SUM(C67,C68,C73,C74:C78)</f>
        <v>8690215</v>
      </c>
      <c r="D79" s="34">
        <f t="shared" si="6"/>
        <v>8075609</v>
      </c>
      <c r="E79" s="39">
        <f t="shared" si="0"/>
        <v>92.927608810599054</v>
      </c>
    </row>
    <row r="80" spans="1:5" x14ac:dyDescent="0.25">
      <c r="A80" s="47" t="s">
        <v>74</v>
      </c>
      <c r="B80" s="34"/>
      <c r="C80" s="34"/>
      <c r="D80" s="34"/>
      <c r="E80" s="31"/>
    </row>
    <row r="81" spans="1:6" x14ac:dyDescent="0.25">
      <c r="A81" s="50" t="s">
        <v>75</v>
      </c>
      <c r="B81" s="30">
        <v>3670000</v>
      </c>
      <c r="C81" s="30">
        <v>412700</v>
      </c>
      <c r="D81" s="30">
        <v>412700</v>
      </c>
      <c r="E81" s="31">
        <f t="shared" si="0"/>
        <v>100</v>
      </c>
    </row>
    <row r="82" spans="1:6" x14ac:dyDescent="0.25">
      <c r="A82" s="47" t="s">
        <v>76</v>
      </c>
      <c r="B82" s="34">
        <f>SUM(B81:B81)</f>
        <v>3670000</v>
      </c>
      <c r="C82" s="34">
        <f>SUM(C81:C81)</f>
        <v>412700</v>
      </c>
      <c r="D82" s="34">
        <f>SUM(D81:D81)</f>
        <v>412700</v>
      </c>
      <c r="E82" s="39">
        <f t="shared" si="0"/>
        <v>100</v>
      </c>
    </row>
    <row r="83" spans="1:6" x14ac:dyDescent="0.25">
      <c r="A83" s="47" t="s">
        <v>77</v>
      </c>
      <c r="B83" s="34">
        <f>SUM(B18+B35+B55+B79+B82)</f>
        <v>276212719</v>
      </c>
      <c r="C83" s="34">
        <f t="shared" ref="C83:D83" si="7">SUM(C18+C35+C55+C79+C82)</f>
        <v>250449291</v>
      </c>
      <c r="D83" s="34">
        <f t="shared" si="7"/>
        <v>247624758</v>
      </c>
      <c r="E83" s="39">
        <f t="shared" ref="E83:E92" si="8">(D83/C83)*100</f>
        <v>98.872213617087056</v>
      </c>
    </row>
    <row r="84" spans="1:6" x14ac:dyDescent="0.25">
      <c r="A84" s="47" t="s">
        <v>78</v>
      </c>
      <c r="B84" s="34"/>
      <c r="C84" s="34"/>
      <c r="D84" s="34"/>
      <c r="E84" s="39"/>
    </row>
    <row r="85" spans="1:6" x14ac:dyDescent="0.25">
      <c r="A85" s="50" t="s">
        <v>79</v>
      </c>
      <c r="B85" s="30">
        <v>0</v>
      </c>
      <c r="C85" s="30">
        <v>2273616</v>
      </c>
      <c r="D85" s="30">
        <v>2273616</v>
      </c>
      <c r="E85" s="39">
        <f t="shared" si="8"/>
        <v>100</v>
      </c>
    </row>
    <row r="86" spans="1:6" x14ac:dyDescent="0.25">
      <c r="A86" s="53" t="s">
        <v>80</v>
      </c>
      <c r="B86" s="54"/>
      <c r="C86" s="54">
        <f>SUM(C85)</f>
        <v>2273616</v>
      </c>
      <c r="D86" s="54">
        <f>SUM(D85)</f>
        <v>2273616</v>
      </c>
      <c r="E86" s="55">
        <f t="shared" si="8"/>
        <v>100</v>
      </c>
    </row>
    <row r="87" spans="1:6" ht="30" x14ac:dyDescent="0.25">
      <c r="A87" s="33" t="s">
        <v>81</v>
      </c>
      <c r="B87" s="34">
        <f>SUM(B45+B83+B86)</f>
        <v>332574651</v>
      </c>
      <c r="C87" s="34">
        <f t="shared" ref="C87:D87" si="9">SUM(C45+C83+C86)</f>
        <v>352076909</v>
      </c>
      <c r="D87" s="34">
        <f t="shared" si="9"/>
        <v>347890905</v>
      </c>
      <c r="E87" s="55">
        <f t="shared" si="8"/>
        <v>98.811054092729506</v>
      </c>
      <c r="F87" s="45"/>
    </row>
    <row r="88" spans="1:6" x14ac:dyDescent="0.25">
      <c r="A88" s="33" t="s">
        <v>82</v>
      </c>
      <c r="B88" s="34">
        <f>SUM(B46+B84)</f>
        <v>0</v>
      </c>
      <c r="C88" s="54"/>
      <c r="D88" s="54"/>
      <c r="E88" s="55"/>
    </row>
    <row r="89" spans="1:6" s="37" customFormat="1" ht="28.5" x14ac:dyDescent="0.2">
      <c r="A89" s="38" t="s">
        <v>83</v>
      </c>
      <c r="B89" s="30">
        <v>62212771</v>
      </c>
      <c r="C89" s="56">
        <v>62212771</v>
      </c>
      <c r="D89" s="56">
        <v>58260686</v>
      </c>
      <c r="E89" s="57">
        <f t="shared" si="8"/>
        <v>93.647469906138724</v>
      </c>
    </row>
    <row r="90" spans="1:6" s="37" customFormat="1" ht="14.25" x14ac:dyDescent="0.2">
      <c r="A90" s="38" t="s">
        <v>84</v>
      </c>
      <c r="B90" s="30">
        <v>0</v>
      </c>
      <c r="C90" s="56">
        <v>3430093</v>
      </c>
      <c r="D90" s="56">
        <v>3430093</v>
      </c>
      <c r="E90" s="57">
        <f t="shared" si="8"/>
        <v>100</v>
      </c>
    </row>
    <row r="91" spans="1:6" s="37" customFormat="1" ht="30" x14ac:dyDescent="0.25">
      <c r="A91" s="58" t="s">
        <v>85</v>
      </c>
      <c r="B91" s="54">
        <f>SUM(B89:B90)</f>
        <v>62212771</v>
      </c>
      <c r="C91" s="54">
        <f t="shared" ref="C91:D91" si="10">SUM(C89:C90)</f>
        <v>65642864</v>
      </c>
      <c r="D91" s="54">
        <f t="shared" si="10"/>
        <v>61690779</v>
      </c>
      <c r="E91" s="55">
        <f t="shared" si="8"/>
        <v>93.97941412184575</v>
      </c>
    </row>
    <row r="92" spans="1:6" s="59" customFormat="1" x14ac:dyDescent="0.25">
      <c r="A92" s="33" t="s">
        <v>86</v>
      </c>
      <c r="B92" s="54">
        <f>SUM(B87+B91)</f>
        <v>394787422</v>
      </c>
      <c r="C92" s="54">
        <f t="shared" ref="C92:D92" si="11">SUM(C87+C91)</f>
        <v>417719773</v>
      </c>
      <c r="D92" s="54">
        <f t="shared" si="11"/>
        <v>409581684</v>
      </c>
      <c r="E92" s="55">
        <f t="shared" si="8"/>
        <v>98.051782672016344</v>
      </c>
    </row>
  </sheetData>
  <mergeCells count="7">
    <mergeCell ref="A1:E1"/>
    <mergeCell ref="D3:E3"/>
    <mergeCell ref="C4:E4"/>
    <mergeCell ref="D6:E6"/>
    <mergeCell ref="A8:A9"/>
    <mergeCell ref="B8:C8"/>
    <mergeCell ref="D8:E8"/>
  </mergeCells>
  <pageMargins left="0.9055118110236221" right="0.70866141732283472" top="0.74803149606299213" bottom="0.74803149606299213" header="0.31496062992125984" footer="0.31496062992125984"/>
  <pageSetup paperSize="9" scale="71" orientation="portrait" r:id="rId1"/>
  <headerFooter>
    <oddHeader>&amp;R3. számú melléklet
a 7/2021(V.28.) önkormányzati rendelethez</oddHeader>
    <oddFooter>&amp;C7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7"/>
  <sheetViews>
    <sheetView zoomScaleNormal="100" workbookViewId="0">
      <selection sqref="A1:E1"/>
    </sheetView>
  </sheetViews>
  <sheetFormatPr defaultColWidth="9.140625" defaultRowHeight="12.75" x14ac:dyDescent="0.2"/>
  <cols>
    <col min="1" max="1" width="42.42578125" style="64" bestFit="1" customWidth="1"/>
    <col min="2" max="2" width="15.42578125" style="64" bestFit="1" customWidth="1"/>
    <col min="3" max="3" width="15.140625" style="64" customWidth="1"/>
    <col min="4" max="4" width="15.42578125" style="64" bestFit="1" customWidth="1"/>
    <col min="5" max="5" width="10" style="64" bestFit="1" customWidth="1"/>
    <col min="6" max="6" width="9.140625" style="64"/>
    <col min="7" max="7" width="11" style="64" bestFit="1" customWidth="1"/>
    <col min="8" max="16384" width="9.140625" style="64"/>
  </cols>
  <sheetData>
    <row r="1" spans="1:7" ht="15.75" x14ac:dyDescent="0.2">
      <c r="A1" s="62" t="s">
        <v>87</v>
      </c>
      <c r="B1" s="63"/>
      <c r="C1" s="63"/>
      <c r="D1" s="63"/>
      <c r="E1" s="63"/>
    </row>
    <row r="2" spans="1:7" ht="15.75" x14ac:dyDescent="0.2">
      <c r="A2" s="65"/>
      <c r="B2" s="66"/>
      <c r="C2" s="66"/>
      <c r="D2" s="66"/>
      <c r="E2" s="66"/>
    </row>
    <row r="3" spans="1:7" ht="15.75" x14ac:dyDescent="0.25">
      <c r="A3" s="67"/>
      <c r="B3" s="68"/>
      <c r="C3" s="69"/>
      <c r="D3" s="70"/>
      <c r="E3" s="70"/>
    </row>
    <row r="4" spans="1:7" ht="15.75" x14ac:dyDescent="0.25">
      <c r="A4" s="67"/>
      <c r="B4" s="68"/>
      <c r="C4" s="10"/>
      <c r="D4" s="11"/>
      <c r="E4" s="11"/>
    </row>
    <row r="5" spans="1:7" ht="15.75" x14ac:dyDescent="0.25">
      <c r="A5" s="71"/>
      <c r="B5" s="71"/>
      <c r="C5" s="71"/>
      <c r="D5" s="71"/>
      <c r="E5" s="71"/>
    </row>
    <row r="6" spans="1:7" x14ac:dyDescent="0.2">
      <c r="A6" s="72"/>
      <c r="B6" s="68"/>
      <c r="C6" s="68"/>
      <c r="D6" s="73" t="s">
        <v>1</v>
      </c>
      <c r="E6" s="74"/>
    </row>
    <row r="7" spans="1:7" x14ac:dyDescent="0.2">
      <c r="A7" s="75"/>
      <c r="B7" s="69"/>
      <c r="C7" s="69"/>
      <c r="D7" s="76"/>
      <c r="E7" s="76"/>
      <c r="F7" s="77"/>
      <c r="G7" s="77"/>
    </row>
    <row r="8" spans="1:7" ht="15" x14ac:dyDescent="0.25">
      <c r="A8" s="78" t="s">
        <v>2</v>
      </c>
    </row>
    <row r="9" spans="1:7" ht="15" x14ac:dyDescent="0.25">
      <c r="A9" s="79" t="s">
        <v>2</v>
      </c>
      <c r="B9" s="80" t="s">
        <v>3</v>
      </c>
      <c r="C9" s="80"/>
      <c r="D9" s="80" t="s">
        <v>4</v>
      </c>
      <c r="E9" s="80"/>
    </row>
    <row r="10" spans="1:7" ht="15" x14ac:dyDescent="0.25">
      <c r="A10" s="81"/>
      <c r="B10" s="82" t="s">
        <v>5</v>
      </c>
      <c r="C10" s="82" t="s">
        <v>6</v>
      </c>
      <c r="D10" s="82"/>
      <c r="E10" s="83" t="s">
        <v>7</v>
      </c>
    </row>
    <row r="11" spans="1:7" ht="15" x14ac:dyDescent="0.25">
      <c r="A11" s="84" t="s">
        <v>50</v>
      </c>
      <c r="B11" s="85"/>
      <c r="C11" s="85"/>
      <c r="D11" s="85"/>
      <c r="E11" s="83"/>
    </row>
    <row r="12" spans="1:7" ht="15.75" x14ac:dyDescent="0.25">
      <c r="A12" s="86" t="s">
        <v>51</v>
      </c>
      <c r="B12" s="85"/>
      <c r="C12" s="85"/>
      <c r="D12" s="85"/>
      <c r="E12" s="87"/>
    </row>
    <row r="13" spans="1:7" ht="15" customHeight="1" x14ac:dyDescent="0.2">
      <c r="A13" s="88" t="s">
        <v>51</v>
      </c>
      <c r="B13" s="89">
        <v>1500000</v>
      </c>
      <c r="C13" s="89">
        <v>1440026</v>
      </c>
      <c r="D13" s="89">
        <v>150000</v>
      </c>
      <c r="E13" s="90">
        <f>(D13/C13)*100</f>
        <v>10.416478591358768</v>
      </c>
    </row>
    <row r="14" spans="1:7" ht="15" customHeight="1" x14ac:dyDescent="0.2">
      <c r="A14" s="88" t="s">
        <v>88</v>
      </c>
      <c r="B14" s="89">
        <v>100000</v>
      </c>
      <c r="C14" s="89">
        <v>175797</v>
      </c>
      <c r="D14" s="89">
        <v>175797</v>
      </c>
      <c r="E14" s="90">
        <f>(D14/C14)*100</f>
        <v>100</v>
      </c>
    </row>
    <row r="15" spans="1:7" ht="15" customHeight="1" x14ac:dyDescent="0.2">
      <c r="A15" s="91" t="s">
        <v>89</v>
      </c>
      <c r="B15" s="92">
        <v>186400</v>
      </c>
      <c r="C15" s="92">
        <v>186400</v>
      </c>
      <c r="D15" s="92">
        <v>34687</v>
      </c>
      <c r="E15" s="90">
        <f>(D15/C15)*100</f>
        <v>18.608905579399142</v>
      </c>
    </row>
    <row r="16" spans="1:7" ht="15" customHeight="1" x14ac:dyDescent="0.2">
      <c r="A16" s="91" t="s">
        <v>70</v>
      </c>
      <c r="B16" s="92">
        <v>20000</v>
      </c>
      <c r="C16" s="92">
        <v>20000</v>
      </c>
      <c r="D16" s="92">
        <v>629</v>
      </c>
      <c r="E16" s="90">
        <v>0</v>
      </c>
    </row>
    <row r="17" spans="1:5" ht="15" customHeight="1" x14ac:dyDescent="0.2">
      <c r="A17" s="91" t="s">
        <v>71</v>
      </c>
      <c r="B17" s="92">
        <v>50000</v>
      </c>
      <c r="C17" s="92">
        <v>107329</v>
      </c>
      <c r="D17" s="92">
        <v>107329</v>
      </c>
      <c r="E17" s="90">
        <f>(D17/C17)*100</f>
        <v>100</v>
      </c>
    </row>
    <row r="18" spans="1:5" ht="15.75" x14ac:dyDescent="0.25">
      <c r="A18" s="93" t="s">
        <v>90</v>
      </c>
      <c r="B18" s="94">
        <f>SUM(B13:B17)</f>
        <v>1856400</v>
      </c>
      <c r="C18" s="94">
        <f t="shared" ref="C18:D18" si="0">SUM(C13:C17)</f>
        <v>1929552</v>
      </c>
      <c r="D18" s="94">
        <f t="shared" si="0"/>
        <v>468442</v>
      </c>
      <c r="E18" s="95">
        <f>(D18/C18)*100</f>
        <v>24.277241556589303</v>
      </c>
    </row>
    <row r="19" spans="1:5" ht="15.75" x14ac:dyDescent="0.25">
      <c r="A19" s="93" t="s">
        <v>91</v>
      </c>
      <c r="B19" s="94"/>
      <c r="C19" s="94"/>
      <c r="D19" s="94"/>
      <c r="E19" s="90"/>
    </row>
    <row r="20" spans="1:5" ht="15" customHeight="1" x14ac:dyDescent="0.2">
      <c r="A20" s="91" t="s">
        <v>92</v>
      </c>
      <c r="B20" s="96">
        <v>77000000</v>
      </c>
      <c r="C20" s="96">
        <v>70175000</v>
      </c>
      <c r="D20" s="96">
        <v>64319735</v>
      </c>
      <c r="E20" s="90">
        <f>(D20/C20)*100</f>
        <v>91.656195226220163</v>
      </c>
    </row>
    <row r="21" spans="1:5" ht="15" customHeight="1" x14ac:dyDescent="0.2">
      <c r="A21" s="97" t="s">
        <v>93</v>
      </c>
      <c r="B21" s="96">
        <v>1500000</v>
      </c>
      <c r="C21" s="96">
        <v>1698160</v>
      </c>
      <c r="D21" s="96">
        <v>495778</v>
      </c>
      <c r="E21" s="90">
        <f>(D21/C21)*100</f>
        <v>29.19501107080605</v>
      </c>
    </row>
    <row r="22" spans="1:5" ht="15.75" x14ac:dyDescent="0.25">
      <c r="A22" s="98" t="s">
        <v>82</v>
      </c>
      <c r="B22" s="94">
        <f>SUM(B20:B21)</f>
        <v>78500000</v>
      </c>
      <c r="C22" s="94">
        <f t="shared" ref="C22:D22" si="1">SUM(C20:C21)</f>
        <v>71873160</v>
      </c>
      <c r="D22" s="94">
        <f t="shared" si="1"/>
        <v>64815513</v>
      </c>
      <c r="E22" s="90">
        <f>(D22/C22)*100</f>
        <v>90.18041366206802</v>
      </c>
    </row>
    <row r="23" spans="1:5" ht="31.5" x14ac:dyDescent="0.25">
      <c r="A23" s="98" t="s">
        <v>94</v>
      </c>
      <c r="B23" s="94">
        <f>SUM(B18+B22)</f>
        <v>80356400</v>
      </c>
      <c r="C23" s="94">
        <f>SUM(C18+C22)</f>
        <v>73802712</v>
      </c>
      <c r="D23" s="94">
        <f>SUM(D18+D22)</f>
        <v>65283955</v>
      </c>
      <c r="E23" s="90">
        <f>(D23/C23)*100</f>
        <v>88.457393002034934</v>
      </c>
    </row>
    <row r="24" spans="1:5" x14ac:dyDescent="0.2">
      <c r="B24" s="99"/>
    </row>
    <row r="47" spans="6:6" x14ac:dyDescent="0.2">
      <c r="F47" s="77"/>
    </row>
  </sheetData>
  <mergeCells count="8">
    <mergeCell ref="A1:E1"/>
    <mergeCell ref="D3:E3"/>
    <mergeCell ref="C4:E4"/>
    <mergeCell ref="A5:E5"/>
    <mergeCell ref="D6:E6"/>
    <mergeCell ref="A9:A10"/>
    <mergeCell ref="B9:C9"/>
    <mergeCell ref="D9:E9"/>
  </mergeCells>
  <pageMargins left="0.7" right="0.7" top="0.75" bottom="0.75" header="0.3" footer="0.3"/>
  <pageSetup paperSize="9" scale="86" orientation="portrait" r:id="rId1"/>
  <headerFooter>
    <oddHeader>&amp;R3.a. számú melléklet
a 7/2021(V.28.) önkormányzati rendelethez</oddHeader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3.sz.melléklet</vt:lpstr>
      <vt:lpstr>3.a.sz.melléklet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2021-05-26T06:19:16Z</dcterms:created>
  <dcterms:modified xsi:type="dcterms:W3CDTF">2021-05-26T06:19:47Z</dcterms:modified>
</cp:coreProperties>
</file>