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4.sz.melléklet" sheetId="1" r:id="rId1"/>
    <sheet name="4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4" i="2" s="1"/>
  <c r="C23" i="2"/>
  <c r="C24" i="2" s="1"/>
  <c r="B23" i="2"/>
  <c r="D22" i="2"/>
  <c r="E22" i="2" s="1"/>
  <c r="C22" i="2"/>
  <c r="B22" i="2"/>
  <c r="E21" i="2"/>
  <c r="E20" i="2"/>
  <c r="E19" i="2"/>
  <c r="E16" i="2"/>
  <c r="D16" i="2"/>
  <c r="C16" i="2"/>
  <c r="B16" i="2"/>
  <c r="B24" i="2" s="1"/>
  <c r="E14" i="2"/>
  <c r="E13" i="2"/>
  <c r="E12" i="2"/>
  <c r="D162" i="1"/>
  <c r="E162" i="1" s="1"/>
  <c r="C162" i="1"/>
  <c r="B162" i="1"/>
  <c r="E161" i="1"/>
  <c r="E160" i="1"/>
  <c r="D155" i="1"/>
  <c r="C155" i="1"/>
  <c r="B155" i="1"/>
  <c r="D152" i="1"/>
  <c r="C152" i="1"/>
  <c r="B152" i="1"/>
  <c r="D148" i="1"/>
  <c r="D156" i="1" s="1"/>
  <c r="C148" i="1"/>
  <c r="C156" i="1" s="1"/>
  <c r="B148" i="1"/>
  <c r="B156" i="1" s="1"/>
  <c r="D143" i="1"/>
  <c r="E143" i="1" s="1"/>
  <c r="D142" i="1"/>
  <c r="E142" i="1" s="1"/>
  <c r="C142" i="1"/>
  <c r="C143" i="1" s="1"/>
  <c r="B142" i="1"/>
  <c r="B143" i="1" s="1"/>
  <c r="E141" i="1"/>
  <c r="E140" i="1"/>
  <c r="D138" i="1"/>
  <c r="E138" i="1" s="1"/>
  <c r="C138" i="1"/>
  <c r="B138" i="1"/>
  <c r="E137" i="1"/>
  <c r="E135" i="1"/>
  <c r="D133" i="1"/>
  <c r="E133" i="1" s="1"/>
  <c r="C133" i="1"/>
  <c r="B133" i="1"/>
  <c r="E132" i="1"/>
  <c r="E131" i="1"/>
  <c r="D129" i="1"/>
  <c r="C129" i="1"/>
  <c r="B129" i="1"/>
  <c r="E128" i="1"/>
  <c r="E127" i="1"/>
  <c r="E126" i="1"/>
  <c r="D122" i="1"/>
  <c r="E122" i="1" s="1"/>
  <c r="C122" i="1"/>
  <c r="B122" i="1"/>
  <c r="E121" i="1"/>
  <c r="E120" i="1"/>
  <c r="D118" i="1"/>
  <c r="E118" i="1" s="1"/>
  <c r="C118" i="1"/>
  <c r="C123" i="1" s="1"/>
  <c r="B118" i="1"/>
  <c r="B123" i="1" s="1"/>
  <c r="E117" i="1"/>
  <c r="E116" i="1"/>
  <c r="D114" i="1"/>
  <c r="E114" i="1" s="1"/>
  <c r="C114" i="1"/>
  <c r="B114" i="1"/>
  <c r="E113" i="1"/>
  <c r="E112" i="1"/>
  <c r="E111" i="1"/>
  <c r="D109" i="1"/>
  <c r="E109" i="1" s="1"/>
  <c r="C109" i="1"/>
  <c r="B109" i="1"/>
  <c r="E108" i="1"/>
  <c r="E107" i="1"/>
  <c r="E106" i="1"/>
  <c r="E105" i="1"/>
  <c r="E104" i="1"/>
  <c r="E103" i="1"/>
  <c r="D101" i="1"/>
  <c r="E101" i="1" s="1"/>
  <c r="C101" i="1"/>
  <c r="B101" i="1"/>
  <c r="E100" i="1"/>
  <c r="E99" i="1"/>
  <c r="E98" i="1"/>
  <c r="E97" i="1"/>
  <c r="D95" i="1"/>
  <c r="E95" i="1" s="1"/>
  <c r="C95" i="1"/>
  <c r="B95" i="1"/>
  <c r="E94" i="1"/>
  <c r="E93" i="1"/>
  <c r="C91" i="1"/>
  <c r="B91" i="1"/>
  <c r="D87" i="1"/>
  <c r="E87" i="1" s="1"/>
  <c r="C87" i="1"/>
  <c r="B87" i="1"/>
  <c r="E86" i="1"/>
  <c r="E85" i="1"/>
  <c r="E84" i="1"/>
  <c r="E83" i="1"/>
  <c r="D81" i="1"/>
  <c r="C81" i="1"/>
  <c r="B81" i="1"/>
  <c r="E77" i="1"/>
  <c r="D77" i="1"/>
  <c r="C77" i="1"/>
  <c r="B77" i="1"/>
  <c r="E73" i="1"/>
  <c r="D73" i="1"/>
  <c r="C73" i="1"/>
  <c r="B73" i="1"/>
  <c r="E69" i="1"/>
  <c r="D69" i="1"/>
  <c r="C69" i="1"/>
  <c r="B69" i="1"/>
  <c r="C65" i="1"/>
  <c r="E65" i="1" s="1"/>
  <c r="B65" i="1"/>
  <c r="E64" i="1"/>
  <c r="E62" i="1"/>
  <c r="E60" i="1"/>
  <c r="D60" i="1"/>
  <c r="C60" i="1"/>
  <c r="B60" i="1"/>
  <c r="E59" i="1"/>
  <c r="E58" i="1"/>
  <c r="D56" i="1"/>
  <c r="E56" i="1" s="1"/>
  <c r="C56" i="1"/>
  <c r="B56" i="1"/>
  <c r="E55" i="1"/>
  <c r="E54" i="1"/>
  <c r="D52" i="1"/>
  <c r="E52" i="1" s="1"/>
  <c r="C52" i="1"/>
  <c r="B52" i="1"/>
  <c r="E51" i="1"/>
  <c r="E50" i="1"/>
  <c r="D48" i="1"/>
  <c r="E48" i="1" s="1"/>
  <c r="C48" i="1"/>
  <c r="B48" i="1"/>
  <c r="E47" i="1"/>
  <c r="E46" i="1"/>
  <c r="E44" i="1"/>
  <c r="D44" i="1"/>
  <c r="C44" i="1"/>
  <c r="B44" i="1"/>
  <c r="E43" i="1"/>
  <c r="E42" i="1"/>
  <c r="D40" i="1"/>
  <c r="E40" i="1" s="1"/>
  <c r="C40" i="1"/>
  <c r="B40" i="1"/>
  <c r="E39" i="1"/>
  <c r="E38" i="1"/>
  <c r="E37" i="1"/>
  <c r="E36" i="1"/>
  <c r="D30" i="1"/>
  <c r="C30" i="1"/>
  <c r="D29" i="1"/>
  <c r="E29" i="1" s="1"/>
  <c r="C29" i="1"/>
  <c r="B29" i="1"/>
  <c r="B30" i="1" s="1"/>
  <c r="E28" i="1"/>
  <c r="E27" i="1"/>
  <c r="E26" i="1"/>
  <c r="E25" i="1"/>
  <c r="E24" i="1"/>
  <c r="E23" i="1"/>
  <c r="E22" i="1"/>
  <c r="D19" i="1"/>
  <c r="E19" i="1" s="1"/>
  <c r="C19" i="1"/>
  <c r="B19" i="1"/>
  <c r="E18" i="1"/>
  <c r="E17" i="1"/>
  <c r="E16" i="1"/>
  <c r="E15" i="1"/>
  <c r="E14" i="1"/>
  <c r="E13" i="1"/>
  <c r="E12" i="1"/>
  <c r="E24" i="2" l="1"/>
  <c r="E23" i="2"/>
  <c r="C157" i="1"/>
  <c r="B157" i="1"/>
  <c r="B158" i="1" s="1"/>
  <c r="B163" i="1" s="1"/>
  <c r="C158" i="1"/>
  <c r="C163" i="1" s="1"/>
  <c r="E30" i="1"/>
  <c r="D123" i="1"/>
  <c r="D157" i="1" l="1"/>
  <c r="E123" i="1"/>
  <c r="E157" i="1" l="1"/>
  <c r="D158" i="1"/>
  <c r="D163" i="1" l="1"/>
  <c r="E163" i="1" s="1"/>
  <c r="E158" i="1"/>
</calcChain>
</file>

<file path=xl/sharedStrings.xml><?xml version="1.0" encoding="utf-8"?>
<sst xmlns="http://schemas.openxmlformats.org/spreadsheetml/2006/main" count="185" uniqueCount="133">
  <si>
    <t>Szank Községi Önkormányzat 2020. évi kiadásai kiemelt előirányzatonként</t>
  </si>
  <si>
    <t>Adatok Ft.-ban</t>
  </si>
  <si>
    <t>MEGNEVEZÉS</t>
  </si>
  <si>
    <t>Előirányzat</t>
  </si>
  <si>
    <t>Teljesítés</t>
  </si>
  <si>
    <t>Eredeti</t>
  </si>
  <si>
    <t>Módosított</t>
  </si>
  <si>
    <t>%</t>
  </si>
  <si>
    <t>Szank Községi Önkormányzat</t>
  </si>
  <si>
    <t>Működési kiadások</t>
  </si>
  <si>
    <t>Személyi juttatások</t>
  </si>
  <si>
    <t>Munkaadókat terhelő járulékok</t>
  </si>
  <si>
    <t>Dologi kiadások</t>
  </si>
  <si>
    <t>Ellátottak pénzbeli juttatásai</t>
  </si>
  <si>
    <t>Elvonások és befizetések önk.előző évi elsz.</t>
  </si>
  <si>
    <t>Egyéb működési célú tám-ÁHT-n belülre</t>
  </si>
  <si>
    <t>Egyéb működési célú tám. ÁHT-n kívülre</t>
  </si>
  <si>
    <t>Működési fennt. kiad összesen:</t>
  </si>
  <si>
    <t>Polg. Hivatal működési céltartalék</t>
  </si>
  <si>
    <t>Általános tartalék</t>
  </si>
  <si>
    <t>MFP- Helyi önkormányzatok felújítása</t>
  </si>
  <si>
    <t>MFP - Közösségi tér átalakítás</t>
  </si>
  <si>
    <t>MFP - Önkormányzati járdafelújítás</t>
  </si>
  <si>
    <t>Turisztikai fejlesztése Szankon</t>
  </si>
  <si>
    <t>TTP - Testvértelepülési programok és együttműködések támogatása</t>
  </si>
  <si>
    <t>Hungarikum-2020</t>
  </si>
  <si>
    <t>Önkormányzatok rendkívüli támogatása</t>
  </si>
  <si>
    <t>Működési és általános tartalékok összesen:</t>
  </si>
  <si>
    <t>Működési előirány. összesen:</t>
  </si>
  <si>
    <t>Felhalmozási kiadások</t>
  </si>
  <si>
    <t>K6 BERUHÁZÁSOK</t>
  </si>
  <si>
    <t>1. Önkormányzatok és önkormányzati hivatalok jogalkotó és általános igazgatási tevékenysége</t>
  </si>
  <si>
    <t xml:space="preserve">Immateriális javak beszerzése </t>
  </si>
  <si>
    <t>Ingatlanok beszerzése</t>
  </si>
  <si>
    <t>Informatikai eszközök beszerzése, létesítése</t>
  </si>
  <si>
    <t>Egyéb tárgyi eszközök beszerzése, létesítése</t>
  </si>
  <si>
    <t>Részesedések beszerzése</t>
  </si>
  <si>
    <t>Beruházási célú előzetesen felszámított ÁFA</t>
  </si>
  <si>
    <t>1. Önkormányzatok és önkormányzati hivatalok jogalkotó és általános igazgatási tevékenysége össz.</t>
  </si>
  <si>
    <t>6. Közterület rendjének fenntartása</t>
  </si>
  <si>
    <t>6. Közterület rendjének fenntartása össz</t>
  </si>
  <si>
    <t>13. Zöldterület-kezelés</t>
  </si>
  <si>
    <t>13. Zöldterület-kezelés összesen</t>
  </si>
  <si>
    <t>14. Város-, Községgazdálkodási egyéb szolgáltatások</t>
  </si>
  <si>
    <t>14. Város-, Községgazdálkodási egyéb szolgáltatások össz</t>
  </si>
  <si>
    <t>15. Háziorvosi alapellátás</t>
  </si>
  <si>
    <t>15. Háziorvosi alapellátás össz</t>
  </si>
  <si>
    <t>16. Védőnői szolgálat</t>
  </si>
  <si>
    <t>16. Védőnői szolgálat össz</t>
  </si>
  <si>
    <t>17. Sportlétesítmények működtetése, fejlesztése</t>
  </si>
  <si>
    <t>Ingatlanok beszerzése, létesítése</t>
  </si>
  <si>
    <t>17. Sportlétesítmények működtetése, fejlesztése össz</t>
  </si>
  <si>
    <t>18. Üdülőhelyi szálláshely szolgáltatás</t>
  </si>
  <si>
    <t>18. Üdülőhelyi szálláshely szolgáltatás összesen</t>
  </si>
  <si>
    <t>19. Könyvtári szolgáltatások (iskolai könyvtári feladatot is ellát)</t>
  </si>
  <si>
    <t>21. Közművelődési Intézmények, közösségi szinterek működtetése</t>
  </si>
  <si>
    <t>21. Közművelődési Intézmények, közösségi szinterek működtetése össz.</t>
  </si>
  <si>
    <t>33. Kiskun Emlékhely Zank Vezér Szállásán</t>
  </si>
  <si>
    <t>33. Kiskun Emlékhely Zank Vezér Szállásán össz.</t>
  </si>
  <si>
    <t>35. Agrárlogisztikai Központ létrehozása TOP-1.1.3-16-BK1-2017-00004</t>
  </si>
  <si>
    <t>Kamerarendszer kiépítése</t>
  </si>
  <si>
    <t>Bútorok beszerzése</t>
  </si>
  <si>
    <t>35. Agrárlogisztikai Központ létrehozása TOP-1.1.3-16-BK1-2017-00004 össz.</t>
  </si>
  <si>
    <t>35. Agrárlogisztikai Központ létrehozása TOP-1.1.3-16-BK1-2017-00004 - nem pályázat</t>
  </si>
  <si>
    <t>Vízvezeték tervezés</t>
  </si>
  <si>
    <t>35. Agrárlogisztikai Központ létrehozása TOP-1.1.3-16-BK1-2017-00004 - nem pályázat össz.</t>
  </si>
  <si>
    <t>36. Múltunk értéke, közösségünk jövője TOP-1.1.3</t>
  </si>
  <si>
    <t>Beruházási célú előzetesen felszámított ÁFa</t>
  </si>
  <si>
    <t>36. Múltunk értéke, közösségünk jövője TOP-1.1.3 össz.</t>
  </si>
  <si>
    <t>40. Hungarikum - 2019. pályázat</t>
  </si>
  <si>
    <t>Helyi értékeket bemutató film</t>
  </si>
  <si>
    <t>Fába faragott történetek című könyv</t>
  </si>
  <si>
    <t>Kültéri molinó plakát kiállítás</t>
  </si>
  <si>
    <t>40. Hungarikum - 2019. pályázat össz.</t>
  </si>
  <si>
    <t>45. Eszközfejlesztés belterületi közterületek karbantartására</t>
  </si>
  <si>
    <t>AP300 Pótkocsi</t>
  </si>
  <si>
    <t>BTL-2300 tolólap</t>
  </si>
  <si>
    <t>Husqvarna TC 139 fűnyíró traktor</t>
  </si>
  <si>
    <t>COSMO PSX 300 sószóró</t>
  </si>
  <si>
    <t>STARK KDX 200 szárzúzó</t>
  </si>
  <si>
    <t>45. Eszközfejlesztés belterületi közterületek karbantartására össz</t>
  </si>
  <si>
    <t>46. Óvoda udvar</t>
  </si>
  <si>
    <t>Ütéscsillapító felület kiépítése</t>
  </si>
  <si>
    <t>Műszaki ellenőrzés</t>
  </si>
  <si>
    <t>46. Óvoda udvar össz.</t>
  </si>
  <si>
    <t>45. Orvosi rendelő kialakítása</t>
  </si>
  <si>
    <t>Háziorvosi eszközök beszerzése</t>
  </si>
  <si>
    <t>45. Orvosi rendelő kialakítása összesen</t>
  </si>
  <si>
    <t>99. Fertőző megbetegedések megelőzése, járványügyi ellátás</t>
  </si>
  <si>
    <t>99. Fertőző megbetegedések megelőzése, járványügyi ellátás össz.</t>
  </si>
  <si>
    <t>K6.BERUHÁZÁSOK ÖSSZESEN</t>
  </si>
  <si>
    <t>K7. FELÚJÍTÁSOK</t>
  </si>
  <si>
    <t>9. Közutak, hidak, alagutak üzemeltetése fenntartása</t>
  </si>
  <si>
    <t>Ingatlanok felújítása - Árpád utca útfelújítás</t>
  </si>
  <si>
    <t>Felújítási célú előzetesen felszámított ÁFA</t>
  </si>
  <si>
    <t>9. Közutak, hidak, alagutak üzemeltetése fenntartása össz</t>
  </si>
  <si>
    <t>37. Szanki Konzorcium Humán kapac.fejl. EFOP-3.9.2</t>
  </si>
  <si>
    <t>Ingatlanok felújítása - Művelődési Ház festése, burkolat javítás</t>
  </si>
  <si>
    <t>37. Szanki Konzorcium Humán kapac.fejl. EFOP-3.9.2 összesen</t>
  </si>
  <si>
    <t>45. Orvosi Rendelő felújítása</t>
  </si>
  <si>
    <t>Ingatlanok felújítása</t>
  </si>
  <si>
    <t>45. Orvosi rendelő felújítása összesen</t>
  </si>
  <si>
    <t>46. Faluházak felújítása</t>
  </si>
  <si>
    <t>Műszaki tervdokumentáció</t>
  </si>
  <si>
    <t>46. Faluházak felújítása össz</t>
  </si>
  <si>
    <t>K7. FELÚJÍTÁSOK ÖSSZESEN</t>
  </si>
  <si>
    <t>K8. EGYÉB FELHALMOZÁSI CÉLÚ KIADÁSOK</t>
  </si>
  <si>
    <t>5. Támogatási célú finanszírozási műveletek</t>
  </si>
  <si>
    <t>Társulásnak egyéb felhalmozási célú támogatás</t>
  </si>
  <si>
    <t>Önkormányzatnak egyéb felhalmozási célú támogatás</t>
  </si>
  <si>
    <t>5. Támogatási célú finanszírozási műveletek össz.</t>
  </si>
  <si>
    <t>Sportegyesület TAO támogatás 2018/2019</t>
  </si>
  <si>
    <t>Sportegyesület TAO támogatás</t>
  </si>
  <si>
    <t>25. Egyházak közösségi és hitéleti tevékenységeinek támogatása</t>
  </si>
  <si>
    <t>Orgona Ref. Egy. Szoc Intézm. Támogatás</t>
  </si>
  <si>
    <t>25. Egyházak közösségi és hitéleti tevékenységeinek támogatása összesen</t>
  </si>
  <si>
    <t>K8. EGYÉB FELHALMOZÁSI CÉLÚ KIADÁSOK ÖSSZESEN</t>
  </si>
  <si>
    <t>Felhalmozási előirányzatok összesen</t>
  </si>
  <si>
    <t>Kiadási előirányzatok mindösszesen</t>
  </si>
  <si>
    <t>Finanszírozási kiadások</t>
  </si>
  <si>
    <t>ÁHT-n belüli megelőlegezések visszafizetése</t>
  </si>
  <si>
    <t>Központi irányítószervi támogatás</t>
  </si>
  <si>
    <t>Finanszírozási kiadások összesen</t>
  </si>
  <si>
    <t>Kiadási előirányzat. mindösszesen</t>
  </si>
  <si>
    <t>Szanki Polgármesteri Hivatal 2020. évi kiadásai kiemelt előirányzatonként</t>
  </si>
  <si>
    <t xml:space="preserve">Szanki Polgármesteri Hivatal  </t>
  </si>
  <si>
    <t>Működési fenntart.kiadások össz.</t>
  </si>
  <si>
    <t>Beruházások</t>
  </si>
  <si>
    <t>Informatikai eszközök beszerzése</t>
  </si>
  <si>
    <t>Tárgyi eszköz beszerzés(kisértékű)</t>
  </si>
  <si>
    <t>Beruházások összesen</t>
  </si>
  <si>
    <t>Felhalmozási kiadások 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</si>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</sst>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\ _F_t_-;\-* #,##0.00\ _F_t_-;_-* &quot;-&quot;??\ _F_t_-;_-@_-"/>
    <numFmt numFmtId="166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/>
    <xf numFmtId="0" fontId="6" fillId="2" borderId="0" xfId="0" applyFont="1" applyFill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166" fontId="5" fillId="2" borderId="2" xfId="2" applyNumberFormat="1" applyFont="1" applyFill="1" applyBorder="1" applyAlignment="1">
      <alignment horizontal="center"/>
    </xf>
    <xf numFmtId="0" fontId="2" fillId="3" borderId="2" xfId="0" applyFont="1" applyFill="1" applyBorder="1"/>
    <xf numFmtId="166" fontId="5" fillId="0" borderId="2" xfId="2" applyNumberFormat="1" applyFont="1" applyBorder="1"/>
    <xf numFmtId="166" fontId="5" fillId="2" borderId="2" xfId="2" applyNumberFormat="1" applyFont="1" applyFill="1" applyBorder="1"/>
    <xf numFmtId="165" fontId="5" fillId="2" borderId="2" xfId="2" applyFont="1" applyFill="1" applyBorder="1" applyAlignment="1">
      <alignment horizontal="center"/>
    </xf>
    <xf numFmtId="166" fontId="3" fillId="0" borderId="2" xfId="2" applyNumberFormat="1" applyFont="1" applyBorder="1"/>
    <xf numFmtId="166" fontId="3" fillId="2" borderId="2" xfId="2" applyNumberFormat="1" applyFont="1" applyFill="1" applyBorder="1" applyAlignment="1">
      <alignment horizontal="center"/>
    </xf>
    <xf numFmtId="165" fontId="3" fillId="2" borderId="2" xfId="2" applyFont="1" applyFill="1" applyBorder="1" applyAlignment="1">
      <alignment horizontal="center"/>
    </xf>
    <xf numFmtId="166" fontId="5" fillId="0" borderId="2" xfId="2" applyNumberFormat="1" applyFont="1" applyFill="1" applyBorder="1"/>
    <xf numFmtId="166" fontId="5" fillId="0" borderId="2" xfId="2" applyNumberFormat="1" applyFont="1" applyFill="1" applyBorder="1" applyAlignment="1">
      <alignment horizontal="center"/>
    </xf>
    <xf numFmtId="166" fontId="5" fillId="0" borderId="2" xfId="2" applyNumberFormat="1" applyFont="1" applyFill="1" applyBorder="1" applyAlignment="1">
      <alignment wrapText="1"/>
    </xf>
    <xf numFmtId="166" fontId="3" fillId="2" borderId="2" xfId="2" applyNumberFormat="1" applyFont="1" applyFill="1" applyBorder="1"/>
    <xf numFmtId="166" fontId="3" fillId="0" borderId="2" xfId="2" applyNumberFormat="1" applyFont="1" applyFill="1" applyBorder="1"/>
    <xf numFmtId="165" fontId="3" fillId="0" borderId="2" xfId="2" applyFont="1" applyFill="1" applyBorder="1" applyAlignment="1">
      <alignment horizontal="center"/>
    </xf>
    <xf numFmtId="166" fontId="2" fillId="3" borderId="2" xfId="2" applyNumberFormat="1" applyFont="1" applyFill="1" applyBorder="1"/>
    <xf numFmtId="0" fontId="7" fillId="0" borderId="4" xfId="3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horizontal="left" vertical="center" wrapText="1"/>
    </xf>
    <xf numFmtId="166" fontId="8" fillId="0" borderId="5" xfId="2" applyNumberFormat="1" applyFont="1" applyFill="1" applyBorder="1" applyAlignment="1">
      <alignment horizontal="left" vertical="center" wrapText="1"/>
    </xf>
    <xf numFmtId="166" fontId="8" fillId="0" borderId="2" xfId="2" applyNumberFormat="1" applyFont="1" applyFill="1" applyBorder="1"/>
    <xf numFmtId="165" fontId="5" fillId="0" borderId="2" xfId="2" applyFont="1" applyFill="1" applyBorder="1" applyAlignment="1">
      <alignment horizontal="center"/>
    </xf>
    <xf numFmtId="164" fontId="0" fillId="0" borderId="0" xfId="1" applyNumberFormat="1" applyFont="1" applyFill="1"/>
    <xf numFmtId="166" fontId="7" fillId="0" borderId="5" xfId="2" applyNumberFormat="1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166" fontId="0" fillId="0" borderId="0" xfId="0" applyNumberFormat="1"/>
    <xf numFmtId="0" fontId="4" fillId="0" borderId="5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166" fontId="7" fillId="0" borderId="2" xfId="0" applyNumberFormat="1" applyFont="1" applyFill="1" applyBorder="1"/>
    <xf numFmtId="165" fontId="7" fillId="0" borderId="2" xfId="2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2" borderId="0" xfId="0" applyFill="1"/>
    <xf numFmtId="0" fontId="2" fillId="0" borderId="0" xfId="4" applyFont="1" applyAlignment="1">
      <alignment horizontal="center" vertical="center" wrapText="1"/>
    </xf>
    <xf numFmtId="0" fontId="4" fillId="0" borderId="0" xfId="4"/>
    <xf numFmtId="0" fontId="3" fillId="0" borderId="0" xfId="4" applyFont="1" applyAlignment="1">
      <alignment horizontal="center" wrapText="1"/>
    </xf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right"/>
    </xf>
    <xf numFmtId="0" fontId="6" fillId="0" borderId="0" xfId="4" applyFont="1" applyAlignment="1">
      <alignment horizontal="right"/>
    </xf>
    <xf numFmtId="0" fontId="5" fillId="0" borderId="0" xfId="4" applyFont="1"/>
    <xf numFmtId="0" fontId="6" fillId="0" borderId="0" xfId="4" applyFont="1" applyAlignment="1">
      <alignment horizontal="right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Border="1"/>
    <xf numFmtId="165" fontId="0" fillId="0" borderId="2" xfId="2" applyFont="1" applyBorder="1" applyAlignment="1">
      <alignment horizontal="center"/>
    </xf>
    <xf numFmtId="0" fontId="5" fillId="0" borderId="2" xfId="4" applyFont="1" applyBorder="1"/>
    <xf numFmtId="165" fontId="10" fillId="0" borderId="2" xfId="2" applyFont="1" applyBorder="1" applyAlignment="1">
      <alignment horizontal="center"/>
    </xf>
    <xf numFmtId="165" fontId="11" fillId="0" borderId="2" xfId="2" applyFont="1" applyBorder="1" applyAlignment="1">
      <alignment horizontal="center"/>
    </xf>
    <xf numFmtId="166" fontId="4" fillId="0" borderId="0" xfId="4" applyNumberFormat="1"/>
    <xf numFmtId="0" fontId="4" fillId="0" borderId="0" xfId="4" applyBorder="1"/>
  </cellXfs>
  <cellStyles count="5">
    <cellStyle name="Ezres" xfId="1" builtinId="3"/>
    <cellStyle name="Ezres 2" xfId="2"/>
    <cellStyle name="Normál" xfId="0" builtinId="0"/>
    <cellStyle name="Normál 2" xfId="4"/>
    <cellStyle name="Normál_KÖtelező-Önként tábl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3"/>
  <sheetViews>
    <sheetView tabSelected="1" zoomScaleNormal="100" workbookViewId="0">
      <selection sqref="A1:E1"/>
    </sheetView>
  </sheetViews>
  <sheetFormatPr defaultRowHeight="15" x14ac:dyDescent="0.25"/>
  <cols>
    <col min="1" max="1" width="44.140625" customWidth="1"/>
    <col min="2" max="2" width="18.140625" style="52" customWidth="1"/>
    <col min="3" max="3" width="18.5703125" style="52" bestFit="1" customWidth="1"/>
    <col min="4" max="4" width="18.7109375" style="52" customWidth="1"/>
    <col min="5" max="5" width="17.28515625" style="52" bestFit="1" customWidth="1"/>
    <col min="6" max="6" width="11.42578125" style="2" bestFit="1" customWidth="1"/>
    <col min="7" max="7" width="14" style="2" bestFit="1" customWidth="1"/>
    <col min="8" max="8" width="12.85546875" style="2" bestFit="1" customWidth="1"/>
    <col min="9" max="9" width="13.7109375" bestFit="1" customWidth="1"/>
    <col min="10" max="10" width="12.5703125" bestFit="1" customWidth="1"/>
  </cols>
  <sheetData>
    <row r="1" spans="1:5" ht="24.75" customHeight="1" x14ac:dyDescent="0.25">
      <c r="A1" s="1" t="s">
        <v>0</v>
      </c>
      <c r="B1" s="1"/>
      <c r="C1" s="1"/>
      <c r="D1" s="1"/>
      <c r="E1" s="1"/>
    </row>
    <row r="2" spans="1:5" ht="15.75" customHeight="1" x14ac:dyDescent="0.25">
      <c r="A2" s="3"/>
      <c r="B2" s="4"/>
      <c r="C2" s="4"/>
      <c r="D2" s="4"/>
      <c r="E2" s="4"/>
    </row>
    <row r="3" spans="1:5" x14ac:dyDescent="0.25">
      <c r="A3" s="5"/>
      <c r="B3" s="6"/>
      <c r="C3" s="6"/>
      <c r="D3" s="7"/>
      <c r="E3" s="7"/>
    </row>
    <row r="4" spans="1:5" x14ac:dyDescent="0.25">
      <c r="A4" s="5"/>
      <c r="B4" s="6"/>
      <c r="C4" s="8"/>
      <c r="D4" s="9"/>
      <c r="E4" s="9"/>
    </row>
    <row r="5" spans="1:5" x14ac:dyDescent="0.25">
      <c r="A5" s="5"/>
      <c r="B5" s="6"/>
      <c r="C5" s="10"/>
      <c r="D5" s="11"/>
      <c r="E5" s="11"/>
    </row>
    <row r="6" spans="1:5" x14ac:dyDescent="0.25">
      <c r="A6" s="12"/>
      <c r="B6" s="6"/>
      <c r="C6" s="6"/>
      <c r="D6" s="13" t="s">
        <v>1</v>
      </c>
      <c r="E6" s="13"/>
    </row>
    <row r="7" spans="1:5" x14ac:dyDescent="0.25">
      <c r="A7" s="14"/>
      <c r="B7" s="6"/>
      <c r="C7" s="6"/>
      <c r="D7" s="13"/>
      <c r="E7" s="13"/>
    </row>
    <row r="8" spans="1:5" x14ac:dyDescent="0.25">
      <c r="A8" s="15" t="s">
        <v>2</v>
      </c>
      <c r="B8" s="16" t="s">
        <v>3</v>
      </c>
      <c r="C8" s="16"/>
      <c r="D8" s="16" t="s">
        <v>4</v>
      </c>
      <c r="E8" s="16"/>
    </row>
    <row r="9" spans="1:5" x14ac:dyDescent="0.25">
      <c r="A9" s="17"/>
      <c r="B9" s="18" t="s">
        <v>5</v>
      </c>
      <c r="C9" s="18" t="s">
        <v>6</v>
      </c>
      <c r="D9" s="18"/>
      <c r="E9" s="18" t="s">
        <v>7</v>
      </c>
    </row>
    <row r="10" spans="1:5" x14ac:dyDescent="0.25">
      <c r="A10" s="19" t="s">
        <v>8</v>
      </c>
      <c r="B10" s="20"/>
      <c r="C10" s="20"/>
      <c r="D10" s="20"/>
      <c r="E10" s="20"/>
    </row>
    <row r="11" spans="1:5" ht="15.75" x14ac:dyDescent="0.25">
      <c r="A11" s="21" t="s">
        <v>9</v>
      </c>
      <c r="B11" s="20"/>
      <c r="C11" s="20"/>
      <c r="D11" s="20"/>
      <c r="E11" s="20"/>
    </row>
    <row r="12" spans="1:5" x14ac:dyDescent="0.25">
      <c r="A12" s="22" t="s">
        <v>10</v>
      </c>
      <c r="B12" s="20">
        <v>81599970</v>
      </c>
      <c r="C12" s="23">
        <v>70241766</v>
      </c>
      <c r="D12" s="20">
        <v>64128940</v>
      </c>
      <c r="E12" s="24">
        <f>(D12/C12)*100</f>
        <v>91.29744830162727</v>
      </c>
    </row>
    <row r="13" spans="1:5" x14ac:dyDescent="0.25">
      <c r="A13" s="22" t="s">
        <v>11</v>
      </c>
      <c r="B13" s="20">
        <v>12606440</v>
      </c>
      <c r="C13" s="23">
        <v>10158102</v>
      </c>
      <c r="D13" s="20">
        <v>9191652</v>
      </c>
      <c r="E13" s="24">
        <f t="shared" ref="E13:E39" si="0">(D13/C13)*100</f>
        <v>90.485919515279519</v>
      </c>
    </row>
    <row r="14" spans="1:5" x14ac:dyDescent="0.25">
      <c r="A14" s="22" t="s">
        <v>12</v>
      </c>
      <c r="B14" s="20">
        <v>130407927</v>
      </c>
      <c r="C14" s="23">
        <v>95369477</v>
      </c>
      <c r="D14" s="20">
        <v>69830926</v>
      </c>
      <c r="E14" s="24">
        <f t="shared" si="0"/>
        <v>73.221462669864493</v>
      </c>
    </row>
    <row r="15" spans="1:5" x14ac:dyDescent="0.25">
      <c r="A15" s="22" t="s">
        <v>13</v>
      </c>
      <c r="B15" s="20">
        <v>4430000</v>
      </c>
      <c r="C15" s="23">
        <v>1610428</v>
      </c>
      <c r="D15" s="20">
        <v>1250800</v>
      </c>
      <c r="E15" s="24">
        <f t="shared" si="0"/>
        <v>77.6687936374678</v>
      </c>
    </row>
    <row r="16" spans="1:5" x14ac:dyDescent="0.25">
      <c r="A16" s="22" t="s">
        <v>14</v>
      </c>
      <c r="B16" s="20">
        <v>0</v>
      </c>
      <c r="C16" s="23">
        <v>1046748</v>
      </c>
      <c r="D16" s="20">
        <v>1046748</v>
      </c>
      <c r="E16" s="24">
        <f t="shared" si="0"/>
        <v>100</v>
      </c>
    </row>
    <row r="17" spans="1:5" x14ac:dyDescent="0.25">
      <c r="A17" s="22" t="s">
        <v>15</v>
      </c>
      <c r="B17" s="20">
        <v>10232538</v>
      </c>
      <c r="C17" s="23">
        <v>13656110</v>
      </c>
      <c r="D17" s="20">
        <v>12498772</v>
      </c>
      <c r="E17" s="24">
        <f t="shared" si="0"/>
        <v>91.525126847982335</v>
      </c>
    </row>
    <row r="18" spans="1:5" x14ac:dyDescent="0.25">
      <c r="A18" s="22" t="s">
        <v>16</v>
      </c>
      <c r="B18" s="20">
        <v>5647000</v>
      </c>
      <c r="C18" s="23">
        <v>24099000</v>
      </c>
      <c r="D18" s="20">
        <v>23595960</v>
      </c>
      <c r="E18" s="24">
        <f t="shared" si="0"/>
        <v>97.912610481762727</v>
      </c>
    </row>
    <row r="19" spans="1:5" ht="15.75" customHeight="1" x14ac:dyDescent="0.25">
      <c r="A19" s="25" t="s">
        <v>17</v>
      </c>
      <c r="B19" s="26">
        <f>SUM(B12:B18)</f>
        <v>244923875</v>
      </c>
      <c r="C19" s="26">
        <f t="shared" ref="C19:D19" si="1">SUM(C12:C18)</f>
        <v>216181631</v>
      </c>
      <c r="D19" s="26">
        <f t="shared" si="1"/>
        <v>181543798</v>
      </c>
      <c r="E19" s="27">
        <f t="shared" si="0"/>
        <v>83.977439322770209</v>
      </c>
    </row>
    <row r="20" spans="1:5" x14ac:dyDescent="0.25">
      <c r="A20" s="28" t="s">
        <v>18</v>
      </c>
      <c r="B20" s="29">
        <v>0</v>
      </c>
      <c r="C20" s="28">
        <v>0</v>
      </c>
      <c r="D20" s="29">
        <v>0</v>
      </c>
      <c r="E20" s="24">
        <v>0</v>
      </c>
    </row>
    <row r="21" spans="1:5" x14ac:dyDescent="0.25">
      <c r="A21" s="28" t="s">
        <v>19</v>
      </c>
      <c r="B21" s="23">
        <v>1500000</v>
      </c>
      <c r="C21" s="23">
        <v>0</v>
      </c>
      <c r="D21" s="23">
        <v>0</v>
      </c>
      <c r="E21" s="24">
        <v>0</v>
      </c>
    </row>
    <row r="22" spans="1:5" x14ac:dyDescent="0.25">
      <c r="A22" s="28" t="s">
        <v>20</v>
      </c>
      <c r="B22" s="23"/>
      <c r="C22" s="23">
        <v>25012546</v>
      </c>
      <c r="D22" s="23"/>
      <c r="E22" s="24">
        <f t="shared" si="0"/>
        <v>0</v>
      </c>
    </row>
    <row r="23" spans="1:5" x14ac:dyDescent="0.25">
      <c r="A23" s="28" t="s">
        <v>21</v>
      </c>
      <c r="B23" s="23"/>
      <c r="C23" s="23">
        <v>14984347</v>
      </c>
      <c r="D23" s="23"/>
      <c r="E23" s="24">
        <f t="shared" si="0"/>
        <v>0</v>
      </c>
    </row>
    <row r="24" spans="1:5" x14ac:dyDescent="0.25">
      <c r="A24" s="28" t="s">
        <v>22</v>
      </c>
      <c r="B24" s="23"/>
      <c r="C24" s="23">
        <v>4998477</v>
      </c>
      <c r="D24" s="23"/>
      <c r="E24" s="24">
        <f t="shared" si="0"/>
        <v>0</v>
      </c>
    </row>
    <row r="25" spans="1:5" x14ac:dyDescent="0.25">
      <c r="A25" s="28" t="s">
        <v>23</v>
      </c>
      <c r="B25" s="23"/>
      <c r="C25" s="23">
        <v>15000000</v>
      </c>
      <c r="D25" s="23"/>
      <c r="E25" s="24">
        <f t="shared" si="0"/>
        <v>0</v>
      </c>
    </row>
    <row r="26" spans="1:5" ht="29.25" x14ac:dyDescent="0.25">
      <c r="A26" s="30" t="s">
        <v>24</v>
      </c>
      <c r="B26" s="23">
        <v>0</v>
      </c>
      <c r="C26" s="23">
        <v>2000000</v>
      </c>
      <c r="D26" s="23"/>
      <c r="E26" s="24">
        <f t="shared" si="0"/>
        <v>0</v>
      </c>
    </row>
    <row r="27" spans="1:5" x14ac:dyDescent="0.25">
      <c r="A27" s="28" t="s">
        <v>25</v>
      </c>
      <c r="B27" s="23">
        <v>0</v>
      </c>
      <c r="C27" s="23">
        <v>3998206</v>
      </c>
      <c r="D27" s="23">
        <v>0</v>
      </c>
      <c r="E27" s="24">
        <f t="shared" si="0"/>
        <v>0</v>
      </c>
    </row>
    <row r="28" spans="1:5" x14ac:dyDescent="0.25">
      <c r="A28" s="28" t="s">
        <v>26</v>
      </c>
      <c r="B28" s="23">
        <v>0</v>
      </c>
      <c r="C28" s="23">
        <v>3760610</v>
      </c>
      <c r="D28" s="23"/>
      <c r="E28" s="24">
        <f t="shared" si="0"/>
        <v>0</v>
      </c>
    </row>
    <row r="29" spans="1:5" x14ac:dyDescent="0.25">
      <c r="A29" s="25" t="s">
        <v>27</v>
      </c>
      <c r="B29" s="31">
        <f>SUM(B20:B28)</f>
        <v>1500000</v>
      </c>
      <c r="C29" s="31">
        <f t="shared" ref="C29:D29" si="2">SUM(C20:C28)</f>
        <v>69754186</v>
      </c>
      <c r="D29" s="31">
        <f t="shared" si="2"/>
        <v>0</v>
      </c>
      <c r="E29" s="27">
        <f t="shared" si="0"/>
        <v>0</v>
      </c>
    </row>
    <row r="30" spans="1:5" x14ac:dyDescent="0.25">
      <c r="A30" s="25" t="s">
        <v>28</v>
      </c>
      <c r="B30" s="32">
        <f>SUM(B29,B19)</f>
        <v>246423875</v>
      </c>
      <c r="C30" s="32">
        <f>SUM(C29,C19)</f>
        <v>285935817</v>
      </c>
      <c r="D30" s="32">
        <f>SUM(D19+D29)</f>
        <v>181543798</v>
      </c>
      <c r="E30" s="33">
        <f t="shared" si="0"/>
        <v>63.491100871773611</v>
      </c>
    </row>
    <row r="31" spans="1:5" ht="16.5" thickBot="1" x14ac:dyDescent="0.3">
      <c r="A31" s="34" t="s">
        <v>29</v>
      </c>
      <c r="B31" s="23"/>
      <c r="C31" s="23"/>
      <c r="D31" s="23"/>
      <c r="E31" s="27"/>
    </row>
    <row r="32" spans="1:5" ht="15.75" x14ac:dyDescent="0.25">
      <c r="A32" s="35" t="s">
        <v>30</v>
      </c>
      <c r="B32" s="23"/>
      <c r="C32" s="23"/>
      <c r="D32" s="23"/>
      <c r="E32" s="24"/>
    </row>
    <row r="33" spans="1:6" ht="47.25" x14ac:dyDescent="0.25">
      <c r="A33" s="36" t="s">
        <v>31</v>
      </c>
      <c r="B33" s="23"/>
      <c r="C33" s="23"/>
      <c r="D33" s="23"/>
      <c r="E33" s="24"/>
    </row>
    <row r="34" spans="1:6" ht="15.75" x14ac:dyDescent="0.25">
      <c r="A34" s="37" t="s">
        <v>32</v>
      </c>
      <c r="B34" s="38">
        <v>3000000</v>
      </c>
      <c r="C34" s="23">
        <v>0</v>
      </c>
      <c r="D34" s="23">
        <v>0</v>
      </c>
      <c r="E34" s="24">
        <v>0</v>
      </c>
    </row>
    <row r="35" spans="1:6" ht="15.75" x14ac:dyDescent="0.25">
      <c r="A35" s="37" t="s">
        <v>33</v>
      </c>
      <c r="B35" s="38">
        <v>100000</v>
      </c>
      <c r="C35" s="23">
        <v>0</v>
      </c>
      <c r="D35" s="23">
        <v>0</v>
      </c>
      <c r="E35" s="24">
        <v>0</v>
      </c>
    </row>
    <row r="36" spans="1:6" ht="15.75" x14ac:dyDescent="0.25">
      <c r="A36" s="37" t="s">
        <v>34</v>
      </c>
      <c r="B36" s="38">
        <v>200000</v>
      </c>
      <c r="C36" s="23">
        <v>150000</v>
      </c>
      <c r="D36" s="23">
        <v>146200</v>
      </c>
      <c r="E36" s="24">
        <f t="shared" si="0"/>
        <v>97.466666666666669</v>
      </c>
    </row>
    <row r="37" spans="1:6" ht="15.75" x14ac:dyDescent="0.25">
      <c r="A37" s="37" t="s">
        <v>35</v>
      </c>
      <c r="B37" s="38">
        <v>200000</v>
      </c>
      <c r="C37" s="23">
        <v>150000</v>
      </c>
      <c r="D37" s="23">
        <v>86152</v>
      </c>
      <c r="E37" s="24">
        <f t="shared" si="0"/>
        <v>57.434666666666665</v>
      </c>
    </row>
    <row r="38" spans="1:6" ht="15.75" x14ac:dyDescent="0.25">
      <c r="A38" s="37" t="s">
        <v>36</v>
      </c>
      <c r="B38" s="38">
        <v>0</v>
      </c>
      <c r="C38" s="23">
        <v>100000</v>
      </c>
      <c r="D38" s="23">
        <v>100000</v>
      </c>
      <c r="E38" s="24">
        <f t="shared" si="0"/>
        <v>100</v>
      </c>
    </row>
    <row r="39" spans="1:6" ht="15.75" x14ac:dyDescent="0.25">
      <c r="A39" s="37" t="s">
        <v>37</v>
      </c>
      <c r="B39" s="38">
        <v>945000</v>
      </c>
      <c r="C39" s="28">
        <v>109697</v>
      </c>
      <c r="D39" s="28">
        <v>44402</v>
      </c>
      <c r="E39" s="39">
        <f t="shared" si="0"/>
        <v>40.47695014448891</v>
      </c>
      <c r="F39" s="40"/>
    </row>
    <row r="40" spans="1:6" ht="47.25" x14ac:dyDescent="0.25">
      <c r="A40" s="36" t="s">
        <v>38</v>
      </c>
      <c r="B40" s="32">
        <f>SUM(B34:B39)</f>
        <v>4445000</v>
      </c>
      <c r="C40" s="32">
        <f>SUM(C34:C39)</f>
        <v>509697</v>
      </c>
      <c r="D40" s="32">
        <f>SUM(D34:D39)</f>
        <v>376754</v>
      </c>
      <c r="E40" s="33">
        <f>(D40/C40)*100</f>
        <v>73.917248875312197</v>
      </c>
      <c r="F40" s="40"/>
    </row>
    <row r="41" spans="1:6" ht="15.75" x14ac:dyDescent="0.25">
      <c r="A41" s="41" t="s">
        <v>39</v>
      </c>
      <c r="B41" s="28"/>
      <c r="C41" s="28"/>
      <c r="D41" s="28"/>
      <c r="E41" s="33"/>
      <c r="F41" s="40"/>
    </row>
    <row r="42" spans="1:6" ht="15.75" x14ac:dyDescent="0.25">
      <c r="A42" s="37" t="s">
        <v>35</v>
      </c>
      <c r="B42" s="28">
        <v>40000</v>
      </c>
      <c r="C42" s="28">
        <v>40000</v>
      </c>
      <c r="D42" s="28">
        <v>19606</v>
      </c>
      <c r="E42" s="39">
        <f t="shared" ref="E42:E48" si="3">(D42/C42)*100</f>
        <v>49.015000000000001</v>
      </c>
      <c r="F42" s="40"/>
    </row>
    <row r="43" spans="1:6" ht="15.75" x14ac:dyDescent="0.25">
      <c r="A43" s="37" t="s">
        <v>37</v>
      </c>
      <c r="B43" s="28">
        <v>11000</v>
      </c>
      <c r="C43" s="28">
        <v>11000</v>
      </c>
      <c r="D43" s="28">
        <v>5294</v>
      </c>
      <c r="E43" s="39">
        <f t="shared" si="3"/>
        <v>48.127272727272732</v>
      </c>
      <c r="F43" s="40"/>
    </row>
    <row r="44" spans="1:6" ht="15.75" x14ac:dyDescent="0.25">
      <c r="A44" s="41" t="s">
        <v>40</v>
      </c>
      <c r="B44" s="32">
        <f>SUM(B42:B43)</f>
        <v>51000</v>
      </c>
      <c r="C44" s="32">
        <f t="shared" ref="C44" si="4">SUM(C42:C43)</f>
        <v>51000</v>
      </c>
      <c r="D44" s="32">
        <f>SUM(D42:D43)</f>
        <v>24900</v>
      </c>
      <c r="E44" s="33">
        <f t="shared" si="3"/>
        <v>48.823529411764703</v>
      </c>
      <c r="F44" s="40"/>
    </row>
    <row r="45" spans="1:6" ht="15.75" x14ac:dyDescent="0.25">
      <c r="A45" s="41" t="s">
        <v>41</v>
      </c>
      <c r="B45" s="28"/>
      <c r="C45" s="28"/>
      <c r="D45" s="28"/>
      <c r="E45" s="39"/>
      <c r="F45" s="40"/>
    </row>
    <row r="46" spans="1:6" ht="15.75" x14ac:dyDescent="0.25">
      <c r="A46" s="37" t="s">
        <v>35</v>
      </c>
      <c r="B46" s="28">
        <v>100000</v>
      </c>
      <c r="C46" s="28">
        <v>100000</v>
      </c>
      <c r="D46" s="28">
        <v>11654</v>
      </c>
      <c r="E46" s="39">
        <f t="shared" si="3"/>
        <v>11.654</v>
      </c>
      <c r="F46" s="40"/>
    </row>
    <row r="47" spans="1:6" ht="15.75" x14ac:dyDescent="0.25">
      <c r="A47" s="37" t="s">
        <v>37</v>
      </c>
      <c r="B47" s="28">
        <v>27000</v>
      </c>
      <c r="C47" s="28">
        <v>27000</v>
      </c>
      <c r="D47" s="28">
        <v>3146</v>
      </c>
      <c r="E47" s="39">
        <f t="shared" si="3"/>
        <v>11.651851851851852</v>
      </c>
      <c r="F47" s="40"/>
    </row>
    <row r="48" spans="1:6" ht="15.75" x14ac:dyDescent="0.25">
      <c r="A48" s="41" t="s">
        <v>42</v>
      </c>
      <c r="B48" s="32">
        <f>SUM(B46:B47)</f>
        <v>127000</v>
      </c>
      <c r="C48" s="32">
        <f>SUM(C46:C47)</f>
        <v>127000</v>
      </c>
      <c r="D48" s="32">
        <f t="shared" ref="D48" si="5">SUM(D46:D47)</f>
        <v>14800</v>
      </c>
      <c r="E48" s="33">
        <f t="shared" si="3"/>
        <v>11.653543307086615</v>
      </c>
      <c r="F48" s="40"/>
    </row>
    <row r="49" spans="1:6" ht="31.5" x14ac:dyDescent="0.25">
      <c r="A49" s="41" t="s">
        <v>43</v>
      </c>
      <c r="B49" s="28"/>
      <c r="C49" s="28"/>
      <c r="D49" s="28"/>
      <c r="E49" s="39"/>
      <c r="F49" s="40"/>
    </row>
    <row r="50" spans="1:6" ht="15.75" x14ac:dyDescent="0.25">
      <c r="A50" s="37" t="s">
        <v>35</v>
      </c>
      <c r="B50" s="28">
        <v>100000</v>
      </c>
      <c r="C50" s="28">
        <v>100000</v>
      </c>
      <c r="D50" s="28">
        <v>0</v>
      </c>
      <c r="E50" s="39">
        <f t="shared" ref="E50:E65" si="6">(D50/C50)*100</f>
        <v>0</v>
      </c>
      <c r="F50" s="40"/>
    </row>
    <row r="51" spans="1:6" ht="15.75" x14ac:dyDescent="0.25">
      <c r="A51" s="37" t="s">
        <v>37</v>
      </c>
      <c r="B51" s="28">
        <v>27000</v>
      </c>
      <c r="C51" s="28">
        <v>27000</v>
      </c>
      <c r="D51" s="28">
        <v>0</v>
      </c>
      <c r="E51" s="39">
        <f t="shared" si="6"/>
        <v>0</v>
      </c>
      <c r="F51" s="40"/>
    </row>
    <row r="52" spans="1:6" ht="31.5" x14ac:dyDescent="0.25">
      <c r="A52" s="41" t="s">
        <v>44</v>
      </c>
      <c r="B52" s="32">
        <f>SUM(B50:B51)</f>
        <v>127000</v>
      </c>
      <c r="C52" s="32">
        <f t="shared" ref="C52:D52" si="7">SUM(C50:C51)</f>
        <v>127000</v>
      </c>
      <c r="D52" s="32">
        <f t="shared" si="7"/>
        <v>0</v>
      </c>
      <c r="E52" s="39">
        <f t="shared" si="6"/>
        <v>0</v>
      </c>
      <c r="F52" s="40"/>
    </row>
    <row r="53" spans="1:6" ht="15.75" x14ac:dyDescent="0.25">
      <c r="A53" s="41" t="s">
        <v>45</v>
      </c>
      <c r="B53" s="28"/>
      <c r="C53" s="28"/>
      <c r="D53" s="28"/>
      <c r="E53" s="39"/>
      <c r="F53" s="40"/>
    </row>
    <row r="54" spans="1:6" ht="15.75" x14ac:dyDescent="0.25">
      <c r="A54" s="37" t="s">
        <v>35</v>
      </c>
      <c r="B54" s="28">
        <v>0</v>
      </c>
      <c r="C54" s="28">
        <v>193719</v>
      </c>
      <c r="D54" s="28">
        <v>193719</v>
      </c>
      <c r="E54" s="39">
        <f t="shared" ref="E54:E56" si="8">(D54/C54)*100</f>
        <v>100</v>
      </c>
      <c r="F54" s="40"/>
    </row>
    <row r="55" spans="1:6" ht="15.75" x14ac:dyDescent="0.25">
      <c r="A55" s="37" t="s">
        <v>37</v>
      </c>
      <c r="B55" s="28">
        <v>0</v>
      </c>
      <c r="C55" s="28">
        <v>52303</v>
      </c>
      <c r="D55" s="28">
        <v>52303</v>
      </c>
      <c r="E55" s="39">
        <f t="shared" si="8"/>
        <v>100</v>
      </c>
      <c r="F55" s="40"/>
    </row>
    <row r="56" spans="1:6" ht="15.75" x14ac:dyDescent="0.25">
      <c r="A56" s="41" t="s">
        <v>46</v>
      </c>
      <c r="B56" s="32">
        <f>SUM(B54:B55)</f>
        <v>0</v>
      </c>
      <c r="C56" s="32">
        <f t="shared" ref="C56:D56" si="9">SUM(C54:C55)</f>
        <v>246022</v>
      </c>
      <c r="D56" s="32">
        <f t="shared" si="9"/>
        <v>246022</v>
      </c>
      <c r="E56" s="39">
        <f t="shared" si="8"/>
        <v>100</v>
      </c>
      <c r="F56" s="40"/>
    </row>
    <row r="57" spans="1:6" ht="15.75" x14ac:dyDescent="0.25">
      <c r="A57" s="41" t="s">
        <v>47</v>
      </c>
      <c r="B57" s="28"/>
      <c r="C57" s="28"/>
      <c r="D57" s="28"/>
      <c r="E57" s="39"/>
      <c r="F57" s="40"/>
    </row>
    <row r="58" spans="1:6" ht="15.75" x14ac:dyDescent="0.25">
      <c r="A58" s="37" t="s">
        <v>35</v>
      </c>
      <c r="B58" s="28">
        <v>100000</v>
      </c>
      <c r="C58" s="28">
        <v>100000</v>
      </c>
      <c r="D58" s="28">
        <v>71172</v>
      </c>
      <c r="E58" s="39">
        <f t="shared" si="6"/>
        <v>71.171999999999997</v>
      </c>
      <c r="F58" s="40"/>
    </row>
    <row r="59" spans="1:6" ht="15.75" x14ac:dyDescent="0.25">
      <c r="A59" s="37" t="s">
        <v>37</v>
      </c>
      <c r="B59" s="28">
        <v>27000</v>
      </c>
      <c r="C59" s="28">
        <v>27000</v>
      </c>
      <c r="D59" s="28">
        <v>19216</v>
      </c>
      <c r="E59" s="39">
        <f t="shared" si="6"/>
        <v>71.170370370370378</v>
      </c>
      <c r="F59" s="40"/>
    </row>
    <row r="60" spans="1:6" ht="15.75" x14ac:dyDescent="0.25">
      <c r="A60" s="41" t="s">
        <v>48</v>
      </c>
      <c r="B60" s="32">
        <f>SUM(B58:B59)</f>
        <v>127000</v>
      </c>
      <c r="C60" s="32">
        <f t="shared" ref="C60:D60" si="10">SUM(C58:C59)</f>
        <v>127000</v>
      </c>
      <c r="D60" s="32">
        <f t="shared" si="10"/>
        <v>90388</v>
      </c>
      <c r="E60" s="39">
        <f t="shared" si="6"/>
        <v>71.171653543307087</v>
      </c>
      <c r="F60" s="40"/>
    </row>
    <row r="61" spans="1:6" ht="31.5" x14ac:dyDescent="0.25">
      <c r="A61" s="41" t="s">
        <v>49</v>
      </c>
      <c r="B61" s="28"/>
      <c r="C61" s="28"/>
      <c r="D61" s="28"/>
      <c r="E61" s="39"/>
      <c r="F61" s="40"/>
    </row>
    <row r="62" spans="1:6" ht="15.75" x14ac:dyDescent="0.25">
      <c r="A62" s="37" t="s">
        <v>50</v>
      </c>
      <c r="B62" s="28">
        <v>100000</v>
      </c>
      <c r="C62" s="28">
        <v>100000</v>
      </c>
      <c r="D62" s="28">
        <v>0</v>
      </c>
      <c r="E62" s="39">
        <f t="shared" si="6"/>
        <v>0</v>
      </c>
      <c r="F62" s="40"/>
    </row>
    <row r="63" spans="1:6" ht="15.75" x14ac:dyDescent="0.25">
      <c r="A63" s="37" t="s">
        <v>35</v>
      </c>
      <c r="B63" s="28">
        <v>100000</v>
      </c>
      <c r="C63" s="28">
        <v>6281</v>
      </c>
      <c r="D63" s="28">
        <v>0</v>
      </c>
      <c r="E63" s="39">
        <v>0</v>
      </c>
      <c r="F63" s="40"/>
    </row>
    <row r="64" spans="1:6" ht="15.75" x14ac:dyDescent="0.25">
      <c r="A64" s="37" t="s">
        <v>37</v>
      </c>
      <c r="B64" s="28">
        <v>54000</v>
      </c>
      <c r="C64" s="28">
        <v>54000</v>
      </c>
      <c r="D64" s="28">
        <v>0</v>
      </c>
      <c r="E64" s="39">
        <f t="shared" si="6"/>
        <v>0</v>
      </c>
      <c r="F64" s="40"/>
    </row>
    <row r="65" spans="1:6" ht="31.5" x14ac:dyDescent="0.25">
      <c r="A65" s="41" t="s">
        <v>51</v>
      </c>
      <c r="B65" s="32">
        <f>SUM(B62:B64)</f>
        <v>254000</v>
      </c>
      <c r="C65" s="32">
        <f t="shared" ref="C65" si="11">SUM(C62:C64)</f>
        <v>160281</v>
      </c>
      <c r="D65" s="32">
        <v>0</v>
      </c>
      <c r="E65" s="33">
        <f t="shared" si="6"/>
        <v>0</v>
      </c>
      <c r="F65" s="40"/>
    </row>
    <row r="66" spans="1:6" ht="15.75" x14ac:dyDescent="0.25">
      <c r="A66" s="41" t="s">
        <v>52</v>
      </c>
      <c r="B66" s="28"/>
      <c r="C66" s="28"/>
      <c r="D66" s="28"/>
      <c r="E66" s="39"/>
      <c r="F66" s="40"/>
    </row>
    <row r="67" spans="1:6" ht="15.75" x14ac:dyDescent="0.25">
      <c r="A67" s="37" t="s">
        <v>35</v>
      </c>
      <c r="B67" s="28">
        <v>100000</v>
      </c>
      <c r="C67" s="28">
        <v>0</v>
      </c>
      <c r="D67" s="28">
        <v>0</v>
      </c>
      <c r="E67" s="39">
        <v>0</v>
      </c>
      <c r="F67" s="40"/>
    </row>
    <row r="68" spans="1:6" ht="15.75" x14ac:dyDescent="0.25">
      <c r="A68" s="37" t="s">
        <v>37</v>
      </c>
      <c r="B68" s="28">
        <v>27000</v>
      </c>
      <c r="C68" s="28">
        <v>0</v>
      </c>
      <c r="D68" s="28">
        <v>0</v>
      </c>
      <c r="E68" s="39">
        <v>0</v>
      </c>
      <c r="F68" s="40"/>
    </row>
    <row r="69" spans="1:6" ht="31.5" x14ac:dyDescent="0.25">
      <c r="A69" s="41" t="s">
        <v>53</v>
      </c>
      <c r="B69" s="32">
        <f>SUM(B67:B68)</f>
        <v>127000</v>
      </c>
      <c r="C69" s="32">
        <f t="shared" ref="C69:E69" si="12">SUM(C67:C68)</f>
        <v>0</v>
      </c>
      <c r="D69" s="32">
        <f t="shared" si="12"/>
        <v>0</v>
      </c>
      <c r="E69" s="32">
        <f t="shared" si="12"/>
        <v>0</v>
      </c>
      <c r="F69" s="40"/>
    </row>
    <row r="70" spans="1:6" ht="31.5" x14ac:dyDescent="0.25">
      <c r="A70" s="41" t="s">
        <v>54</v>
      </c>
      <c r="B70" s="28"/>
      <c r="C70" s="28"/>
      <c r="D70" s="28"/>
      <c r="E70" s="39"/>
      <c r="F70" s="40"/>
    </row>
    <row r="71" spans="1:6" ht="15.75" x14ac:dyDescent="0.25">
      <c r="A71" s="37" t="s">
        <v>35</v>
      </c>
      <c r="B71" s="28">
        <v>100000</v>
      </c>
      <c r="C71" s="28">
        <v>0</v>
      </c>
      <c r="D71" s="28">
        <v>0</v>
      </c>
      <c r="E71" s="39">
        <v>0</v>
      </c>
      <c r="F71" s="40"/>
    </row>
    <row r="72" spans="1:6" ht="15.75" x14ac:dyDescent="0.25">
      <c r="A72" s="37" t="s">
        <v>37</v>
      </c>
      <c r="B72" s="28">
        <v>27000</v>
      </c>
      <c r="C72" s="28">
        <v>0</v>
      </c>
      <c r="D72" s="28">
        <v>0</v>
      </c>
      <c r="E72" s="39">
        <v>0</v>
      </c>
      <c r="F72" s="40"/>
    </row>
    <row r="73" spans="1:6" ht="31.5" x14ac:dyDescent="0.25">
      <c r="A73" s="41" t="s">
        <v>54</v>
      </c>
      <c r="B73" s="32">
        <f>SUM(B71:B72)</f>
        <v>127000</v>
      </c>
      <c r="C73" s="32">
        <f t="shared" ref="C73:E73" si="13">SUM(C71:C72)</f>
        <v>0</v>
      </c>
      <c r="D73" s="32">
        <f t="shared" si="13"/>
        <v>0</v>
      </c>
      <c r="E73" s="32">
        <f t="shared" si="13"/>
        <v>0</v>
      </c>
      <c r="F73" s="40"/>
    </row>
    <row r="74" spans="1:6" ht="31.5" x14ac:dyDescent="0.25">
      <c r="A74" s="41" t="s">
        <v>55</v>
      </c>
      <c r="B74" s="28"/>
      <c r="C74" s="28"/>
      <c r="D74" s="28"/>
      <c r="E74" s="39"/>
      <c r="F74" s="40"/>
    </row>
    <row r="75" spans="1:6" ht="15.75" x14ac:dyDescent="0.25">
      <c r="A75" s="37" t="s">
        <v>35</v>
      </c>
      <c r="B75" s="28">
        <v>415000</v>
      </c>
      <c r="C75" s="28">
        <v>0</v>
      </c>
      <c r="D75" s="28">
        <v>0</v>
      </c>
      <c r="E75" s="39">
        <v>0</v>
      </c>
      <c r="F75" s="40"/>
    </row>
    <row r="76" spans="1:6" ht="15.75" x14ac:dyDescent="0.25">
      <c r="A76" s="37" t="s">
        <v>37</v>
      </c>
      <c r="B76" s="28">
        <v>112050</v>
      </c>
      <c r="C76" s="28">
        <v>0</v>
      </c>
      <c r="D76" s="28">
        <v>0</v>
      </c>
      <c r="E76" s="39">
        <v>0</v>
      </c>
      <c r="F76" s="40"/>
    </row>
    <row r="77" spans="1:6" ht="31.5" x14ac:dyDescent="0.25">
      <c r="A77" s="41" t="s">
        <v>56</v>
      </c>
      <c r="B77" s="32">
        <f>SUM(B75:B76)</f>
        <v>527050</v>
      </c>
      <c r="C77" s="32">
        <f t="shared" ref="C77:E77" si="14">SUM(C75:C76)</f>
        <v>0</v>
      </c>
      <c r="D77" s="32">
        <f t="shared" si="14"/>
        <v>0</v>
      </c>
      <c r="E77" s="32">
        <f t="shared" si="14"/>
        <v>0</v>
      </c>
      <c r="F77" s="40"/>
    </row>
    <row r="78" spans="1:6" ht="31.5" x14ac:dyDescent="0.25">
      <c r="A78" s="41" t="s">
        <v>57</v>
      </c>
      <c r="B78" s="32"/>
      <c r="C78" s="28"/>
      <c r="D78" s="28"/>
      <c r="E78" s="39"/>
      <c r="F78" s="40"/>
    </row>
    <row r="79" spans="1:6" ht="15.75" x14ac:dyDescent="0.25">
      <c r="A79" s="37" t="s">
        <v>35</v>
      </c>
      <c r="B79" s="28">
        <v>100000</v>
      </c>
      <c r="C79" s="28">
        <v>0</v>
      </c>
      <c r="D79" s="28">
        <v>0</v>
      </c>
      <c r="E79" s="39">
        <v>0</v>
      </c>
      <c r="F79" s="40"/>
    </row>
    <row r="80" spans="1:6" ht="15.75" x14ac:dyDescent="0.25">
      <c r="A80" s="37" t="s">
        <v>37</v>
      </c>
      <c r="B80" s="28">
        <v>27000</v>
      </c>
      <c r="C80" s="28">
        <v>0</v>
      </c>
      <c r="D80" s="28">
        <v>0</v>
      </c>
      <c r="E80" s="39">
        <v>0</v>
      </c>
      <c r="F80" s="40"/>
    </row>
    <row r="81" spans="1:9" ht="31.5" x14ac:dyDescent="0.25">
      <c r="A81" s="41" t="s">
        <v>58</v>
      </c>
      <c r="B81" s="32">
        <f>SUM(B79:B80)</f>
        <v>127000</v>
      </c>
      <c r="C81" s="32">
        <f>SUM(C79:C80)</f>
        <v>0</v>
      </c>
      <c r="D81" s="32">
        <f>SUM(D79:D80)</f>
        <v>0</v>
      </c>
      <c r="E81" s="33">
        <v>0</v>
      </c>
      <c r="F81" s="40"/>
    </row>
    <row r="82" spans="1:9" ht="31.5" x14ac:dyDescent="0.25">
      <c r="A82" s="36" t="s">
        <v>59</v>
      </c>
      <c r="B82" s="28"/>
      <c r="C82" s="28"/>
      <c r="D82" s="28"/>
      <c r="E82" s="39"/>
      <c r="F82" s="40"/>
    </row>
    <row r="83" spans="1:9" ht="15.75" x14ac:dyDescent="0.25">
      <c r="A83" s="42" t="s">
        <v>60</v>
      </c>
      <c r="B83" s="28">
        <v>389772</v>
      </c>
      <c r="C83" s="28">
        <v>400000</v>
      </c>
      <c r="D83" s="28">
        <v>400000</v>
      </c>
      <c r="E83" s="39">
        <f t="shared" ref="E83:E128" si="15">(D83/C83)*100</f>
        <v>100</v>
      </c>
      <c r="F83" s="40"/>
    </row>
    <row r="84" spans="1:9" ht="15.75" x14ac:dyDescent="0.25">
      <c r="A84" s="37" t="s">
        <v>34</v>
      </c>
      <c r="B84" s="28">
        <v>509714</v>
      </c>
      <c r="C84" s="28">
        <v>509714</v>
      </c>
      <c r="D84" s="28">
        <v>467929</v>
      </c>
      <c r="E84" s="39">
        <f t="shared" si="15"/>
        <v>91.802265584229588</v>
      </c>
      <c r="F84" s="40"/>
    </row>
    <row r="85" spans="1:9" ht="15.75" x14ac:dyDescent="0.25">
      <c r="A85" s="37" t="s">
        <v>61</v>
      </c>
      <c r="B85" s="28">
        <v>2008568</v>
      </c>
      <c r="C85" s="28">
        <v>2246554</v>
      </c>
      <c r="D85" s="28">
        <v>1260441</v>
      </c>
      <c r="E85" s="39">
        <f t="shared" si="15"/>
        <v>56.10552873423029</v>
      </c>
      <c r="F85" s="40"/>
    </row>
    <row r="86" spans="1:9" ht="15.75" x14ac:dyDescent="0.25">
      <c r="A86" s="37" t="s">
        <v>37</v>
      </c>
      <c r="B86" s="28">
        <v>287948</v>
      </c>
      <c r="C86" s="28">
        <v>299259</v>
      </c>
      <c r="D86" s="28">
        <v>299259</v>
      </c>
      <c r="E86" s="39">
        <f t="shared" si="15"/>
        <v>100</v>
      </c>
      <c r="F86" s="40"/>
    </row>
    <row r="87" spans="1:9" ht="31.5" x14ac:dyDescent="0.25">
      <c r="A87" s="36" t="s">
        <v>62</v>
      </c>
      <c r="B87" s="32">
        <f>SUM(B83:B86)</f>
        <v>3196002</v>
      </c>
      <c r="C87" s="32">
        <f>SUM(C83:C86)</f>
        <v>3455527</v>
      </c>
      <c r="D87" s="32">
        <f>SUM(D83:D86)</f>
        <v>2427629</v>
      </c>
      <c r="E87" s="33">
        <f t="shared" si="15"/>
        <v>70.253509811962118</v>
      </c>
      <c r="F87" s="40"/>
    </row>
    <row r="88" spans="1:9" ht="47.25" x14ac:dyDescent="0.25">
      <c r="A88" s="36" t="s">
        <v>63</v>
      </c>
      <c r="B88" s="28"/>
      <c r="C88" s="28"/>
      <c r="D88" s="28"/>
      <c r="E88" s="39"/>
      <c r="F88" s="40"/>
    </row>
    <row r="89" spans="1:9" ht="15.75" x14ac:dyDescent="0.25">
      <c r="A89" s="42" t="s">
        <v>64</v>
      </c>
      <c r="B89" s="28">
        <v>420000</v>
      </c>
      <c r="C89" s="28">
        <v>420000</v>
      </c>
      <c r="D89" s="28">
        <v>0</v>
      </c>
      <c r="E89" s="39">
        <v>0</v>
      </c>
      <c r="F89" s="40"/>
    </row>
    <row r="90" spans="1:9" ht="15.75" x14ac:dyDescent="0.25">
      <c r="A90" s="37" t="s">
        <v>37</v>
      </c>
      <c r="B90" s="28">
        <v>113400</v>
      </c>
      <c r="C90" s="28">
        <v>113400</v>
      </c>
      <c r="D90" s="28">
        <v>0</v>
      </c>
      <c r="E90" s="39">
        <v>0</v>
      </c>
      <c r="F90" s="40"/>
    </row>
    <row r="91" spans="1:9" ht="47.25" x14ac:dyDescent="0.25">
      <c r="A91" s="36" t="s">
        <v>65</v>
      </c>
      <c r="B91" s="32">
        <f>SUM(B89:B90)</f>
        <v>533400</v>
      </c>
      <c r="C91" s="32">
        <f>SUM(C89:C90)</f>
        <v>533400</v>
      </c>
      <c r="D91" s="32">
        <v>0</v>
      </c>
      <c r="E91" s="33">
        <v>0</v>
      </c>
      <c r="F91" s="40"/>
    </row>
    <row r="92" spans="1:9" ht="31.5" x14ac:dyDescent="0.25">
      <c r="A92" s="41" t="s">
        <v>66</v>
      </c>
      <c r="B92" s="28"/>
      <c r="C92" s="28"/>
      <c r="D92" s="28"/>
      <c r="E92" s="39"/>
      <c r="F92" s="40"/>
    </row>
    <row r="93" spans="1:9" ht="15.75" x14ac:dyDescent="0.25">
      <c r="A93" s="37" t="s">
        <v>35</v>
      </c>
      <c r="B93" s="28">
        <v>64981</v>
      </c>
      <c r="C93" s="28">
        <v>64981</v>
      </c>
      <c r="D93" s="28">
        <v>0</v>
      </c>
      <c r="E93" s="39">
        <f t="shared" si="15"/>
        <v>0</v>
      </c>
      <c r="F93" s="40"/>
    </row>
    <row r="94" spans="1:9" ht="15.75" x14ac:dyDescent="0.25">
      <c r="A94" s="37" t="s">
        <v>67</v>
      </c>
      <c r="B94" s="28">
        <v>17545</v>
      </c>
      <c r="C94" s="28">
        <v>17545</v>
      </c>
      <c r="D94" s="28">
        <v>0</v>
      </c>
      <c r="E94" s="39">
        <f t="shared" si="15"/>
        <v>0</v>
      </c>
      <c r="F94" s="40"/>
      <c r="I94" s="43"/>
    </row>
    <row r="95" spans="1:9" ht="31.5" x14ac:dyDescent="0.25">
      <c r="A95" s="41" t="s">
        <v>68</v>
      </c>
      <c r="B95" s="32">
        <f>SUM(B93:B94)</f>
        <v>82526</v>
      </c>
      <c r="C95" s="32">
        <f>SUM(C93:C94)</f>
        <v>82526</v>
      </c>
      <c r="D95" s="32">
        <f>SUM(D93:D94)</f>
        <v>0</v>
      </c>
      <c r="E95" s="33">
        <f t="shared" si="15"/>
        <v>0</v>
      </c>
      <c r="F95" s="40"/>
    </row>
    <row r="96" spans="1:9" ht="15.75" x14ac:dyDescent="0.25">
      <c r="A96" s="36" t="s">
        <v>69</v>
      </c>
      <c r="B96" s="28"/>
      <c r="C96" s="28"/>
      <c r="D96" s="28"/>
      <c r="E96" s="39">
        <v>0</v>
      </c>
      <c r="F96" s="40"/>
    </row>
    <row r="97" spans="1:6" ht="15.75" x14ac:dyDescent="0.25">
      <c r="A97" s="42" t="s">
        <v>70</v>
      </c>
      <c r="B97" s="28">
        <v>462102</v>
      </c>
      <c r="C97" s="28">
        <v>462102</v>
      </c>
      <c r="D97" s="28">
        <v>462102</v>
      </c>
      <c r="E97" s="39">
        <f t="shared" si="15"/>
        <v>100</v>
      </c>
      <c r="F97" s="40"/>
    </row>
    <row r="98" spans="1:6" ht="15.75" x14ac:dyDescent="0.25">
      <c r="A98" s="42" t="s">
        <v>71</v>
      </c>
      <c r="B98" s="28">
        <v>625000</v>
      </c>
      <c r="C98" s="28">
        <v>625000</v>
      </c>
      <c r="D98" s="28">
        <v>625000</v>
      </c>
      <c r="E98" s="39">
        <f t="shared" si="15"/>
        <v>100</v>
      </c>
      <c r="F98" s="40"/>
    </row>
    <row r="99" spans="1:6" ht="15.75" x14ac:dyDescent="0.25">
      <c r="A99" s="42" t="s">
        <v>72</v>
      </c>
      <c r="B99" s="28">
        <v>966000</v>
      </c>
      <c r="C99" s="28">
        <v>966000</v>
      </c>
      <c r="D99" s="28">
        <v>966000</v>
      </c>
      <c r="E99" s="39">
        <f t="shared" si="15"/>
        <v>100</v>
      </c>
      <c r="F99" s="40"/>
    </row>
    <row r="100" spans="1:6" ht="15.75" x14ac:dyDescent="0.25">
      <c r="A100" s="42" t="s">
        <v>37</v>
      </c>
      <c r="B100" s="28">
        <v>416838</v>
      </c>
      <c r="C100" s="28">
        <v>416838</v>
      </c>
      <c r="D100" s="28">
        <v>416838</v>
      </c>
      <c r="E100" s="39">
        <f t="shared" si="15"/>
        <v>100</v>
      </c>
      <c r="F100" s="40"/>
    </row>
    <row r="101" spans="1:6" ht="15.75" x14ac:dyDescent="0.25">
      <c r="A101" s="36" t="s">
        <v>73</v>
      </c>
      <c r="B101" s="32">
        <f>SUM(B97:B100)</f>
        <v>2469940</v>
      </c>
      <c r="C101" s="32">
        <f t="shared" ref="C101:D101" si="16">SUM(C97:C100)</f>
        <v>2469940</v>
      </c>
      <c r="D101" s="32">
        <f t="shared" si="16"/>
        <v>2469940</v>
      </c>
      <c r="E101" s="33">
        <f t="shared" si="15"/>
        <v>100</v>
      </c>
      <c r="F101" s="40"/>
    </row>
    <row r="102" spans="1:6" ht="31.5" x14ac:dyDescent="0.25">
      <c r="A102" s="36" t="s">
        <v>74</v>
      </c>
      <c r="B102" s="28"/>
      <c r="C102" s="28"/>
      <c r="D102" s="28"/>
      <c r="E102" s="39"/>
      <c r="F102" s="40"/>
    </row>
    <row r="103" spans="1:6" ht="15.75" x14ac:dyDescent="0.25">
      <c r="A103" s="42" t="s">
        <v>75</v>
      </c>
      <c r="B103" s="28">
        <v>1945000</v>
      </c>
      <c r="C103" s="28">
        <v>1945000</v>
      </c>
      <c r="D103" s="28">
        <v>1945000</v>
      </c>
      <c r="E103" s="39">
        <f t="shared" ref="E103:E109" si="17">(D103/C103)*100</f>
        <v>100</v>
      </c>
      <c r="F103" s="40"/>
    </row>
    <row r="104" spans="1:6" ht="15.75" x14ac:dyDescent="0.25">
      <c r="A104" s="42" t="s">
        <v>76</v>
      </c>
      <c r="B104" s="28">
        <v>1114000</v>
      </c>
      <c r="C104" s="28">
        <v>1114000</v>
      </c>
      <c r="D104" s="28">
        <v>1095000</v>
      </c>
      <c r="E104" s="39">
        <f t="shared" si="17"/>
        <v>98.294434470377027</v>
      </c>
      <c r="F104" s="40"/>
    </row>
    <row r="105" spans="1:6" ht="15.75" x14ac:dyDescent="0.25">
      <c r="A105" s="42" t="s">
        <v>77</v>
      </c>
      <c r="B105" s="28">
        <v>1527086</v>
      </c>
      <c r="C105" s="28">
        <v>1527086</v>
      </c>
      <c r="D105" s="28">
        <v>1543150</v>
      </c>
      <c r="E105" s="39">
        <f t="shared" si="17"/>
        <v>101.05193813576969</v>
      </c>
      <c r="F105" s="40"/>
    </row>
    <row r="106" spans="1:6" ht="15.75" x14ac:dyDescent="0.25">
      <c r="A106" s="42" t="s">
        <v>78</v>
      </c>
      <c r="B106" s="28">
        <v>536000</v>
      </c>
      <c r="C106" s="28">
        <v>536000</v>
      </c>
      <c r="D106" s="28">
        <v>536000</v>
      </c>
      <c r="E106" s="39">
        <f t="shared" si="17"/>
        <v>100</v>
      </c>
      <c r="F106" s="40"/>
    </row>
    <row r="107" spans="1:6" ht="15.75" x14ac:dyDescent="0.25">
      <c r="A107" s="42" t="s">
        <v>79</v>
      </c>
      <c r="B107" s="28">
        <v>737000</v>
      </c>
      <c r="C107" s="28">
        <v>737000</v>
      </c>
      <c r="D107" s="28">
        <v>737000</v>
      </c>
      <c r="E107" s="39">
        <f t="shared" si="17"/>
        <v>100</v>
      </c>
      <c r="F107" s="40"/>
    </row>
    <row r="108" spans="1:6" ht="15.75" x14ac:dyDescent="0.25">
      <c r="A108" s="42" t="s">
        <v>37</v>
      </c>
      <c r="B108" s="28">
        <v>1581953</v>
      </c>
      <c r="C108" s="28">
        <v>1581953</v>
      </c>
      <c r="D108" s="28">
        <v>1581160</v>
      </c>
      <c r="E108" s="33">
        <f t="shared" si="17"/>
        <v>99.949872088488092</v>
      </c>
      <c r="F108" s="40"/>
    </row>
    <row r="109" spans="1:6" ht="31.5" x14ac:dyDescent="0.25">
      <c r="A109" s="36" t="s">
        <v>80</v>
      </c>
      <c r="B109" s="32">
        <f>SUM(B103:B108)</f>
        <v>7441039</v>
      </c>
      <c r="C109" s="32">
        <f t="shared" ref="C109:D109" si="18">SUM(C103:C108)</f>
        <v>7441039</v>
      </c>
      <c r="D109" s="32">
        <f t="shared" si="18"/>
        <v>7437310</v>
      </c>
      <c r="E109" s="33">
        <f t="shared" si="17"/>
        <v>99.949886030700824</v>
      </c>
      <c r="F109" s="40"/>
    </row>
    <row r="110" spans="1:6" ht="15.75" x14ac:dyDescent="0.25">
      <c r="A110" s="36" t="s">
        <v>81</v>
      </c>
      <c r="B110" s="32"/>
      <c r="C110" s="32"/>
      <c r="D110" s="32"/>
      <c r="E110" s="33"/>
      <c r="F110" s="40"/>
    </row>
    <row r="111" spans="1:6" ht="15.75" x14ac:dyDescent="0.25">
      <c r="A111" s="42" t="s">
        <v>82</v>
      </c>
      <c r="B111" s="28">
        <v>3661384</v>
      </c>
      <c r="C111" s="28">
        <v>3661384</v>
      </c>
      <c r="D111" s="28">
        <v>3661385</v>
      </c>
      <c r="E111" s="39">
        <f t="shared" ref="E111:E114" si="19">(D111/C111)*100</f>
        <v>100.00002731207654</v>
      </c>
      <c r="F111" s="40"/>
    </row>
    <row r="112" spans="1:6" ht="15.75" x14ac:dyDescent="0.25">
      <c r="A112" s="42" t="s">
        <v>83</v>
      </c>
      <c r="B112" s="28">
        <v>39300</v>
      </c>
      <c r="C112" s="28">
        <v>78501</v>
      </c>
      <c r="D112" s="28">
        <v>78500</v>
      </c>
      <c r="E112" s="39">
        <f t="shared" si="19"/>
        <v>99.998726130877316</v>
      </c>
      <c r="F112" s="40"/>
    </row>
    <row r="113" spans="1:6" ht="15.75" x14ac:dyDescent="0.25">
      <c r="A113" s="42" t="s">
        <v>37</v>
      </c>
      <c r="B113" s="28">
        <v>999185</v>
      </c>
      <c r="C113" s="28">
        <v>1009769</v>
      </c>
      <c r="D113" s="28">
        <v>1009769</v>
      </c>
      <c r="E113" s="39">
        <f t="shared" si="19"/>
        <v>100</v>
      </c>
      <c r="F113" s="40"/>
    </row>
    <row r="114" spans="1:6" ht="15.75" x14ac:dyDescent="0.25">
      <c r="A114" s="36" t="s">
        <v>84</v>
      </c>
      <c r="B114" s="32">
        <f>SUM(B111:B113)</f>
        <v>4699869</v>
      </c>
      <c r="C114" s="32">
        <f t="shared" ref="C114:D114" si="20">SUM(C111:C113)</f>
        <v>4749654</v>
      </c>
      <c r="D114" s="32">
        <f t="shared" si="20"/>
        <v>4749654</v>
      </c>
      <c r="E114" s="33">
        <f t="shared" si="19"/>
        <v>100</v>
      </c>
      <c r="F114" s="40"/>
    </row>
    <row r="115" spans="1:6" ht="15.75" x14ac:dyDescent="0.25">
      <c r="A115" s="36" t="s">
        <v>85</v>
      </c>
      <c r="B115" s="28"/>
      <c r="C115" s="28"/>
      <c r="D115" s="28"/>
      <c r="E115" s="39"/>
      <c r="F115" s="40"/>
    </row>
    <row r="116" spans="1:6" ht="15.75" x14ac:dyDescent="0.25">
      <c r="A116" s="42" t="s">
        <v>86</v>
      </c>
      <c r="B116" s="32">
        <v>2201307</v>
      </c>
      <c r="C116" s="28">
        <v>2231326</v>
      </c>
      <c r="D116" s="28">
        <v>2231326</v>
      </c>
      <c r="E116" s="39">
        <f t="shared" si="15"/>
        <v>100</v>
      </c>
      <c r="F116" s="40"/>
    </row>
    <row r="117" spans="1:6" ht="19.5" customHeight="1" x14ac:dyDescent="0.25">
      <c r="A117" s="42" t="s">
        <v>37</v>
      </c>
      <c r="B117" s="32">
        <v>594353</v>
      </c>
      <c r="C117" s="28">
        <v>601222</v>
      </c>
      <c r="D117" s="28">
        <v>601222</v>
      </c>
      <c r="E117" s="33">
        <f t="shared" si="15"/>
        <v>100</v>
      </c>
      <c r="F117" s="40"/>
    </row>
    <row r="118" spans="1:6" ht="15.75" x14ac:dyDescent="0.25">
      <c r="A118" s="36" t="s">
        <v>87</v>
      </c>
      <c r="B118" s="32">
        <f>SUM(B116:B117)</f>
        <v>2795660</v>
      </c>
      <c r="C118" s="32">
        <f t="shared" ref="C118:D118" si="21">SUM(C116:C117)</f>
        <v>2832548</v>
      </c>
      <c r="D118" s="32">
        <f t="shared" si="21"/>
        <v>2832548</v>
      </c>
      <c r="E118" s="33">
        <f t="shared" si="15"/>
        <v>100</v>
      </c>
      <c r="F118" s="40"/>
    </row>
    <row r="119" spans="1:6" ht="31.5" x14ac:dyDescent="0.25">
      <c r="A119" s="36" t="s">
        <v>88</v>
      </c>
      <c r="B119" s="28"/>
      <c r="C119" s="28"/>
      <c r="D119" s="28"/>
      <c r="E119" s="39"/>
      <c r="F119" s="40"/>
    </row>
    <row r="120" spans="1:6" ht="15.75" x14ac:dyDescent="0.25">
      <c r="A120" s="42" t="s">
        <v>34</v>
      </c>
      <c r="B120" s="28">
        <v>0</v>
      </c>
      <c r="C120" s="28">
        <v>830000</v>
      </c>
      <c r="D120" s="28">
        <v>829640</v>
      </c>
      <c r="E120" s="39">
        <f t="shared" ref="E120:E122" si="22">(D120/C120)*100</f>
        <v>99.956626506024094</v>
      </c>
      <c r="F120" s="40"/>
    </row>
    <row r="121" spans="1:6" ht="19.5" customHeight="1" x14ac:dyDescent="0.25">
      <c r="A121" s="42" t="s">
        <v>37</v>
      </c>
      <c r="B121" s="28">
        <v>0</v>
      </c>
      <c r="C121" s="28">
        <v>224100</v>
      </c>
      <c r="D121" s="28">
        <v>224003</v>
      </c>
      <c r="E121" s="39">
        <f t="shared" si="22"/>
        <v>99.956715751896468</v>
      </c>
      <c r="F121" s="40"/>
    </row>
    <row r="122" spans="1:6" ht="31.5" x14ac:dyDescent="0.25">
      <c r="A122" s="36" t="s">
        <v>89</v>
      </c>
      <c r="B122" s="32">
        <f>SUM(B120:B121)</f>
        <v>0</v>
      </c>
      <c r="C122" s="32">
        <f t="shared" ref="C122:D122" si="23">SUM(C120:C121)</f>
        <v>1054100</v>
      </c>
      <c r="D122" s="32">
        <f t="shared" si="23"/>
        <v>1053643</v>
      </c>
      <c r="E122" s="33">
        <f t="shared" si="22"/>
        <v>99.956645479556016</v>
      </c>
      <c r="F122" s="40"/>
    </row>
    <row r="123" spans="1:6" ht="15.75" x14ac:dyDescent="0.25">
      <c r="A123" s="36" t="s">
        <v>90</v>
      </c>
      <c r="B123" s="32">
        <f>SUM(B122,B118,B114,B109,B101,B95,B91,B87,B81,B77,B73,B69,B65,B60,B56,B52,B48,B44,B40)</f>
        <v>27257486</v>
      </c>
      <c r="C123" s="32">
        <f t="shared" ref="C123:D123" si="24">SUM(C122,C118,C114,C109,C101,C95,C91,C87,C81,C77,C73,C69,C65,C60,C56,C52,C48,C44,C40)</f>
        <v>23966734</v>
      </c>
      <c r="D123" s="32">
        <f t="shared" si="24"/>
        <v>21723588</v>
      </c>
      <c r="E123" s="33">
        <f t="shared" si="15"/>
        <v>90.640585404753111</v>
      </c>
      <c r="F123" s="40"/>
    </row>
    <row r="124" spans="1:6" ht="15.75" x14ac:dyDescent="0.25">
      <c r="A124" s="36" t="s">
        <v>91</v>
      </c>
      <c r="B124" s="28"/>
      <c r="C124" s="28"/>
      <c r="D124" s="28"/>
      <c r="E124" s="33"/>
      <c r="F124" s="40"/>
    </row>
    <row r="125" spans="1:6" ht="31.5" x14ac:dyDescent="0.25">
      <c r="A125" s="36" t="s">
        <v>92</v>
      </c>
      <c r="B125" s="28"/>
      <c r="C125" s="28"/>
      <c r="D125" s="28"/>
      <c r="E125" s="33"/>
      <c r="F125" s="40"/>
    </row>
    <row r="126" spans="1:6" ht="15.75" x14ac:dyDescent="0.25">
      <c r="A126" s="42" t="s">
        <v>93</v>
      </c>
      <c r="B126" s="28">
        <v>18109000</v>
      </c>
      <c r="C126" s="28">
        <v>18109000</v>
      </c>
      <c r="D126" s="28">
        <v>18078800</v>
      </c>
      <c r="E126" s="33">
        <f t="shared" si="15"/>
        <v>99.83323209453863</v>
      </c>
      <c r="F126" s="40"/>
    </row>
    <row r="127" spans="1:6" ht="15.75" x14ac:dyDescent="0.25">
      <c r="A127" s="42" t="s">
        <v>83</v>
      </c>
      <c r="B127" s="28">
        <v>220000</v>
      </c>
      <c r="C127" s="28">
        <v>220000</v>
      </c>
      <c r="D127" s="28">
        <v>200000</v>
      </c>
      <c r="E127" s="33">
        <f t="shared" si="15"/>
        <v>90.909090909090907</v>
      </c>
      <c r="F127" s="40"/>
    </row>
    <row r="128" spans="1:6" ht="15.75" x14ac:dyDescent="0.25">
      <c r="A128" s="42" t="s">
        <v>94</v>
      </c>
      <c r="B128" s="28">
        <v>4949000</v>
      </c>
      <c r="C128" s="28">
        <v>4949000</v>
      </c>
      <c r="D128" s="28">
        <v>4881276</v>
      </c>
      <c r="E128" s="33">
        <f t="shared" si="15"/>
        <v>98.631561931703374</v>
      </c>
      <c r="F128" s="40"/>
    </row>
    <row r="129" spans="1:6" ht="31.5" x14ac:dyDescent="0.25">
      <c r="A129" s="36" t="s">
        <v>95</v>
      </c>
      <c r="B129" s="32">
        <f>SUM(B126:B128)</f>
        <v>23278000</v>
      </c>
      <c r="C129" s="32">
        <f t="shared" ref="C129:D129" si="25">SUM(C126:C128)</f>
        <v>23278000</v>
      </c>
      <c r="D129" s="32">
        <f t="shared" si="25"/>
        <v>23160076</v>
      </c>
      <c r="E129" s="39">
        <v>0</v>
      </c>
      <c r="F129" s="40"/>
    </row>
    <row r="130" spans="1:6" ht="31.5" x14ac:dyDescent="0.25">
      <c r="A130" s="36" t="s">
        <v>96</v>
      </c>
      <c r="B130" s="28"/>
      <c r="C130" s="28"/>
      <c r="D130" s="28"/>
      <c r="E130" s="39"/>
      <c r="F130" s="40"/>
    </row>
    <row r="131" spans="1:6" ht="31.5" x14ac:dyDescent="0.25">
      <c r="A131" s="42" t="s">
        <v>97</v>
      </c>
      <c r="B131" s="28">
        <v>1788307</v>
      </c>
      <c r="C131" s="28">
        <v>1789140</v>
      </c>
      <c r="D131" s="28">
        <v>1789140</v>
      </c>
      <c r="E131" s="39">
        <f t="shared" ref="E131:E163" si="26">(D131/C131)*100</f>
        <v>100</v>
      </c>
      <c r="F131" s="40"/>
    </row>
    <row r="132" spans="1:6" ht="15.75" x14ac:dyDescent="0.25">
      <c r="A132" s="42" t="s">
        <v>94</v>
      </c>
      <c r="B132" s="28">
        <v>482843</v>
      </c>
      <c r="C132" s="28">
        <v>483068</v>
      </c>
      <c r="D132" s="28">
        <v>483068</v>
      </c>
      <c r="E132" s="39">
        <f t="shared" si="26"/>
        <v>100</v>
      </c>
      <c r="F132" s="40"/>
    </row>
    <row r="133" spans="1:6" ht="31.5" x14ac:dyDescent="0.25">
      <c r="A133" s="36" t="s">
        <v>98</v>
      </c>
      <c r="B133" s="32">
        <f>SUM(B131:B132)</f>
        <v>2271150</v>
      </c>
      <c r="C133" s="32">
        <f t="shared" ref="C133:D133" si="27">SUM(C131:C132)</f>
        <v>2272208</v>
      </c>
      <c r="D133" s="32">
        <f t="shared" si="27"/>
        <v>2272208</v>
      </c>
      <c r="E133" s="33">
        <f t="shared" si="26"/>
        <v>100</v>
      </c>
      <c r="F133" s="40"/>
    </row>
    <row r="134" spans="1:6" ht="15.75" x14ac:dyDescent="0.25">
      <c r="A134" s="36" t="s">
        <v>99</v>
      </c>
      <c r="B134" s="28"/>
      <c r="C134" s="28"/>
      <c r="D134" s="28"/>
      <c r="E134" s="39">
        <v>0</v>
      </c>
      <c r="F134" s="40"/>
    </row>
    <row r="135" spans="1:6" ht="15.75" x14ac:dyDescent="0.25">
      <c r="A135" s="42" t="s">
        <v>100</v>
      </c>
      <c r="B135" s="28">
        <v>5124828</v>
      </c>
      <c r="C135" s="28">
        <v>5104568</v>
      </c>
      <c r="D135" s="28">
        <v>5118110</v>
      </c>
      <c r="E135" s="39">
        <f t="shared" si="26"/>
        <v>100.26529179354648</v>
      </c>
      <c r="F135" s="40"/>
    </row>
    <row r="136" spans="1:6" ht="15.75" x14ac:dyDescent="0.25">
      <c r="A136" s="42" t="s">
        <v>83</v>
      </c>
      <c r="B136" s="28">
        <v>94000</v>
      </c>
      <c r="C136" s="28">
        <v>33084</v>
      </c>
      <c r="D136" s="28">
        <v>25000</v>
      </c>
      <c r="E136" s="39">
        <v>0</v>
      </c>
      <c r="F136" s="40"/>
    </row>
    <row r="137" spans="1:6" ht="15.75" x14ac:dyDescent="0.25">
      <c r="A137" s="42" t="s">
        <v>94</v>
      </c>
      <c r="B137" s="28">
        <v>1409083</v>
      </c>
      <c r="C137" s="28">
        <v>1388402</v>
      </c>
      <c r="D137" s="28">
        <v>1381890</v>
      </c>
      <c r="E137" s="39">
        <f t="shared" si="26"/>
        <v>99.530971577396173</v>
      </c>
      <c r="F137" s="40"/>
    </row>
    <row r="138" spans="1:6" ht="15.75" x14ac:dyDescent="0.25">
      <c r="A138" s="36" t="s">
        <v>101</v>
      </c>
      <c r="B138" s="32">
        <f>SUM(B135:B137)</f>
        <v>6627911</v>
      </c>
      <c r="C138" s="32">
        <f t="shared" ref="C138:D138" si="28">SUM(C135:C137)</f>
        <v>6526054</v>
      </c>
      <c r="D138" s="32">
        <f t="shared" si="28"/>
        <v>6525000</v>
      </c>
      <c r="E138" s="39">
        <f t="shared" si="26"/>
        <v>99.983849352150628</v>
      </c>
      <c r="F138" s="40"/>
    </row>
    <row r="139" spans="1:6" ht="15.75" x14ac:dyDescent="0.25">
      <c r="A139" s="36" t="s">
        <v>102</v>
      </c>
      <c r="B139" s="28"/>
      <c r="C139" s="28"/>
      <c r="D139" s="28"/>
      <c r="E139" s="39"/>
      <c r="F139" s="40"/>
    </row>
    <row r="140" spans="1:6" ht="15.75" x14ac:dyDescent="0.25">
      <c r="A140" s="42" t="s">
        <v>103</v>
      </c>
      <c r="B140" s="28">
        <v>0</v>
      </c>
      <c r="C140" s="28">
        <v>300000</v>
      </c>
      <c r="D140" s="28">
        <v>300000</v>
      </c>
      <c r="E140" s="39">
        <f t="shared" si="26"/>
        <v>100</v>
      </c>
      <c r="F140" s="40"/>
    </row>
    <row r="141" spans="1:6" ht="15.75" x14ac:dyDescent="0.25">
      <c r="A141" s="42" t="s">
        <v>94</v>
      </c>
      <c r="B141" s="28">
        <v>0</v>
      </c>
      <c r="C141" s="28">
        <v>81000</v>
      </c>
      <c r="D141" s="28">
        <v>81000</v>
      </c>
      <c r="E141" s="39">
        <f t="shared" si="26"/>
        <v>100</v>
      </c>
      <c r="F141" s="40"/>
    </row>
    <row r="142" spans="1:6" ht="15.75" x14ac:dyDescent="0.25">
      <c r="A142" s="36" t="s">
        <v>104</v>
      </c>
      <c r="B142" s="32">
        <f>SUM(B140:B141)</f>
        <v>0</v>
      </c>
      <c r="C142" s="32">
        <f t="shared" ref="C142:D142" si="29">SUM(C140:C141)</f>
        <v>381000</v>
      </c>
      <c r="D142" s="32">
        <f t="shared" si="29"/>
        <v>381000</v>
      </c>
      <c r="E142" s="39">
        <f t="shared" si="26"/>
        <v>100</v>
      </c>
      <c r="F142" s="40"/>
    </row>
    <row r="143" spans="1:6" ht="15.75" x14ac:dyDescent="0.25">
      <c r="A143" s="36" t="s">
        <v>105</v>
      </c>
      <c r="B143" s="32">
        <f>SUM(B142,B138,B133,B129)</f>
        <v>32177061</v>
      </c>
      <c r="C143" s="32">
        <f t="shared" ref="C143:D143" si="30">SUM(C142,C138,C133,C129)</f>
        <v>32457262</v>
      </c>
      <c r="D143" s="32">
        <f t="shared" si="30"/>
        <v>32338284</v>
      </c>
      <c r="E143" s="33">
        <f t="shared" si="26"/>
        <v>99.633431803335725</v>
      </c>
      <c r="F143" s="40"/>
    </row>
    <row r="144" spans="1:6" ht="31.5" x14ac:dyDescent="0.25">
      <c r="A144" s="36" t="s">
        <v>106</v>
      </c>
      <c r="B144" s="28"/>
      <c r="C144" s="28"/>
      <c r="D144" s="28"/>
      <c r="E144" s="39"/>
      <c r="F144" s="40"/>
    </row>
    <row r="145" spans="1:6" ht="15.75" x14ac:dyDescent="0.25">
      <c r="A145" s="36" t="s">
        <v>107</v>
      </c>
      <c r="B145" s="28"/>
      <c r="C145" s="28"/>
      <c r="D145" s="28"/>
      <c r="E145" s="39"/>
      <c r="F145" s="40"/>
    </row>
    <row r="146" spans="1:6" x14ac:dyDescent="0.25">
      <c r="A146" s="44" t="s">
        <v>108</v>
      </c>
      <c r="B146" s="28">
        <v>1229000</v>
      </c>
      <c r="C146" s="28">
        <v>0</v>
      </c>
      <c r="D146" s="28">
        <v>0</v>
      </c>
      <c r="E146" s="39">
        <v>0</v>
      </c>
      <c r="F146" s="40"/>
    </row>
    <row r="147" spans="1:6" ht="25.5" x14ac:dyDescent="0.25">
      <c r="A147" s="44" t="s">
        <v>109</v>
      </c>
      <c r="B147" s="28">
        <v>6000000</v>
      </c>
      <c r="C147" s="28">
        <v>0</v>
      </c>
      <c r="D147" s="28">
        <v>0</v>
      </c>
      <c r="E147" s="39">
        <v>0</v>
      </c>
      <c r="F147" s="40"/>
    </row>
    <row r="148" spans="1:6" ht="31.5" x14ac:dyDescent="0.25">
      <c r="A148" s="36" t="s">
        <v>110</v>
      </c>
      <c r="B148" s="32">
        <f>SUM(B146:B147)</f>
        <v>7229000</v>
      </c>
      <c r="C148" s="32">
        <f t="shared" ref="C148:D148" si="31">SUM(C146:C147)</f>
        <v>0</v>
      </c>
      <c r="D148" s="32">
        <f t="shared" si="31"/>
        <v>0</v>
      </c>
      <c r="E148" s="33">
        <v>0</v>
      </c>
      <c r="F148" s="40"/>
    </row>
    <row r="149" spans="1:6" ht="31.5" x14ac:dyDescent="0.25">
      <c r="A149" s="41" t="s">
        <v>49</v>
      </c>
      <c r="B149" s="28"/>
      <c r="C149" s="28"/>
      <c r="D149" s="28"/>
      <c r="E149" s="39"/>
      <c r="F149" s="40"/>
    </row>
    <row r="150" spans="1:6" x14ac:dyDescent="0.25">
      <c r="A150" s="44" t="s">
        <v>111</v>
      </c>
      <c r="B150" s="28">
        <v>2400000</v>
      </c>
      <c r="C150" s="28">
        <v>0</v>
      </c>
      <c r="D150" s="28">
        <v>0</v>
      </c>
      <c r="E150" s="39">
        <v>0</v>
      </c>
      <c r="F150" s="40"/>
    </row>
    <row r="151" spans="1:6" x14ac:dyDescent="0.25">
      <c r="A151" s="44" t="s">
        <v>112</v>
      </c>
      <c r="B151" s="28">
        <v>2000000</v>
      </c>
      <c r="C151" s="28">
        <v>0</v>
      </c>
      <c r="D151" s="28">
        <v>0</v>
      </c>
      <c r="E151" s="39">
        <v>0</v>
      </c>
      <c r="F151" s="40"/>
    </row>
    <row r="152" spans="1:6" ht="31.5" x14ac:dyDescent="0.25">
      <c r="A152" s="41" t="s">
        <v>51</v>
      </c>
      <c r="B152" s="32">
        <f>SUM(B150:B151)</f>
        <v>4400000</v>
      </c>
      <c r="C152" s="32">
        <f t="shared" ref="C152:D152" si="32">SUM(C150:C151)</f>
        <v>0</v>
      </c>
      <c r="D152" s="32">
        <f t="shared" si="32"/>
        <v>0</v>
      </c>
      <c r="E152" s="33">
        <v>0</v>
      </c>
      <c r="F152" s="40"/>
    </row>
    <row r="153" spans="1:6" ht="31.5" x14ac:dyDescent="0.25">
      <c r="A153" s="41" t="s">
        <v>113</v>
      </c>
      <c r="B153" s="28"/>
      <c r="C153" s="28"/>
      <c r="D153" s="28"/>
      <c r="E153" s="39"/>
      <c r="F153" s="40"/>
    </row>
    <row r="154" spans="1:6" ht="15.75" x14ac:dyDescent="0.25">
      <c r="A154" s="37" t="s">
        <v>114</v>
      </c>
      <c r="B154" s="28">
        <v>300000</v>
      </c>
      <c r="C154" s="28">
        <v>0</v>
      </c>
      <c r="D154" s="28">
        <v>0</v>
      </c>
      <c r="E154" s="39">
        <v>0</v>
      </c>
      <c r="F154" s="40"/>
    </row>
    <row r="155" spans="1:6" ht="31.5" x14ac:dyDescent="0.25">
      <c r="A155" s="41" t="s">
        <v>115</v>
      </c>
      <c r="B155" s="32">
        <f>SUM(B154)</f>
        <v>300000</v>
      </c>
      <c r="C155" s="32">
        <f t="shared" ref="C155:D155" si="33">SUM(C154)</f>
        <v>0</v>
      </c>
      <c r="D155" s="32">
        <f t="shared" si="33"/>
        <v>0</v>
      </c>
      <c r="E155" s="33">
        <v>0</v>
      </c>
      <c r="F155" s="40"/>
    </row>
    <row r="156" spans="1:6" ht="38.450000000000003" customHeight="1" x14ac:dyDescent="0.25">
      <c r="A156" s="36" t="s">
        <v>116</v>
      </c>
      <c r="B156" s="32">
        <f>SUM(B148+B152+B155)</f>
        <v>11929000</v>
      </c>
      <c r="C156" s="32">
        <f>SUM(C148+C152+C155)</f>
        <v>0</v>
      </c>
      <c r="D156" s="32">
        <f>SUM(D148+D152+D155)</f>
        <v>0</v>
      </c>
      <c r="E156" s="33">
        <v>0</v>
      </c>
      <c r="F156" s="40"/>
    </row>
    <row r="157" spans="1:6" ht="15.75" x14ac:dyDescent="0.25">
      <c r="A157" s="45" t="s">
        <v>117</v>
      </c>
      <c r="B157" s="32">
        <f>SUM(B123+B143+B156)</f>
        <v>71363547</v>
      </c>
      <c r="C157" s="32">
        <f t="shared" ref="C157:D157" si="34">SUM(C123+C143+C156)</f>
        <v>56423996</v>
      </c>
      <c r="D157" s="32">
        <f t="shared" si="34"/>
        <v>54061872</v>
      </c>
      <c r="E157" s="33">
        <f t="shared" si="26"/>
        <v>95.813618021665818</v>
      </c>
      <c r="F157" s="40"/>
    </row>
    <row r="158" spans="1:6" ht="15.75" x14ac:dyDescent="0.25">
      <c r="A158" s="46" t="s">
        <v>118</v>
      </c>
      <c r="B158" s="47">
        <f>SUM(B30+B157)</f>
        <v>317787422</v>
      </c>
      <c r="C158" s="47">
        <f t="shared" ref="C158:D158" si="35">SUM(C30+C157)</f>
        <v>342359813</v>
      </c>
      <c r="D158" s="47">
        <f t="shared" si="35"/>
        <v>235605670</v>
      </c>
      <c r="E158" s="48">
        <f t="shared" si="26"/>
        <v>68.818144260407109</v>
      </c>
      <c r="F158" s="40"/>
    </row>
    <row r="159" spans="1:6" ht="15.75" x14ac:dyDescent="0.25">
      <c r="A159" s="49" t="s">
        <v>119</v>
      </c>
      <c r="B159" s="32"/>
      <c r="C159" s="32"/>
      <c r="D159" s="32"/>
      <c r="E159" s="39"/>
      <c r="F159" s="40"/>
    </row>
    <row r="160" spans="1:6" x14ac:dyDescent="0.25">
      <c r="A160" s="50" t="s">
        <v>120</v>
      </c>
      <c r="B160" s="28">
        <v>0</v>
      </c>
      <c r="C160" s="28">
        <v>5184960</v>
      </c>
      <c r="D160" s="28">
        <v>1754867</v>
      </c>
      <c r="E160" s="39">
        <f t="shared" si="26"/>
        <v>33.845333425908777</v>
      </c>
      <c r="F160" s="40"/>
    </row>
    <row r="161" spans="1:6" x14ac:dyDescent="0.25">
      <c r="A161" s="50" t="s">
        <v>121</v>
      </c>
      <c r="B161" s="28">
        <v>77000000</v>
      </c>
      <c r="C161" s="28">
        <v>70175000</v>
      </c>
      <c r="D161" s="28">
        <v>64319735</v>
      </c>
      <c r="E161" s="39">
        <f t="shared" si="26"/>
        <v>91.656195226220163</v>
      </c>
      <c r="F161" s="40"/>
    </row>
    <row r="162" spans="1:6" ht="15.75" x14ac:dyDescent="0.25">
      <c r="A162" s="51" t="s">
        <v>122</v>
      </c>
      <c r="B162" s="32">
        <f>SUM(B160:B161)</f>
        <v>77000000</v>
      </c>
      <c r="C162" s="32">
        <f t="shared" ref="C162:D162" si="36">SUM(C160:C161)</f>
        <v>75359960</v>
      </c>
      <c r="D162" s="32">
        <f t="shared" si="36"/>
        <v>66074602</v>
      </c>
      <c r="E162" s="33">
        <f t="shared" si="26"/>
        <v>87.678658534319823</v>
      </c>
      <c r="F162" s="40"/>
    </row>
    <row r="163" spans="1:6" x14ac:dyDescent="0.25">
      <c r="A163" s="32" t="s">
        <v>123</v>
      </c>
      <c r="B163" s="32">
        <f>SUM(B158+B162)</f>
        <v>394787422</v>
      </c>
      <c r="C163" s="32">
        <f>SUM(C158+C162)</f>
        <v>417719773</v>
      </c>
      <c r="D163" s="32">
        <f>SUM(D158+D162)</f>
        <v>301680272</v>
      </c>
      <c r="E163" s="33">
        <f t="shared" si="26"/>
        <v>72.220730618849586</v>
      </c>
    </row>
  </sheetData>
  <mergeCells count="8">
    <mergeCell ref="A1:E1"/>
    <mergeCell ref="D3:E3"/>
    <mergeCell ref="C4:E4"/>
    <mergeCell ref="D6:E6"/>
    <mergeCell ref="D7:E7"/>
    <mergeCell ref="A8:A9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&amp;R4. számú melléklet
a 7/2021(V.28.) önkormányzati rendelethez</oddHeader>
    <oddFooter>&amp;C10</oddFooter>
  </headerFooter>
  <rowBreaks count="3" manualBreakCount="3">
    <brk id="56" max="16383" man="1"/>
    <brk id="101" max="16383" man="1"/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8"/>
  <sheetViews>
    <sheetView zoomScaleNormal="100" workbookViewId="0">
      <selection sqref="A1:E1"/>
    </sheetView>
  </sheetViews>
  <sheetFormatPr defaultColWidth="9.140625" defaultRowHeight="12.75" x14ac:dyDescent="0.2"/>
  <cols>
    <col min="1" max="1" width="40.85546875" style="54" bestFit="1" customWidth="1"/>
    <col min="2" max="4" width="15.28515625" style="54" bestFit="1" customWidth="1"/>
    <col min="5" max="5" width="10.140625" style="54" bestFit="1" customWidth="1"/>
    <col min="6" max="6" width="9.140625" style="54"/>
    <col min="7" max="7" width="11" style="54" bestFit="1" customWidth="1"/>
    <col min="8" max="10" width="9.140625" style="54"/>
    <col min="11" max="12" width="11" style="54" bestFit="1" customWidth="1"/>
    <col min="13" max="16384" width="9.140625" style="54"/>
  </cols>
  <sheetData>
    <row r="1" spans="1:5" ht="15.75" x14ac:dyDescent="0.2">
      <c r="A1" s="53" t="s">
        <v>124</v>
      </c>
      <c r="B1" s="53"/>
      <c r="C1" s="53"/>
      <c r="D1" s="53"/>
      <c r="E1" s="53"/>
    </row>
    <row r="2" spans="1:5" ht="15.75" customHeight="1" x14ac:dyDescent="0.25">
      <c r="A2" s="55"/>
      <c r="B2" s="55"/>
      <c r="C2" s="55"/>
      <c r="D2" s="55"/>
      <c r="E2" s="55"/>
    </row>
    <row r="3" spans="1:5" ht="15" x14ac:dyDescent="0.25">
      <c r="A3" s="56"/>
      <c r="B3" s="57"/>
      <c r="C3" s="57"/>
      <c r="D3" s="58"/>
      <c r="E3" s="58"/>
    </row>
    <row r="4" spans="1:5" ht="15" x14ac:dyDescent="0.25">
      <c r="A4" s="56"/>
      <c r="B4" s="57"/>
      <c r="C4" s="8"/>
      <c r="D4" s="9"/>
      <c r="E4" s="9"/>
    </row>
    <row r="5" spans="1:5" ht="15" x14ac:dyDescent="0.25">
      <c r="A5" s="56"/>
      <c r="B5" s="57"/>
      <c r="C5" s="57"/>
      <c r="D5" s="59"/>
      <c r="E5" s="59"/>
    </row>
    <row r="6" spans="1:5" ht="14.25" x14ac:dyDescent="0.2">
      <c r="A6" s="60"/>
      <c r="B6" s="57"/>
      <c r="C6" s="57"/>
      <c r="D6" s="61" t="s">
        <v>1</v>
      </c>
      <c r="E6" s="61"/>
    </row>
    <row r="7" spans="1:5" ht="14.25" x14ac:dyDescent="0.2">
      <c r="A7" s="60"/>
      <c r="B7" s="57"/>
      <c r="C7" s="57"/>
      <c r="D7" s="59"/>
      <c r="E7" s="59"/>
    </row>
    <row r="8" spans="1:5" ht="15" x14ac:dyDescent="0.25">
      <c r="A8" s="62" t="s">
        <v>2</v>
      </c>
      <c r="B8" s="63" t="s">
        <v>3</v>
      </c>
      <c r="C8" s="63"/>
      <c r="D8" s="63" t="s">
        <v>4</v>
      </c>
      <c r="E8" s="63"/>
    </row>
    <row r="9" spans="1:5" ht="15" x14ac:dyDescent="0.25">
      <c r="A9" s="62"/>
      <c r="B9" s="64" t="s">
        <v>5</v>
      </c>
      <c r="C9" s="64" t="s">
        <v>6</v>
      </c>
      <c r="D9" s="64"/>
      <c r="E9" s="64" t="s">
        <v>7</v>
      </c>
    </row>
    <row r="10" spans="1:5" ht="15" x14ac:dyDescent="0.25">
      <c r="A10" s="65" t="s">
        <v>125</v>
      </c>
      <c r="B10" s="32"/>
      <c r="C10" s="32"/>
      <c r="D10" s="32"/>
      <c r="E10" s="66"/>
    </row>
    <row r="11" spans="1:5" ht="15" x14ac:dyDescent="0.25">
      <c r="A11" s="65" t="s">
        <v>9</v>
      </c>
      <c r="B11" s="32"/>
      <c r="C11" s="32"/>
      <c r="D11" s="32"/>
      <c r="E11" s="66"/>
    </row>
    <row r="12" spans="1:5" ht="14.25" x14ac:dyDescent="0.2">
      <c r="A12" s="67" t="s">
        <v>10</v>
      </c>
      <c r="B12" s="29">
        <v>59781000</v>
      </c>
      <c r="C12" s="28">
        <v>55311470</v>
      </c>
      <c r="D12" s="28">
        <v>51796123</v>
      </c>
      <c r="E12" s="68">
        <f>(D12/C12)*100</f>
        <v>93.64445204584149</v>
      </c>
    </row>
    <row r="13" spans="1:5" ht="14.25" x14ac:dyDescent="0.2">
      <c r="A13" s="67" t="s">
        <v>11</v>
      </c>
      <c r="B13" s="28">
        <v>10762000</v>
      </c>
      <c r="C13" s="28">
        <v>9925000</v>
      </c>
      <c r="D13" s="28">
        <v>8971831</v>
      </c>
      <c r="E13" s="68">
        <f>(D13/C13)*100</f>
        <v>90.396282115869013</v>
      </c>
    </row>
    <row r="14" spans="1:5" ht="14.25" x14ac:dyDescent="0.2">
      <c r="A14" s="67" t="s">
        <v>12</v>
      </c>
      <c r="B14" s="28">
        <v>8797400</v>
      </c>
      <c r="C14" s="28">
        <v>8058242</v>
      </c>
      <c r="D14" s="28">
        <v>3874002</v>
      </c>
      <c r="E14" s="68">
        <f>(D14/C14)*100</f>
        <v>48.075026786239476</v>
      </c>
    </row>
    <row r="15" spans="1:5" ht="14.25" x14ac:dyDescent="0.2">
      <c r="A15" s="67" t="s">
        <v>13</v>
      </c>
      <c r="B15" s="28">
        <v>0</v>
      </c>
      <c r="C15" s="28">
        <v>0</v>
      </c>
      <c r="D15" s="28">
        <v>0</v>
      </c>
      <c r="E15" s="68">
        <v>0</v>
      </c>
    </row>
    <row r="16" spans="1:5" ht="15" x14ac:dyDescent="0.25">
      <c r="A16" s="65" t="s">
        <v>126</v>
      </c>
      <c r="B16" s="32">
        <f>SUM(B12:B15)</f>
        <v>79340400</v>
      </c>
      <c r="C16" s="32">
        <f>SUM(C12:C15)</f>
        <v>73294712</v>
      </c>
      <c r="D16" s="32">
        <f>SUM(D12:D15)</f>
        <v>64641956</v>
      </c>
      <c r="E16" s="68">
        <f>(D16/C16)*100</f>
        <v>88.194569889298421</v>
      </c>
    </row>
    <row r="17" spans="1:5" ht="15" x14ac:dyDescent="0.25">
      <c r="A17" s="65" t="s">
        <v>29</v>
      </c>
      <c r="B17" s="32"/>
      <c r="C17" s="32"/>
      <c r="D17" s="32"/>
      <c r="E17" s="68"/>
    </row>
    <row r="18" spans="1:5" ht="15" x14ac:dyDescent="0.25">
      <c r="A18" s="65" t="s">
        <v>127</v>
      </c>
      <c r="B18" s="32"/>
      <c r="C18" s="32"/>
      <c r="D18" s="32"/>
      <c r="E18" s="68"/>
    </row>
    <row r="19" spans="1:5" ht="14.25" x14ac:dyDescent="0.2">
      <c r="A19" s="67" t="s">
        <v>128</v>
      </c>
      <c r="B19" s="28">
        <v>500000</v>
      </c>
      <c r="C19" s="28">
        <v>100000</v>
      </c>
      <c r="D19" s="28">
        <v>35906</v>
      </c>
      <c r="E19" s="68">
        <f t="shared" ref="E19:E24" si="0">(D19/C19)*100</f>
        <v>35.905999999999999</v>
      </c>
    </row>
    <row r="20" spans="1:5" ht="14.25" x14ac:dyDescent="0.2">
      <c r="A20" s="67" t="s">
        <v>129</v>
      </c>
      <c r="B20" s="28">
        <v>300000</v>
      </c>
      <c r="C20" s="28">
        <v>300000</v>
      </c>
      <c r="D20" s="28">
        <v>0</v>
      </c>
      <c r="E20" s="68">
        <f t="shared" si="0"/>
        <v>0</v>
      </c>
    </row>
    <row r="21" spans="1:5" ht="14.25" x14ac:dyDescent="0.2">
      <c r="A21" s="67" t="s">
        <v>37</v>
      </c>
      <c r="B21" s="28">
        <v>216000</v>
      </c>
      <c r="C21" s="28">
        <v>108000</v>
      </c>
      <c r="D21" s="28">
        <v>9694</v>
      </c>
      <c r="E21" s="68">
        <f t="shared" si="0"/>
        <v>8.9759259259259263</v>
      </c>
    </row>
    <row r="22" spans="1:5" ht="15" x14ac:dyDescent="0.25">
      <c r="A22" s="65" t="s">
        <v>130</v>
      </c>
      <c r="B22" s="32">
        <f>SUM(B19:B21)</f>
        <v>1016000</v>
      </c>
      <c r="C22" s="32">
        <f t="shared" ref="C22:D22" si="1">SUM(C19:C21)</f>
        <v>508000</v>
      </c>
      <c r="D22" s="32">
        <f t="shared" si="1"/>
        <v>45600</v>
      </c>
      <c r="E22" s="69">
        <f t="shared" si="0"/>
        <v>8.9763779527559056</v>
      </c>
    </row>
    <row r="23" spans="1:5" ht="15" x14ac:dyDescent="0.25">
      <c r="A23" s="65" t="s">
        <v>131</v>
      </c>
      <c r="B23" s="32">
        <f>SUM(B22)</f>
        <v>1016000</v>
      </c>
      <c r="C23" s="32">
        <f t="shared" ref="C23:D23" si="2">SUM(C22)</f>
        <v>508000</v>
      </c>
      <c r="D23" s="32">
        <f t="shared" si="2"/>
        <v>45600</v>
      </c>
      <c r="E23" s="69">
        <f t="shared" si="0"/>
        <v>8.9763779527559056</v>
      </c>
    </row>
    <row r="24" spans="1:5" ht="15" x14ac:dyDescent="0.25">
      <c r="A24" s="65" t="s">
        <v>132</v>
      </c>
      <c r="B24" s="32">
        <f>SUM(B16+B23)</f>
        <v>80356400</v>
      </c>
      <c r="C24" s="32">
        <f>SUM(C16+C23)</f>
        <v>73802712</v>
      </c>
      <c r="D24" s="32">
        <f>SUM(D16+D23)</f>
        <v>64687556</v>
      </c>
      <c r="E24" s="69">
        <f t="shared" si="0"/>
        <v>87.649293971744555</v>
      </c>
    </row>
    <row r="25" spans="1:5" x14ac:dyDescent="0.2">
      <c r="B25" s="70"/>
      <c r="C25" s="70"/>
      <c r="D25" s="70"/>
    </row>
    <row r="48" spans="6:6" x14ac:dyDescent="0.2">
      <c r="F48" s="71"/>
    </row>
  </sheetData>
  <mergeCells count="7">
    <mergeCell ref="A1:E1"/>
    <mergeCell ref="D3:E3"/>
    <mergeCell ref="C4:E4"/>
    <mergeCell ref="D6:E6"/>
    <mergeCell ref="A8:A9"/>
    <mergeCell ref="B8:C8"/>
    <mergeCell ref="D8:E8"/>
  </mergeCells>
  <pageMargins left="0.7" right="0.7" top="0.75" bottom="0.75" header="0.3" footer="0.3"/>
  <pageSetup paperSize="9" scale="90" orientation="portrait" r:id="rId1"/>
  <headerFooter>
    <oddHeader>&amp;R4.a. számú melléklet
a 7/2021(V.28.) önkormányzati rendelethez</oddHeader>
    <oddFooter>&amp;C14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4.sz.melléklet</vt:lpstr>
      <vt:lpstr>4.a.sz.melléklet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2021-05-26T06:19:58Z</dcterms:created>
  <dcterms:modified xsi:type="dcterms:W3CDTF">2021-05-26T06:20:24Z</dcterms:modified>
</cp:coreProperties>
</file>