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6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F75" i="1" s="1"/>
  <c r="D75" i="1"/>
  <c r="C75" i="1"/>
  <c r="F74" i="1"/>
  <c r="E69" i="1"/>
  <c r="E72" i="1" s="1"/>
  <c r="D69" i="1"/>
  <c r="D72" i="1" s="1"/>
  <c r="C69" i="1"/>
  <c r="C72" i="1" s="1"/>
  <c r="E65" i="1"/>
  <c r="D65" i="1"/>
  <c r="C65" i="1"/>
  <c r="E59" i="1"/>
  <c r="E58" i="1"/>
  <c r="F58" i="1" s="1"/>
  <c r="D58" i="1"/>
  <c r="C58" i="1"/>
  <c r="F56" i="1"/>
  <c r="F55" i="1"/>
  <c r="F54" i="1"/>
  <c r="F53" i="1"/>
  <c r="F51" i="1"/>
  <c r="E50" i="1"/>
  <c r="F50" i="1" s="1"/>
  <c r="D50" i="1"/>
  <c r="D59" i="1" s="1"/>
  <c r="C50" i="1"/>
  <c r="C59" i="1" s="1"/>
  <c r="C60" i="1" s="1"/>
  <c r="F49" i="1"/>
  <c r="F48" i="1"/>
  <c r="C45" i="1"/>
  <c r="E44" i="1"/>
  <c r="F44" i="1" s="1"/>
  <c r="D44" i="1"/>
  <c r="C44" i="1"/>
  <c r="F41" i="1"/>
  <c r="F40" i="1"/>
  <c r="F39" i="1"/>
  <c r="F37" i="1"/>
  <c r="E35" i="1"/>
  <c r="E45" i="1" s="1"/>
  <c r="D35" i="1"/>
  <c r="D45" i="1" s="1"/>
  <c r="C35" i="1"/>
  <c r="F34" i="1"/>
  <c r="E30" i="1"/>
  <c r="E31" i="1" s="1"/>
  <c r="F31" i="1" s="1"/>
  <c r="D30" i="1"/>
  <c r="C30" i="1"/>
  <c r="F29" i="1"/>
  <c r="F28" i="1"/>
  <c r="F27" i="1"/>
  <c r="E25" i="1"/>
  <c r="F25" i="1" s="1"/>
  <c r="D25" i="1"/>
  <c r="D31" i="1" s="1"/>
  <c r="C25" i="1"/>
  <c r="F24" i="1"/>
  <c r="F23" i="1"/>
  <c r="F22" i="1"/>
  <c r="E19" i="1"/>
  <c r="F19" i="1" s="1"/>
  <c r="D19" i="1"/>
  <c r="C19" i="1"/>
  <c r="C31" i="1" s="1"/>
  <c r="F18" i="1"/>
  <c r="F17" i="1"/>
  <c r="F16" i="1"/>
  <c r="E14" i="1"/>
  <c r="F14" i="1" s="1"/>
  <c r="D14" i="1"/>
  <c r="C14" i="1"/>
  <c r="F13" i="1"/>
  <c r="C76" i="1" l="1"/>
  <c r="D60" i="1"/>
  <c r="D76" i="1" s="1"/>
  <c r="E60" i="1"/>
  <c r="F45" i="1"/>
  <c r="F35" i="1"/>
  <c r="F30" i="1"/>
  <c r="F59" i="1"/>
  <c r="E76" i="1" l="1"/>
  <c r="F76" i="1" s="1"/>
  <c r="F60" i="1"/>
</calcChain>
</file>

<file path=xl/sharedStrings.xml><?xml version="1.0" encoding="utf-8"?>
<sst xmlns="http://schemas.openxmlformats.org/spreadsheetml/2006/main" count="85" uniqueCount="77">
  <si>
    <t>Szank Községi Önkormányzat által 2020. évben nyújtott támogatások, pénzeszköz átadások</t>
  </si>
  <si>
    <t>Adatok Ft.-ban</t>
  </si>
  <si>
    <t>MEGNEVEZÉS</t>
  </si>
  <si>
    <t>Előirányzat</t>
  </si>
  <si>
    <t>Teljesítés</t>
  </si>
  <si>
    <t>Eredeti</t>
  </si>
  <si>
    <t>Módosított</t>
  </si>
  <si>
    <t>%</t>
  </si>
  <si>
    <t>Támogatások, pénzeszköz átadások</t>
  </si>
  <si>
    <t>I.</t>
  </si>
  <si>
    <t>Egyéb működési célú támogatások államháztartáson belülre</t>
  </si>
  <si>
    <t>Önkormányzatok elszámolásai központi költségvetéssel</t>
  </si>
  <si>
    <t>Helyi önkormányzatok előző évi elszámolásból származó kiadások</t>
  </si>
  <si>
    <t>Önkormányzatok elszámolásai központi költségvetéssel öszesen:</t>
  </si>
  <si>
    <t>K50611 Működési célú támogatásértékű kiadás központi költségvetési szervnek</t>
  </si>
  <si>
    <t>Bursa Hungarica ösztöndíj</t>
  </si>
  <si>
    <t>Kiskunfélegyháza Kórház támogatása</t>
  </si>
  <si>
    <t>Rendőrség támogatása</t>
  </si>
  <si>
    <t>Működési célú támogatásértékű kiadás központi költségvetési szervnek összesen</t>
  </si>
  <si>
    <t>Működ. célú támog.ért.kiad helyi önkormányzatoknak</t>
  </si>
  <si>
    <t>Kiskunhalas Város Önkormányzata köztemetés</t>
  </si>
  <si>
    <t>Jászszentlászló Községi Önkormányzat Szennyvíztisztító karbantartási költségeinek támogatása</t>
  </si>
  <si>
    <t>Jászszentlászló Községi Önkormányzat Szank-Jászszentlászló összekötő út karbantartási költségei</t>
  </si>
  <si>
    <t>Tanulmányi ösztöndíj BKKM-i Önkormányzat</t>
  </si>
  <si>
    <t>Működ. célú támog.ért.kiad helyi önkormányz.össz.</t>
  </si>
  <si>
    <t>Működ. célú támog.ért.kiad társulásnak</t>
  </si>
  <si>
    <t>Jászszentl.Alapszolg.Közp. Gyermekjólét, családsegítő szolg. támogatása</t>
  </si>
  <si>
    <t>TKT ügyeleti ellátásra</t>
  </si>
  <si>
    <t>TKT hozzájárulás tagdíj</t>
  </si>
  <si>
    <t>Működ. célú támog.ért.kiad társulásnak.össz.</t>
  </si>
  <si>
    <t>Egyéb működési célú támogatások államháztartáson belülre összesen</t>
  </si>
  <si>
    <t>II.</t>
  </si>
  <si>
    <t>Egyéb működési célú támogatások államháztartáson kívülre</t>
  </si>
  <si>
    <t>Önkormányzati többségi tulajdonú nem pénzügyi vállalkozásnak egyéb működési célú támogatás</t>
  </si>
  <si>
    <t>Önkormányzati többségi tulajdonú nem pénzügyi vállalkozásnak egyéb működési célú támogatás összesen</t>
  </si>
  <si>
    <t>Működési célú támogatás  nonprofit szervezetnek</t>
  </si>
  <si>
    <t>Szanki Polgárőr Egyesület</t>
  </si>
  <si>
    <t xml:space="preserve">Szanki Nyugdíjas Egyesület </t>
  </si>
  <si>
    <t>Olajbányász Sportegyesület</t>
  </si>
  <si>
    <t>Olajbányász Sportegyesült - rendkívüli támogatás</t>
  </si>
  <si>
    <t>Falugondnokok Duna-Tisza közi egyesülete</t>
  </si>
  <si>
    <t xml:space="preserve">Talentum Alapítvány </t>
  </si>
  <si>
    <t>Micimackó Alapítvány</t>
  </si>
  <si>
    <t>Egyéb működési célú támogatások államháztartáson kívülre összesen</t>
  </si>
  <si>
    <t>III.</t>
  </si>
  <si>
    <t>Egyéb szociális pénzbeli és természetbeni ellátások, támogatások</t>
  </si>
  <si>
    <t>Települési támogatás</t>
  </si>
  <si>
    <t>Lakásfenntartási támogatás</t>
  </si>
  <si>
    <t>Gyógyszertámogatás</t>
  </si>
  <si>
    <t>Települési támogatás összesen</t>
  </si>
  <si>
    <t>Rendkívüli élethelyzetbe jutottak támogatása</t>
  </si>
  <si>
    <t>Egyéb önkormányzati támogatás</t>
  </si>
  <si>
    <t>Támogatott temetés</t>
  </si>
  <si>
    <t>Köztemetés</t>
  </si>
  <si>
    <t>Katasztrófahelyzetbe jutottak támogatása</t>
  </si>
  <si>
    <t>Születési támogatás</t>
  </si>
  <si>
    <t>Gyermekvédelmi támogatás</t>
  </si>
  <si>
    <t>Egyéb önkormányzati támogatás összesen</t>
  </si>
  <si>
    <t>Egyéb szociális pénzbeli és természetbeni ellátások, támogatások összesen</t>
  </si>
  <si>
    <t>(I+II+III) Működési célú támogatások összesen</t>
  </si>
  <si>
    <t>IV.</t>
  </si>
  <si>
    <t>Fejlesztési célú támogatások</t>
  </si>
  <si>
    <t>Egyéb felhalmozási célú támog. ÁHT-n belülre</t>
  </si>
  <si>
    <t>Társulásnak egyéb felhalmozási célú támogatás</t>
  </si>
  <si>
    <t>Önkományzatnak egyéb felhalmozási célú támogatás</t>
  </si>
  <si>
    <t>Egyéb felhalmozási célú tám. ÁHT-n bel.össz.</t>
  </si>
  <si>
    <t>Fejlesztési célú támogatások ÁHT-n kívűl nonprofit szervezeteknek</t>
  </si>
  <si>
    <t>Sportegyesület TAO támogatás 2018/2019</t>
  </si>
  <si>
    <t>Sportegyesület TAO támogatás</t>
  </si>
  <si>
    <t>Fejlesztési célú támogatások ÁHT-n kívűl nonprofit szervezeteknek összesen</t>
  </si>
  <si>
    <t>Fejlesztési célú támogatás TKT-nak szociális ellátás</t>
  </si>
  <si>
    <t>Fejlesztési célú támogatás egyházi jogi személynek</t>
  </si>
  <si>
    <t>Fejlesztési célú támogatások összesen</t>
  </si>
  <si>
    <t>V.</t>
  </si>
  <si>
    <t>Irányítás alá tartozó költségvetési szervnek folyósított támogatás</t>
  </si>
  <si>
    <t>Polgármesteri hivatal finanszírozás</t>
  </si>
  <si>
    <t>Támogatások, pénzeszköz átadások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</si>
</sst>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165" fontId="9" fillId="0" borderId="1" xfId="1" applyNumberFormat="1" applyFont="1" applyFill="1" applyBorder="1"/>
    <xf numFmtId="164" fontId="2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165" fontId="9" fillId="0" borderId="1" xfId="1" applyNumberFormat="1" applyFont="1" applyFill="1" applyBorder="1" applyAlignment="1">
      <alignment vertical="center"/>
    </xf>
    <xf numFmtId="164" fontId="2" fillId="0" borderId="1" xfId="1" applyFont="1" applyFill="1" applyBorder="1" applyAlignment="1">
      <alignment vertical="center"/>
    </xf>
    <xf numFmtId="0" fontId="2" fillId="0" borderId="0" xfId="0" applyFont="1" applyFill="1"/>
    <xf numFmtId="165" fontId="8" fillId="0" borderId="1" xfId="1" applyNumberFormat="1" applyFont="1" applyFill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165" fontId="0" fillId="0" borderId="0" xfId="0" applyNumberFormat="1"/>
    <xf numFmtId="0" fontId="10" fillId="0" borderId="1" xfId="0" applyFont="1" applyBorder="1" applyAlignment="1">
      <alignment wrapText="1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8" fillId="0" borderId="1" xfId="0" applyFont="1" applyBorder="1" applyAlignment="1">
      <alignment wrapText="1"/>
    </xf>
    <xf numFmtId="165" fontId="11" fillId="0" borderId="1" xfId="1" applyNumberFormat="1" applyFont="1" applyFill="1" applyBorder="1" applyAlignment="1">
      <alignment vertical="center"/>
    </xf>
    <xf numFmtId="0" fontId="0" fillId="0" borderId="0" xfId="0" applyFill="1"/>
    <xf numFmtId="0" fontId="8" fillId="0" borderId="1" xfId="0" applyFont="1" applyBorder="1"/>
    <xf numFmtId="0" fontId="2" fillId="0" borderId="2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9" fillId="0" borderId="1" xfId="0" applyFont="1" applyBorder="1"/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165" fontId="12" fillId="0" borderId="1" xfId="1" applyNumberFormat="1" applyFont="1" applyFill="1" applyBorder="1" applyAlignment="1">
      <alignment vertical="center"/>
    </xf>
    <xf numFmtId="164" fontId="12" fillId="0" borderId="1" xfId="1" applyFont="1" applyFill="1" applyBorder="1" applyAlignment="1">
      <alignment vertical="center"/>
    </xf>
    <xf numFmtId="0" fontId="13" fillId="0" borderId="0" xfId="0" applyFont="1"/>
  </cellXfs>
  <cellStyles count="3">
    <cellStyle name="Ezres 2" xfId="1"/>
    <cellStyle name="Normál" xfId="0" builtinId="0"/>
    <cellStyle name="Normál_KÖtelező-Önként tábl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6"/>
  <sheetViews>
    <sheetView tabSelected="1" zoomScaleNormal="100" workbookViewId="0">
      <selection sqref="A1:F1"/>
    </sheetView>
  </sheetViews>
  <sheetFormatPr defaultRowHeight="15" x14ac:dyDescent="0.25"/>
  <cols>
    <col min="1" max="1" width="4.140625" style="2" bestFit="1" customWidth="1"/>
    <col min="2" max="2" width="44.7109375" customWidth="1"/>
    <col min="3" max="5" width="16.5703125" bestFit="1" customWidth="1"/>
    <col min="6" max="6" width="10.140625" style="47" bestFit="1" customWidth="1"/>
    <col min="9" max="9" width="12.5703125" bestFit="1" customWidth="1"/>
  </cols>
  <sheetData>
    <row r="1" spans="1:7" ht="32.25" customHeight="1" x14ac:dyDescent="0.25">
      <c r="A1" s="1" t="s">
        <v>0</v>
      </c>
      <c r="B1" s="1"/>
      <c r="C1" s="1"/>
      <c r="D1" s="1"/>
      <c r="E1" s="1"/>
      <c r="F1" s="1"/>
    </row>
    <row r="3" spans="1:7" x14ac:dyDescent="0.25">
      <c r="E3" s="3"/>
      <c r="F3" s="3"/>
    </row>
    <row r="4" spans="1:7" x14ac:dyDescent="0.25">
      <c r="D4" s="3"/>
      <c r="E4" s="4"/>
      <c r="F4" s="4"/>
    </row>
    <row r="5" spans="1:7" x14ac:dyDescent="0.25">
      <c r="E5" s="5"/>
      <c r="F5" s="5"/>
    </row>
    <row r="6" spans="1:7" s="7" customFormat="1" ht="12.75" x14ac:dyDescent="0.2">
      <c r="A6" s="6"/>
      <c r="E6" s="8" t="s">
        <v>1</v>
      </c>
      <c r="F6" s="8"/>
    </row>
    <row r="7" spans="1:7" s="7" customFormat="1" ht="12.75" x14ac:dyDescent="0.2">
      <c r="A7" s="6"/>
      <c r="E7" s="9"/>
      <c r="F7" s="10"/>
    </row>
    <row r="8" spans="1:7" ht="26.25" customHeight="1" x14ac:dyDescent="0.25">
      <c r="A8" s="11"/>
      <c r="B8" s="11" t="s">
        <v>2</v>
      </c>
      <c r="C8" s="12" t="s">
        <v>3</v>
      </c>
      <c r="D8" s="12"/>
      <c r="E8" s="12" t="s">
        <v>4</v>
      </c>
      <c r="F8" s="12"/>
      <c r="G8" s="13"/>
    </row>
    <row r="9" spans="1:7" ht="26.25" customHeight="1" x14ac:dyDescent="0.25">
      <c r="A9" s="14"/>
      <c r="B9" s="11"/>
      <c r="C9" s="15" t="s">
        <v>5</v>
      </c>
      <c r="D9" s="15" t="s">
        <v>6</v>
      </c>
      <c r="E9" s="15"/>
      <c r="F9" s="16" t="s">
        <v>7</v>
      </c>
      <c r="G9" s="13"/>
    </row>
    <row r="10" spans="1:7" ht="15.75" x14ac:dyDescent="0.25">
      <c r="A10" s="17"/>
      <c r="B10" s="18" t="s">
        <v>8</v>
      </c>
      <c r="C10" s="15"/>
      <c r="D10" s="15"/>
      <c r="E10" s="15"/>
      <c r="F10" s="16"/>
      <c r="G10" s="13"/>
    </row>
    <row r="11" spans="1:7" ht="31.5" x14ac:dyDescent="0.25">
      <c r="A11" s="19" t="s">
        <v>9</v>
      </c>
      <c r="B11" s="20" t="s">
        <v>10</v>
      </c>
      <c r="C11" s="21"/>
      <c r="D11" s="21"/>
      <c r="E11" s="21"/>
      <c r="F11" s="22"/>
      <c r="G11" s="13"/>
    </row>
    <row r="12" spans="1:7" ht="31.5" x14ac:dyDescent="0.25">
      <c r="A12" s="19"/>
      <c r="B12" s="20" t="s">
        <v>11</v>
      </c>
      <c r="C12" s="21"/>
      <c r="D12" s="21"/>
      <c r="E12" s="21"/>
      <c r="F12" s="22"/>
      <c r="G12" s="13"/>
    </row>
    <row r="13" spans="1:7" ht="31.5" x14ac:dyDescent="0.25">
      <c r="A13" s="23"/>
      <c r="B13" s="24" t="s">
        <v>12</v>
      </c>
      <c r="C13" s="25">
        <v>0</v>
      </c>
      <c r="D13" s="25">
        <v>1046748</v>
      </c>
      <c r="E13" s="25">
        <v>1046748</v>
      </c>
      <c r="F13" s="26">
        <f t="shared" ref="F13:F14" si="0">(E13/D13)*100</f>
        <v>100</v>
      </c>
      <c r="G13" s="27"/>
    </row>
    <row r="14" spans="1:7" ht="31.5" x14ac:dyDescent="0.25">
      <c r="A14" s="23"/>
      <c r="B14" s="20" t="s">
        <v>13</v>
      </c>
      <c r="C14" s="28">
        <f>SUM(C13)</f>
        <v>0</v>
      </c>
      <c r="D14" s="28">
        <f t="shared" ref="D14:E14" si="1">SUM(D13)</f>
        <v>1046748</v>
      </c>
      <c r="E14" s="28">
        <f t="shared" si="1"/>
        <v>1046748</v>
      </c>
      <c r="F14" s="29">
        <f t="shared" si="0"/>
        <v>100</v>
      </c>
      <c r="G14" s="13"/>
    </row>
    <row r="15" spans="1:7" ht="31.5" x14ac:dyDescent="0.25">
      <c r="A15" s="23"/>
      <c r="B15" s="20" t="s">
        <v>14</v>
      </c>
      <c r="C15" s="28"/>
      <c r="D15" s="25"/>
      <c r="E15" s="25"/>
      <c r="F15" s="26"/>
      <c r="G15" s="27"/>
    </row>
    <row r="16" spans="1:7" ht="15.75" x14ac:dyDescent="0.25">
      <c r="A16" s="23"/>
      <c r="B16" s="24" t="s">
        <v>15</v>
      </c>
      <c r="C16" s="25">
        <v>1000000</v>
      </c>
      <c r="D16" s="25">
        <v>850000</v>
      </c>
      <c r="E16" s="25">
        <v>850000</v>
      </c>
      <c r="F16" s="26">
        <f t="shared" ref="F16:F76" si="2">(E16/D16)*100</f>
        <v>100</v>
      </c>
      <c r="G16" s="27"/>
    </row>
    <row r="17" spans="1:9" ht="15.75" x14ac:dyDescent="0.25">
      <c r="A17" s="23"/>
      <c r="B17" s="24" t="s">
        <v>16</v>
      </c>
      <c r="C17" s="25">
        <v>97500</v>
      </c>
      <c r="D17" s="25">
        <v>97500</v>
      </c>
      <c r="E17" s="25">
        <v>97491</v>
      </c>
      <c r="F17" s="26">
        <f t="shared" si="2"/>
        <v>99.990769230769232</v>
      </c>
      <c r="G17" s="27"/>
    </row>
    <row r="18" spans="1:9" ht="15.75" x14ac:dyDescent="0.25">
      <c r="A18" s="23"/>
      <c r="B18" s="24" t="s">
        <v>17</v>
      </c>
      <c r="C18" s="25">
        <v>500000</v>
      </c>
      <c r="D18" s="25">
        <v>500000</v>
      </c>
      <c r="E18" s="25">
        <v>500000</v>
      </c>
      <c r="F18" s="26">
        <f t="shared" si="2"/>
        <v>100</v>
      </c>
      <c r="G18" s="27"/>
    </row>
    <row r="19" spans="1:9" ht="31.5" x14ac:dyDescent="0.25">
      <c r="A19" s="23"/>
      <c r="B19" s="20" t="s">
        <v>18</v>
      </c>
      <c r="C19" s="28">
        <f>SUM(C16:C18)</f>
        <v>1597500</v>
      </c>
      <c r="D19" s="28">
        <f>SUM(D16:D18)</f>
        <v>1447500</v>
      </c>
      <c r="E19" s="28">
        <f>SUM(E16:E18)</f>
        <v>1447491</v>
      </c>
      <c r="F19" s="29">
        <f t="shared" si="2"/>
        <v>99.999378238341976</v>
      </c>
      <c r="G19" s="27"/>
      <c r="I19" s="30"/>
    </row>
    <row r="20" spans="1:9" ht="31.5" x14ac:dyDescent="0.25">
      <c r="A20" s="23"/>
      <c r="B20" s="20" t="s">
        <v>19</v>
      </c>
      <c r="C20" s="28"/>
      <c r="D20" s="25"/>
      <c r="E20" s="25"/>
      <c r="F20" s="26"/>
      <c r="G20" s="27"/>
      <c r="I20" s="30"/>
    </row>
    <row r="21" spans="1:9" ht="15.75" x14ac:dyDescent="0.25">
      <c r="A21" s="23"/>
      <c r="B21" s="24" t="s">
        <v>20</v>
      </c>
      <c r="C21" s="28">
        <v>0</v>
      </c>
      <c r="D21" s="25">
        <v>139572</v>
      </c>
      <c r="E21" s="25">
        <v>139572</v>
      </c>
      <c r="F21" s="26"/>
      <c r="G21" s="27"/>
      <c r="I21" s="30"/>
    </row>
    <row r="22" spans="1:9" ht="47.25" customHeight="1" x14ac:dyDescent="0.25">
      <c r="A22" s="23"/>
      <c r="B22" s="31" t="s">
        <v>21</v>
      </c>
      <c r="C22" s="25">
        <v>0</v>
      </c>
      <c r="D22" s="25">
        <v>1841600</v>
      </c>
      <c r="E22" s="32">
        <v>1841600</v>
      </c>
      <c r="F22" s="26">
        <f t="shared" si="2"/>
        <v>100</v>
      </c>
      <c r="G22" s="27"/>
      <c r="I22" s="30"/>
    </row>
    <row r="23" spans="1:9" ht="34.5" customHeight="1" x14ac:dyDescent="0.25">
      <c r="A23" s="23"/>
      <c r="B23" s="33" t="s">
        <v>22</v>
      </c>
      <c r="C23" s="25">
        <v>0</v>
      </c>
      <c r="D23" s="25">
        <v>1157329</v>
      </c>
      <c r="E23" s="25">
        <v>0</v>
      </c>
      <c r="F23" s="26">
        <f t="shared" si="2"/>
        <v>0</v>
      </c>
      <c r="G23" s="27"/>
      <c r="I23" s="30"/>
    </row>
    <row r="24" spans="1:9" ht="15.75" x14ac:dyDescent="0.25">
      <c r="A24" s="23"/>
      <c r="B24" s="24" t="s">
        <v>23</v>
      </c>
      <c r="C24" s="25">
        <v>400000</v>
      </c>
      <c r="D24" s="25">
        <v>400000</v>
      </c>
      <c r="E24" s="25">
        <v>400000</v>
      </c>
      <c r="F24" s="26">
        <f t="shared" si="2"/>
        <v>100</v>
      </c>
      <c r="G24" s="27"/>
      <c r="I24" s="30"/>
    </row>
    <row r="25" spans="1:9" ht="31.5" x14ac:dyDescent="0.25">
      <c r="A25" s="19"/>
      <c r="B25" s="20" t="s">
        <v>24</v>
      </c>
      <c r="C25" s="28">
        <f>SUM(C21:C24)</f>
        <v>400000</v>
      </c>
      <c r="D25" s="28">
        <f t="shared" ref="D25:E25" si="3">SUM(D21:D24)</f>
        <v>3538501</v>
      </c>
      <c r="E25" s="28">
        <f t="shared" si="3"/>
        <v>2381172</v>
      </c>
      <c r="F25" s="29">
        <f t="shared" si="2"/>
        <v>67.293240838422818</v>
      </c>
      <c r="G25" s="27"/>
    </row>
    <row r="26" spans="1:9" ht="15.75" x14ac:dyDescent="0.25">
      <c r="A26" s="19"/>
      <c r="B26" s="20" t="s">
        <v>25</v>
      </c>
      <c r="C26" s="28"/>
      <c r="D26" s="25"/>
      <c r="E26" s="25"/>
      <c r="F26" s="26"/>
      <c r="G26" s="27"/>
    </row>
    <row r="27" spans="1:9" ht="31.5" x14ac:dyDescent="0.25">
      <c r="A27" s="23"/>
      <c r="B27" s="24" t="s">
        <v>26</v>
      </c>
      <c r="C27" s="25">
        <v>4917038</v>
      </c>
      <c r="D27" s="25">
        <v>4917038</v>
      </c>
      <c r="E27" s="25">
        <v>4917038</v>
      </c>
      <c r="F27" s="26">
        <f t="shared" ref="F27" si="4">(E27/D27)*100</f>
        <v>100</v>
      </c>
      <c r="G27" s="27"/>
      <c r="I27" s="30"/>
    </row>
    <row r="28" spans="1:9" ht="15.75" x14ac:dyDescent="0.25">
      <c r="A28" s="23"/>
      <c r="B28" s="34" t="s">
        <v>27</v>
      </c>
      <c r="C28" s="25">
        <v>3318000</v>
      </c>
      <c r="D28" s="25">
        <v>3318911</v>
      </c>
      <c r="E28" s="25">
        <v>3318911</v>
      </c>
      <c r="F28" s="26">
        <f t="shared" si="2"/>
        <v>100</v>
      </c>
      <c r="G28" s="27"/>
      <c r="I28" s="30"/>
    </row>
    <row r="29" spans="1:9" ht="15.75" x14ac:dyDescent="0.25">
      <c r="A29" s="23"/>
      <c r="B29" s="35" t="s">
        <v>28</v>
      </c>
      <c r="C29" s="25">
        <v>0</v>
      </c>
      <c r="D29" s="25">
        <v>434160</v>
      </c>
      <c r="E29" s="25">
        <v>434160</v>
      </c>
      <c r="F29" s="26">
        <f t="shared" si="2"/>
        <v>100</v>
      </c>
      <c r="G29" s="27"/>
    </row>
    <row r="30" spans="1:9" ht="18" customHeight="1" x14ac:dyDescent="0.25">
      <c r="A30" s="23"/>
      <c r="B30" s="20" t="s">
        <v>29</v>
      </c>
      <c r="C30" s="28">
        <f>SUM(C27:C29)</f>
        <v>8235038</v>
      </c>
      <c r="D30" s="28">
        <f t="shared" ref="D30:E30" si="5">SUM(D27:D29)</f>
        <v>8670109</v>
      </c>
      <c r="E30" s="28">
        <f t="shared" si="5"/>
        <v>8670109</v>
      </c>
      <c r="F30" s="29">
        <f t="shared" si="2"/>
        <v>100</v>
      </c>
      <c r="G30" s="27"/>
      <c r="I30" s="30"/>
    </row>
    <row r="31" spans="1:9" ht="31.5" x14ac:dyDescent="0.25">
      <c r="A31" s="19" t="s">
        <v>9</v>
      </c>
      <c r="B31" s="20" t="s">
        <v>30</v>
      </c>
      <c r="C31" s="28">
        <f>SUM(C30,C25,C19,C14)</f>
        <v>10232538</v>
      </c>
      <c r="D31" s="28">
        <f t="shared" ref="D31:E31" si="6">SUM(D30,D25,D19,D14)</f>
        <v>14702858</v>
      </c>
      <c r="E31" s="28">
        <f t="shared" si="6"/>
        <v>13545520</v>
      </c>
      <c r="F31" s="29">
        <f t="shared" si="2"/>
        <v>92.12848277525363</v>
      </c>
      <c r="G31" s="27"/>
    </row>
    <row r="32" spans="1:9" ht="31.5" x14ac:dyDescent="0.25">
      <c r="A32" s="19" t="s">
        <v>31</v>
      </c>
      <c r="B32" s="20" t="s">
        <v>32</v>
      </c>
      <c r="C32" s="28"/>
      <c r="D32" s="25"/>
      <c r="E32" s="25"/>
      <c r="F32" s="26"/>
      <c r="G32" s="27"/>
    </row>
    <row r="33" spans="1:7" ht="47.25" x14ac:dyDescent="0.25">
      <c r="A33" s="19"/>
      <c r="B33" s="20" t="s">
        <v>33</v>
      </c>
      <c r="C33" s="28"/>
      <c r="D33" s="28"/>
      <c r="E33" s="28"/>
      <c r="F33" s="26"/>
      <c r="G33" s="27"/>
    </row>
    <row r="34" spans="1:7" ht="31.5" x14ac:dyDescent="0.25">
      <c r="A34" s="19"/>
      <c r="B34" s="24" t="s">
        <v>33</v>
      </c>
      <c r="C34" s="25">
        <v>2002000</v>
      </c>
      <c r="D34" s="25">
        <v>2002000</v>
      </c>
      <c r="E34" s="25">
        <v>2001960</v>
      </c>
      <c r="F34" s="26">
        <f t="shared" si="2"/>
        <v>99.998001998001996</v>
      </c>
      <c r="G34" s="27"/>
    </row>
    <row r="35" spans="1:7" ht="47.25" x14ac:dyDescent="0.25">
      <c r="A35" s="19"/>
      <c r="B35" s="20" t="s">
        <v>34</v>
      </c>
      <c r="C35" s="28">
        <f>SUM(C34:C34)</f>
        <v>2002000</v>
      </c>
      <c r="D35" s="28">
        <f>SUM(D34:D34)</f>
        <v>2002000</v>
      </c>
      <c r="E35" s="28">
        <f>SUM(E34:E34)</f>
        <v>2001960</v>
      </c>
      <c r="F35" s="29">
        <f t="shared" si="2"/>
        <v>99.998001998001996</v>
      </c>
      <c r="G35" s="27"/>
    </row>
    <row r="36" spans="1:7" ht="34.5" customHeight="1" x14ac:dyDescent="0.25">
      <c r="A36" s="23"/>
      <c r="B36" s="20" t="s">
        <v>35</v>
      </c>
      <c r="C36" s="28"/>
      <c r="D36" s="25"/>
      <c r="E36" s="25"/>
      <c r="F36" s="26">
        <v>0</v>
      </c>
      <c r="G36" s="27"/>
    </row>
    <row r="37" spans="1:7" ht="15.75" x14ac:dyDescent="0.25">
      <c r="A37" s="23"/>
      <c r="B37" s="24" t="s">
        <v>36</v>
      </c>
      <c r="C37" s="25">
        <v>150000</v>
      </c>
      <c r="D37" s="25">
        <v>150000</v>
      </c>
      <c r="E37" s="25">
        <v>150000</v>
      </c>
      <c r="F37" s="26">
        <f t="shared" si="2"/>
        <v>100</v>
      </c>
      <c r="G37" s="27"/>
    </row>
    <row r="38" spans="1:7" ht="15.75" x14ac:dyDescent="0.25">
      <c r="A38" s="23"/>
      <c r="B38" s="24" t="s">
        <v>37</v>
      </c>
      <c r="C38" s="25">
        <v>150000</v>
      </c>
      <c r="D38" s="25">
        <v>0</v>
      </c>
      <c r="E38" s="25">
        <v>0</v>
      </c>
      <c r="F38" s="26">
        <v>0</v>
      </c>
      <c r="G38" s="27"/>
    </row>
    <row r="39" spans="1:7" ht="15.75" x14ac:dyDescent="0.25">
      <c r="A39" s="23"/>
      <c r="B39" s="24" t="s">
        <v>38</v>
      </c>
      <c r="C39" s="25">
        <v>3000000</v>
      </c>
      <c r="D39" s="25">
        <v>2000000</v>
      </c>
      <c r="E39" s="25">
        <v>1500000</v>
      </c>
      <c r="F39" s="26">
        <f t="shared" si="2"/>
        <v>75</v>
      </c>
      <c r="G39" s="27"/>
    </row>
    <row r="40" spans="1:7" ht="15.75" x14ac:dyDescent="0.25">
      <c r="A40" s="23"/>
      <c r="B40" s="24" t="s">
        <v>39</v>
      </c>
      <c r="C40" s="25">
        <v>0</v>
      </c>
      <c r="D40" s="25">
        <v>19902000</v>
      </c>
      <c r="E40" s="25">
        <v>19902000</v>
      </c>
      <c r="F40" s="26">
        <f t="shared" si="2"/>
        <v>100</v>
      </c>
      <c r="G40" s="27"/>
    </row>
    <row r="41" spans="1:7" ht="15.75" x14ac:dyDescent="0.25">
      <c r="A41" s="23"/>
      <c r="B41" s="24" t="s">
        <v>40</v>
      </c>
      <c r="C41" s="25">
        <v>45000</v>
      </c>
      <c r="D41" s="25">
        <v>45000</v>
      </c>
      <c r="E41" s="25">
        <v>42000</v>
      </c>
      <c r="F41" s="26">
        <f t="shared" si="2"/>
        <v>93.333333333333329</v>
      </c>
      <c r="G41" s="27"/>
    </row>
    <row r="42" spans="1:7" ht="15.75" x14ac:dyDescent="0.25">
      <c r="A42" s="23"/>
      <c r="B42" s="24" t="s">
        <v>41</v>
      </c>
      <c r="C42" s="25">
        <v>150000</v>
      </c>
      <c r="D42" s="25">
        <v>0</v>
      </c>
      <c r="E42" s="25">
        <v>0</v>
      </c>
      <c r="F42" s="26">
        <v>0</v>
      </c>
      <c r="G42" s="27"/>
    </row>
    <row r="43" spans="1:7" ht="15.75" x14ac:dyDescent="0.25">
      <c r="A43" s="23"/>
      <c r="B43" s="24" t="s">
        <v>42</v>
      </c>
      <c r="C43" s="25">
        <v>150000</v>
      </c>
      <c r="D43" s="25">
        <v>0</v>
      </c>
      <c r="E43" s="25">
        <v>0</v>
      </c>
      <c r="F43" s="26">
        <v>0</v>
      </c>
      <c r="G43" s="27"/>
    </row>
    <row r="44" spans="1:7" ht="31.5" x14ac:dyDescent="0.25">
      <c r="A44" s="23"/>
      <c r="B44" s="20" t="s">
        <v>35</v>
      </c>
      <c r="C44" s="28">
        <f>SUM(C37:C43)</f>
        <v>3645000</v>
      </c>
      <c r="D44" s="28">
        <f>SUM(D37:D43)</f>
        <v>22097000</v>
      </c>
      <c r="E44" s="28">
        <f>SUM(E37:E43)</f>
        <v>21594000</v>
      </c>
      <c r="F44" s="29">
        <f t="shared" si="2"/>
        <v>97.723672896773323</v>
      </c>
      <c r="G44" s="27"/>
    </row>
    <row r="45" spans="1:7" ht="32.25" customHeight="1" x14ac:dyDescent="0.25">
      <c r="A45" s="19" t="s">
        <v>31</v>
      </c>
      <c r="B45" s="20" t="s">
        <v>43</v>
      </c>
      <c r="C45" s="28">
        <f>SUM(C35+C44)</f>
        <v>5647000</v>
      </c>
      <c r="D45" s="28">
        <f>SUM(D35+D44)</f>
        <v>24099000</v>
      </c>
      <c r="E45" s="28">
        <f>SUM(E35+E44)</f>
        <v>23595960</v>
      </c>
      <c r="F45" s="29">
        <f t="shared" si="2"/>
        <v>97.912610481762727</v>
      </c>
      <c r="G45" s="27"/>
    </row>
    <row r="46" spans="1:7" ht="31.5" x14ac:dyDescent="0.25">
      <c r="A46" s="19" t="s">
        <v>44</v>
      </c>
      <c r="B46" s="36" t="s">
        <v>45</v>
      </c>
      <c r="C46" s="25"/>
      <c r="D46" s="25"/>
      <c r="E46" s="25"/>
      <c r="F46" s="26">
        <v>0</v>
      </c>
      <c r="G46" s="27"/>
    </row>
    <row r="47" spans="1:7" ht="15.75" x14ac:dyDescent="0.25">
      <c r="A47" s="23"/>
      <c r="B47" s="20" t="s">
        <v>46</v>
      </c>
      <c r="C47" s="25"/>
      <c r="D47" s="25"/>
      <c r="E47" s="25"/>
      <c r="F47" s="26">
        <v>0</v>
      </c>
      <c r="G47" s="27"/>
    </row>
    <row r="48" spans="1:7" ht="15.75" x14ac:dyDescent="0.25">
      <c r="A48" s="23"/>
      <c r="B48" s="24" t="s">
        <v>47</v>
      </c>
      <c r="C48" s="25">
        <v>600000</v>
      </c>
      <c r="D48" s="25">
        <v>300000</v>
      </c>
      <c r="E48" s="25">
        <v>287500</v>
      </c>
      <c r="F48" s="26">
        <f t="shared" si="2"/>
        <v>95.833333333333343</v>
      </c>
      <c r="G48" s="27"/>
    </row>
    <row r="49" spans="1:7" ht="15.75" x14ac:dyDescent="0.25">
      <c r="A49" s="23"/>
      <c r="B49" s="24" t="s">
        <v>48</v>
      </c>
      <c r="C49" s="25">
        <v>900000</v>
      </c>
      <c r="D49" s="25">
        <v>350000</v>
      </c>
      <c r="E49" s="25">
        <v>487500</v>
      </c>
      <c r="F49" s="26">
        <f t="shared" si="2"/>
        <v>139.28571428571428</v>
      </c>
      <c r="G49" s="27"/>
    </row>
    <row r="50" spans="1:7" ht="15.75" x14ac:dyDescent="0.25">
      <c r="A50" s="23"/>
      <c r="B50" s="20" t="s">
        <v>49</v>
      </c>
      <c r="C50" s="28">
        <f>SUM(C48:C49)</f>
        <v>1500000</v>
      </c>
      <c r="D50" s="28">
        <f>SUM(D48:D49)</f>
        <v>650000</v>
      </c>
      <c r="E50" s="28">
        <f>SUM(E48:E49)</f>
        <v>775000</v>
      </c>
      <c r="F50" s="29">
        <f t="shared" si="2"/>
        <v>119.23076923076923</v>
      </c>
      <c r="G50" s="27"/>
    </row>
    <row r="51" spans="1:7" ht="15.75" x14ac:dyDescent="0.25">
      <c r="A51" s="23"/>
      <c r="B51" s="24" t="s">
        <v>50</v>
      </c>
      <c r="C51" s="25">
        <v>900000</v>
      </c>
      <c r="D51" s="25">
        <v>400000</v>
      </c>
      <c r="E51" s="25">
        <v>195800</v>
      </c>
      <c r="F51" s="26">
        <f t="shared" si="2"/>
        <v>48.949999999999996</v>
      </c>
      <c r="G51" s="27"/>
    </row>
    <row r="52" spans="1:7" ht="15.75" x14ac:dyDescent="0.25">
      <c r="A52" s="23"/>
      <c r="B52" s="20" t="s">
        <v>51</v>
      </c>
      <c r="C52" s="25"/>
      <c r="D52" s="28"/>
      <c r="E52" s="28"/>
      <c r="F52" s="26">
        <v>0</v>
      </c>
      <c r="G52" s="27"/>
    </row>
    <row r="53" spans="1:7" ht="15.75" x14ac:dyDescent="0.25">
      <c r="A53" s="23"/>
      <c r="B53" s="24" t="s">
        <v>52</v>
      </c>
      <c r="C53" s="25">
        <v>115000</v>
      </c>
      <c r="D53" s="25">
        <v>87453</v>
      </c>
      <c r="E53" s="25">
        <v>0</v>
      </c>
      <c r="F53" s="26">
        <f t="shared" si="2"/>
        <v>0</v>
      </c>
      <c r="G53" s="27"/>
    </row>
    <row r="54" spans="1:7" ht="15.75" x14ac:dyDescent="0.25">
      <c r="A54" s="23"/>
      <c r="B54" s="24" t="s">
        <v>53</v>
      </c>
      <c r="C54" s="25">
        <v>130000</v>
      </c>
      <c r="D54" s="37">
        <v>17975</v>
      </c>
      <c r="E54" s="37">
        <v>0</v>
      </c>
      <c r="F54" s="26">
        <f t="shared" si="2"/>
        <v>0</v>
      </c>
      <c r="G54" s="38"/>
    </row>
    <row r="55" spans="1:7" ht="15.75" x14ac:dyDescent="0.25">
      <c r="A55" s="23"/>
      <c r="B55" s="24" t="s">
        <v>54</v>
      </c>
      <c r="C55" s="25">
        <v>155000</v>
      </c>
      <c r="D55" s="37">
        <v>155000</v>
      </c>
      <c r="E55" s="37">
        <v>0</v>
      </c>
      <c r="F55" s="26">
        <f t="shared" si="2"/>
        <v>0</v>
      </c>
      <c r="G55" s="38"/>
    </row>
    <row r="56" spans="1:7" ht="15.75" x14ac:dyDescent="0.25">
      <c r="A56" s="23"/>
      <c r="B56" s="24" t="s">
        <v>55</v>
      </c>
      <c r="C56" s="25">
        <v>300000</v>
      </c>
      <c r="D56" s="37">
        <v>300000</v>
      </c>
      <c r="E56" s="37">
        <v>280000</v>
      </c>
      <c r="F56" s="26">
        <f t="shared" si="2"/>
        <v>93.333333333333329</v>
      </c>
      <c r="G56" s="38"/>
    </row>
    <row r="57" spans="1:7" ht="15.75" x14ac:dyDescent="0.25">
      <c r="A57" s="23"/>
      <c r="B57" s="24" t="s">
        <v>56</v>
      </c>
      <c r="C57" s="25">
        <v>1330000</v>
      </c>
      <c r="D57" s="37">
        <v>0</v>
      </c>
      <c r="E57" s="37">
        <v>0</v>
      </c>
      <c r="F57" s="26">
        <v>0</v>
      </c>
      <c r="G57" s="38"/>
    </row>
    <row r="58" spans="1:7" ht="15.75" x14ac:dyDescent="0.25">
      <c r="A58" s="23"/>
      <c r="B58" s="20" t="s">
        <v>57</v>
      </c>
      <c r="C58" s="28">
        <f>SUM(C53:C57)</f>
        <v>2030000</v>
      </c>
      <c r="D58" s="28">
        <f t="shared" ref="D58:E58" si="7">SUM(D53:D57)</f>
        <v>560428</v>
      </c>
      <c r="E58" s="28">
        <f t="shared" si="7"/>
        <v>280000</v>
      </c>
      <c r="F58" s="29">
        <f t="shared" si="2"/>
        <v>49.961814898613206</v>
      </c>
      <c r="G58" s="38"/>
    </row>
    <row r="59" spans="1:7" ht="31.5" x14ac:dyDescent="0.25">
      <c r="A59" s="19" t="s">
        <v>44</v>
      </c>
      <c r="B59" s="36" t="s">
        <v>58</v>
      </c>
      <c r="C59" s="28">
        <f>SUM(C50+C51+C58)</f>
        <v>4430000</v>
      </c>
      <c r="D59" s="28">
        <f>SUM(D50+D51+D58)</f>
        <v>1610428</v>
      </c>
      <c r="E59" s="28">
        <f>SUM(E50+E51+E58)</f>
        <v>1250800</v>
      </c>
      <c r="F59" s="29">
        <f t="shared" si="2"/>
        <v>77.6687936374678</v>
      </c>
      <c r="G59" s="38"/>
    </row>
    <row r="60" spans="1:7" ht="31.5" x14ac:dyDescent="0.25">
      <c r="A60" s="19"/>
      <c r="B60" s="36" t="s">
        <v>59</v>
      </c>
      <c r="C60" s="28">
        <f>SUM(C59,C45,C31)</f>
        <v>20309538</v>
      </c>
      <c r="D60" s="28">
        <f t="shared" ref="D60:E60" si="8">SUM(D59,D45,D31)</f>
        <v>40412286</v>
      </c>
      <c r="E60" s="28">
        <f t="shared" si="8"/>
        <v>38392280</v>
      </c>
      <c r="F60" s="29">
        <f t="shared" si="2"/>
        <v>95.001505235313829</v>
      </c>
      <c r="G60" s="38"/>
    </row>
    <row r="61" spans="1:7" ht="15.75" x14ac:dyDescent="0.25">
      <c r="A61" s="19" t="s">
        <v>60</v>
      </c>
      <c r="B61" s="39" t="s">
        <v>61</v>
      </c>
      <c r="C61" s="28"/>
      <c r="D61" s="28"/>
      <c r="E61" s="28"/>
      <c r="F61" s="29"/>
      <c r="G61" s="38"/>
    </row>
    <row r="62" spans="1:7" ht="15.75" x14ac:dyDescent="0.25">
      <c r="A62" s="19"/>
      <c r="B62" s="39" t="s">
        <v>62</v>
      </c>
      <c r="C62" s="28"/>
      <c r="D62" s="28"/>
      <c r="E62" s="28"/>
      <c r="F62" s="29"/>
      <c r="G62" s="38"/>
    </row>
    <row r="63" spans="1:7" ht="15.75" x14ac:dyDescent="0.25">
      <c r="A63" s="19"/>
      <c r="B63" s="40" t="s">
        <v>63</v>
      </c>
      <c r="C63" s="25">
        <v>1229000</v>
      </c>
      <c r="D63" s="25">
        <v>0</v>
      </c>
      <c r="E63" s="25">
        <v>0</v>
      </c>
      <c r="F63" s="26">
        <v>0</v>
      </c>
      <c r="G63" s="38"/>
    </row>
    <row r="64" spans="1:7" ht="25.5" x14ac:dyDescent="0.25">
      <c r="A64" s="19"/>
      <c r="B64" s="41" t="s">
        <v>64</v>
      </c>
      <c r="C64" s="25">
        <v>6000000</v>
      </c>
      <c r="D64" s="25">
        <v>0</v>
      </c>
      <c r="E64" s="25">
        <v>0</v>
      </c>
      <c r="F64" s="26">
        <v>0</v>
      </c>
      <c r="G64" s="38"/>
    </row>
    <row r="65" spans="1:9" ht="15.75" x14ac:dyDescent="0.25">
      <c r="A65" s="19"/>
      <c r="B65" s="39" t="s">
        <v>65</v>
      </c>
      <c r="C65" s="28">
        <f>SUM(C63:C64)</f>
        <v>7229000</v>
      </c>
      <c r="D65" s="28">
        <f t="shared" ref="D65:E65" si="9">SUM(D63:D64)</f>
        <v>0</v>
      </c>
      <c r="E65" s="28">
        <f t="shared" si="9"/>
        <v>0</v>
      </c>
      <c r="F65" s="26">
        <v>0</v>
      </c>
      <c r="G65" s="38"/>
    </row>
    <row r="66" spans="1:9" ht="31.5" x14ac:dyDescent="0.25">
      <c r="A66" s="23"/>
      <c r="B66" s="36" t="s">
        <v>66</v>
      </c>
      <c r="C66" s="28"/>
      <c r="D66" s="37"/>
      <c r="E66" s="37"/>
      <c r="F66" s="26">
        <v>0</v>
      </c>
      <c r="G66" s="38"/>
    </row>
    <row r="67" spans="1:9" ht="15.75" x14ac:dyDescent="0.25">
      <c r="A67" s="23"/>
      <c r="B67" s="42" t="s">
        <v>67</v>
      </c>
      <c r="C67" s="25">
        <v>2400000</v>
      </c>
      <c r="D67" s="37">
        <v>0</v>
      </c>
      <c r="E67" s="37">
        <v>0</v>
      </c>
      <c r="F67" s="26">
        <v>0</v>
      </c>
      <c r="G67" s="38"/>
    </row>
    <row r="68" spans="1:9" ht="15.75" x14ac:dyDescent="0.25">
      <c r="A68" s="23"/>
      <c r="B68" s="42" t="s">
        <v>68</v>
      </c>
      <c r="C68" s="25">
        <v>2000000</v>
      </c>
      <c r="D68" s="37">
        <v>0</v>
      </c>
      <c r="E68" s="37">
        <v>0</v>
      </c>
      <c r="F68" s="26">
        <v>0</v>
      </c>
      <c r="G68" s="38"/>
    </row>
    <row r="69" spans="1:9" ht="31.5" x14ac:dyDescent="0.25">
      <c r="A69" s="23"/>
      <c r="B69" s="36" t="s">
        <v>69</v>
      </c>
      <c r="C69" s="28">
        <f>SUM(C67:C68)</f>
        <v>4400000</v>
      </c>
      <c r="D69" s="28">
        <f>SUM(D67:D68)</f>
        <v>0</v>
      </c>
      <c r="E69" s="28">
        <f>SUM(E67:E68)</f>
        <v>0</v>
      </c>
      <c r="F69" s="29">
        <v>0</v>
      </c>
      <c r="G69" s="38"/>
    </row>
    <row r="70" spans="1:9" ht="31.5" x14ac:dyDescent="0.25">
      <c r="A70" s="23"/>
      <c r="B70" s="36" t="s">
        <v>70</v>
      </c>
      <c r="C70" s="28">
        <v>0</v>
      </c>
      <c r="D70" s="28">
        <v>0</v>
      </c>
      <c r="E70" s="28">
        <v>0</v>
      </c>
      <c r="F70" s="29">
        <v>0</v>
      </c>
      <c r="G70" s="38"/>
    </row>
    <row r="71" spans="1:9" ht="31.5" x14ac:dyDescent="0.25">
      <c r="A71" s="23"/>
      <c r="B71" s="36" t="s">
        <v>71</v>
      </c>
      <c r="C71" s="28">
        <v>300000</v>
      </c>
      <c r="D71" s="28">
        <v>0</v>
      </c>
      <c r="E71" s="28">
        <v>0</v>
      </c>
      <c r="F71" s="29">
        <v>0</v>
      </c>
      <c r="G71" s="38"/>
    </row>
    <row r="72" spans="1:9" ht="15.75" x14ac:dyDescent="0.25">
      <c r="A72" s="19" t="s">
        <v>60</v>
      </c>
      <c r="B72" s="39" t="s">
        <v>72</v>
      </c>
      <c r="C72" s="28">
        <f>SUM(C71,C69)</f>
        <v>4700000</v>
      </c>
      <c r="D72" s="28">
        <f t="shared" ref="D72:E72" si="10">SUM(D71,D69)</f>
        <v>0</v>
      </c>
      <c r="E72" s="28">
        <f t="shared" si="10"/>
        <v>0</v>
      </c>
      <c r="F72" s="29">
        <v>0</v>
      </c>
      <c r="G72" s="38"/>
    </row>
    <row r="73" spans="1:9" ht="31.5" x14ac:dyDescent="0.25">
      <c r="A73" s="19" t="s">
        <v>73</v>
      </c>
      <c r="B73" s="20" t="s">
        <v>74</v>
      </c>
      <c r="C73" s="25"/>
      <c r="D73" s="25"/>
      <c r="E73" s="25"/>
      <c r="F73" s="26"/>
      <c r="G73" s="13"/>
    </row>
    <row r="74" spans="1:9" ht="15.75" x14ac:dyDescent="0.25">
      <c r="A74" s="23"/>
      <c r="B74" s="24" t="s">
        <v>75</v>
      </c>
      <c r="C74" s="25">
        <v>77000000</v>
      </c>
      <c r="D74" s="25">
        <v>70175000</v>
      </c>
      <c r="E74" s="25">
        <v>64319735</v>
      </c>
      <c r="F74" s="26">
        <f>(E74/D74)*100</f>
        <v>91.656195226220163</v>
      </c>
      <c r="G74" s="27"/>
      <c r="I74" s="13"/>
    </row>
    <row r="75" spans="1:9" ht="31.5" x14ac:dyDescent="0.25">
      <c r="A75" s="19" t="s">
        <v>73</v>
      </c>
      <c r="B75" s="20" t="s">
        <v>74</v>
      </c>
      <c r="C75" s="28">
        <f>SUM(C74)</f>
        <v>77000000</v>
      </c>
      <c r="D75" s="28">
        <f>SUM(D74)</f>
        <v>70175000</v>
      </c>
      <c r="E75" s="28">
        <f>SUM(E74)</f>
        <v>64319735</v>
      </c>
      <c r="F75" s="29">
        <f>(E75/D75)*100</f>
        <v>91.656195226220163</v>
      </c>
      <c r="G75" s="27"/>
    </row>
    <row r="76" spans="1:9" ht="31.5" customHeight="1" x14ac:dyDescent="0.25">
      <c r="A76" s="43" t="s">
        <v>76</v>
      </c>
      <c r="B76" s="44"/>
      <c r="C76" s="45">
        <f>SUM(C60,C72,C75)</f>
        <v>102009538</v>
      </c>
      <c r="D76" s="45">
        <f t="shared" ref="D76:E76" si="11">SUM(D60,D72,D75)</f>
        <v>110587286</v>
      </c>
      <c r="E76" s="45">
        <f t="shared" si="11"/>
        <v>102712015</v>
      </c>
      <c r="F76" s="46">
        <f t="shared" si="2"/>
        <v>92.878683178824005</v>
      </c>
      <c r="G76" s="38"/>
    </row>
  </sheetData>
  <mergeCells count="9">
    <mergeCell ref="A76:B76"/>
    <mergeCell ref="A1:F1"/>
    <mergeCell ref="E3:F3"/>
    <mergeCell ref="D4:F4"/>
    <mergeCell ref="E6:F6"/>
    <mergeCell ref="A8:A9"/>
    <mergeCell ref="B8:B9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&amp;R6. számú melléklet
a 7/2021(V.28.) önkormányzati rendelethez</oddHeader>
    <oddFooter>&amp;C19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2021-05-26T06:21:47Z</dcterms:created>
  <dcterms:modified xsi:type="dcterms:W3CDTF">2021-05-26T06:22:03Z</dcterms:modified>
</cp:coreProperties>
</file>