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datcsere\Nagy Klára\Zárszámadás\"/>
    </mc:Choice>
  </mc:AlternateContent>
  <bookViews>
    <workbookView xWindow="0" yWindow="0" windowWidth="28800" windowHeight="12300"/>
  </bookViews>
  <sheets>
    <sheet name="11.sz.melléklet" sheetId="1" r:id="rId1"/>
    <sheet name="11.a.sz.mellékle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2" l="1"/>
  <c r="B34" i="2"/>
  <c r="D34" i="2" s="1"/>
  <c r="B33" i="2"/>
  <c r="D33" i="2" s="1"/>
  <c r="B32" i="2"/>
  <c r="D32" i="2" s="1"/>
  <c r="C31" i="2"/>
  <c r="D28" i="2"/>
  <c r="D27" i="2"/>
  <c r="G26" i="2"/>
  <c r="G28" i="2" s="1"/>
  <c r="G29" i="2" s="1"/>
  <c r="F26" i="2"/>
  <c r="F28" i="2" s="1"/>
  <c r="F29" i="2" s="1"/>
  <c r="D25" i="2"/>
  <c r="H24" i="2"/>
  <c r="G24" i="2"/>
  <c r="B24" i="2"/>
  <c r="B26" i="2" s="1"/>
  <c r="D23" i="2"/>
  <c r="D22" i="2"/>
  <c r="H21" i="2"/>
  <c r="D21" i="2"/>
  <c r="D20" i="2"/>
  <c r="D19" i="2"/>
  <c r="F18" i="2"/>
  <c r="D18" i="2"/>
  <c r="D17" i="2"/>
  <c r="B16" i="2"/>
  <c r="D16" i="2" s="1"/>
  <c r="D15" i="2"/>
  <c r="H14" i="2"/>
  <c r="D14" i="2"/>
  <c r="H13" i="2"/>
  <c r="D13" i="2"/>
  <c r="H12" i="2"/>
  <c r="H18" i="2" s="1"/>
  <c r="H26" i="2" s="1"/>
  <c r="H28" i="2" s="1"/>
  <c r="H29" i="2" s="1"/>
  <c r="D12" i="2"/>
  <c r="D11" i="2"/>
  <c r="H42" i="1"/>
  <c r="F42" i="1"/>
  <c r="D42" i="1"/>
  <c r="B42" i="1"/>
  <c r="F41" i="1"/>
  <c r="B41" i="1"/>
  <c r="D41" i="1" s="1"/>
  <c r="H40" i="1"/>
  <c r="G40" i="1"/>
  <c r="F40" i="1"/>
  <c r="C40" i="1"/>
  <c r="B40" i="1"/>
  <c r="D40" i="1" s="1"/>
  <c r="H39" i="1"/>
  <c r="D39" i="1"/>
  <c r="F36" i="1"/>
  <c r="H35" i="1"/>
  <c r="D35" i="1"/>
  <c r="H34" i="1"/>
  <c r="H41" i="1" s="1"/>
  <c r="D34" i="1"/>
  <c r="C32" i="1"/>
  <c r="C36" i="1" s="1"/>
  <c r="F31" i="1"/>
  <c r="F38" i="1" s="1"/>
  <c r="F43" i="1" s="1"/>
  <c r="D31" i="1"/>
  <c r="C31" i="1"/>
  <c r="B31" i="1"/>
  <c r="B32" i="1" s="1"/>
  <c r="H30" i="1"/>
  <c r="H31" i="1" s="1"/>
  <c r="G30" i="1"/>
  <c r="G31" i="1" s="1"/>
  <c r="F30" i="1"/>
  <c r="D30" i="1"/>
  <c r="D29" i="1"/>
  <c r="H27" i="1"/>
  <c r="C27" i="1"/>
  <c r="B27" i="1"/>
  <c r="H26" i="1"/>
  <c r="H25" i="1"/>
  <c r="D25" i="1"/>
  <c r="D24" i="1"/>
  <c r="H23" i="1"/>
  <c r="D23" i="1"/>
  <c r="H22" i="1"/>
  <c r="D22" i="1"/>
  <c r="H21" i="1"/>
  <c r="D21" i="1"/>
  <c r="H20" i="1"/>
  <c r="D20" i="1"/>
  <c r="H19" i="1"/>
  <c r="D19" i="1"/>
  <c r="H18" i="1"/>
  <c r="D18" i="1"/>
  <c r="G17" i="1"/>
  <c r="F17" i="1"/>
  <c r="D17" i="1"/>
  <c r="H16" i="1"/>
  <c r="D16" i="1"/>
  <c r="H15" i="1"/>
  <c r="D15" i="1"/>
  <c r="D27" i="1" s="1"/>
  <c r="D32" i="1" s="1"/>
  <c r="B15" i="1"/>
  <c r="H14" i="1"/>
  <c r="D14" i="1"/>
  <c r="H13" i="1"/>
  <c r="D13" i="1"/>
  <c r="H12" i="1"/>
  <c r="D12" i="1"/>
  <c r="H11" i="1"/>
  <c r="D11" i="1"/>
  <c r="H10" i="1"/>
  <c r="D10" i="1"/>
  <c r="H9" i="1"/>
  <c r="H17" i="1" s="1"/>
  <c r="G35" i="2" l="1"/>
  <c r="G31" i="2"/>
  <c r="H35" i="2"/>
  <c r="H31" i="2"/>
  <c r="B29" i="2"/>
  <c r="D29" i="2" s="1"/>
  <c r="B31" i="2"/>
  <c r="D26" i="2"/>
  <c r="F31" i="2"/>
  <c r="F35" i="2"/>
  <c r="D24" i="2"/>
  <c r="D38" i="1"/>
  <c r="D43" i="1" s="1"/>
  <c r="D36" i="1"/>
  <c r="B36" i="1"/>
  <c r="B38" i="1"/>
  <c r="B43" i="1" s="1"/>
  <c r="H38" i="1"/>
  <c r="H43" i="1" s="1"/>
  <c r="H36" i="1"/>
  <c r="G36" i="1"/>
  <c r="G38" i="1"/>
  <c r="G43" i="1" s="1"/>
  <c r="C38" i="1"/>
  <c r="C43" i="1" s="1"/>
  <c r="B35" i="2" l="1"/>
  <c r="D35" i="2" s="1"/>
  <c r="D31" i="2"/>
</calcChain>
</file>

<file path=xl/sharedStrings.xml><?xml version="1.0" encoding="utf-8"?>
<sst xmlns="http://schemas.openxmlformats.org/spreadsheetml/2006/main" count="142" uniqueCount="99">
  <si>
    <t>Szank Községi Önkormányzat működési és felhalmozási célú bevételek és kiadások 2020. évi MÉRLEGE</t>
  </si>
  <si>
    <t>Adatok Ft.-ban</t>
  </si>
  <si>
    <t>MEGNEVEZÉS</t>
  </si>
  <si>
    <t>MŰKÖDÉSI CÉLÚ</t>
  </si>
  <si>
    <t>FELHALM CÉLÚ</t>
  </si>
  <si>
    <t>ÖSSZESEN</t>
  </si>
  <si>
    <t>BEVÉTELEK</t>
  </si>
  <si>
    <t>KIADÁSOK</t>
  </si>
  <si>
    <t>I Működési bevételek</t>
  </si>
  <si>
    <t>I. Működési kiadások</t>
  </si>
  <si>
    <t>Önkormányzatok működési támogatásai</t>
  </si>
  <si>
    <t>Személyi juttatások</t>
  </si>
  <si>
    <t>Helyi önk.működ.ált.támogatásai</t>
  </si>
  <si>
    <t>Munkaadókat terhelő jár.</t>
  </si>
  <si>
    <t>Telpülési önkorm.szoc.gyerm.</t>
  </si>
  <si>
    <t>Dologi kiadások</t>
  </si>
  <si>
    <t>Telpülési önkorm.kult.felad.tám</t>
  </si>
  <si>
    <t>Ellátottak pénzbeli juttatásai</t>
  </si>
  <si>
    <t>Műk.célú kv-i támogat.kieg</t>
  </si>
  <si>
    <t>Működ.célú támog. ÁHT-n belülre</t>
  </si>
  <si>
    <t>Elszámolásból szárm bevét.</t>
  </si>
  <si>
    <t xml:space="preserve"> -      </t>
  </si>
  <si>
    <t>Működési célú kölcsönök nyújtása</t>
  </si>
  <si>
    <t>Önkormányzatok működési támogatásai összesen</t>
  </si>
  <si>
    <t>Egyéb működési célú támog. ÁHT-n kívülre</t>
  </si>
  <si>
    <t>Működ.cél.támog.ÁHT-n belül.</t>
  </si>
  <si>
    <t>Egyéb elvonások befizetések</t>
  </si>
  <si>
    <t>Közhatalmi bevételek összesen</t>
  </si>
  <si>
    <t>I. Működési előirányzatok össz.:</t>
  </si>
  <si>
    <t>Áru-és készlet.ért ellenértéke</t>
  </si>
  <si>
    <t>II. Felhalmozási célú előirányzatok</t>
  </si>
  <si>
    <t>Szolgáltatások ellenértéke</t>
  </si>
  <si>
    <t>Beruházások</t>
  </si>
  <si>
    <t>Közvetített szolg.ellenértéke</t>
  </si>
  <si>
    <t>Felújítások</t>
  </si>
  <si>
    <t>Tulajdonosi bevételek</t>
  </si>
  <si>
    <t>Egyéb működési bevételek</t>
  </si>
  <si>
    <t>Egy.felhalm.célú támog.ÁHT-n bel.</t>
  </si>
  <si>
    <t>Kiszámlázott ÁFA</t>
  </si>
  <si>
    <t>Egy.felhalm.célú támog.ÁHT-n kívül.</t>
  </si>
  <si>
    <t>ÁFA visszatérítése</t>
  </si>
  <si>
    <t>Kamat bevételek</t>
  </si>
  <si>
    <t>Működési célú átvett pénzeszk.</t>
  </si>
  <si>
    <t>I. Működési bevételek össz.</t>
  </si>
  <si>
    <t>II. Felhalmozási előirányzatok</t>
  </si>
  <si>
    <t>Ingatlanok értékesítése</t>
  </si>
  <si>
    <t>Felhalmozási célú támogat.ÁHT belül</t>
  </si>
  <si>
    <t>II. Felhalm. célú előirányz. össz:</t>
  </si>
  <si>
    <t>II. Felhalmozási előir.össz.</t>
  </si>
  <si>
    <t>Pénzforgalmi kiadások összesen</t>
  </si>
  <si>
    <t>Pénzforgalmi bevételek össz.</t>
  </si>
  <si>
    <t>Fejlesztési hitel felvétel</t>
  </si>
  <si>
    <t>Fejlesztési hitel visszafizetése</t>
  </si>
  <si>
    <t>Államházt.belüli megelőlegezés</t>
  </si>
  <si>
    <t>Államháztart.belüli megel.visszaf</t>
  </si>
  <si>
    <t>Előző évi működési célú pénzmaradvány</t>
  </si>
  <si>
    <t>Központi irányítószervi támog.</t>
  </si>
  <si>
    <t>Bevételek mindösszesen</t>
  </si>
  <si>
    <t>Kiadások mindösszesen:</t>
  </si>
  <si>
    <t>alaptevékenység  bevétel</t>
  </si>
  <si>
    <t>alaptevékenység  kiadás</t>
  </si>
  <si>
    <t>vállalkozási tevékenység bevétel</t>
  </si>
  <si>
    <t>vállalkozási tevékenység kiadás</t>
  </si>
  <si>
    <t>finanszírozási bevétel</t>
  </si>
  <si>
    <t>finanszírozási kiadás</t>
  </si>
  <si>
    <t>ebből: Pmaradvány</t>
  </si>
  <si>
    <t>ebből ÁHT-n belüli megelőleg.visszaf.</t>
  </si>
  <si>
    <t>ebből: ÁHT-n belüli megelőleg.</t>
  </si>
  <si>
    <t>ebből központi irányítószervi támogatás</t>
  </si>
  <si>
    <t>Mindösszesen:</t>
  </si>
  <si>
    <t>Szanki Polgármesteri Hivatal működési és felhalmozási célú bevételek és kiadások 2020. évi MÉRLEGE</t>
  </si>
  <si>
    <t>I. Működési bevételek</t>
  </si>
  <si>
    <t>Működési kiadások</t>
  </si>
  <si>
    <t>Közvetített szolgáltatások ellenértéke</t>
  </si>
  <si>
    <t>Működ.célú támogért.kiadások</t>
  </si>
  <si>
    <t>II. Támogatások</t>
  </si>
  <si>
    <t>Állam.házt.kiv.végl.mük.pe.átad.</t>
  </si>
  <si>
    <t>Normatív hozzájárulások</t>
  </si>
  <si>
    <t>Működési előirányzatok össz.:</t>
  </si>
  <si>
    <t>Központosított előirányzatok</t>
  </si>
  <si>
    <t>Felhalmozási célú előirányzatok</t>
  </si>
  <si>
    <t>Norm. kötött felhaszn. tám.</t>
  </si>
  <si>
    <t>ÖNHIKI támogatás</t>
  </si>
  <si>
    <t>Egyéb költségvetési támogatás</t>
  </si>
  <si>
    <t>Befektetési célú részesed.vásárl.</t>
  </si>
  <si>
    <t>II. Támogatások össz:</t>
  </si>
  <si>
    <t>Felhalm.célú támog.ért. Kiadás</t>
  </si>
  <si>
    <t>Működési bevételek összesen</t>
  </si>
  <si>
    <t>Felhalm. célú előirányz. össz:</t>
  </si>
  <si>
    <t>IV. Felhalm.cél.támog.ért.bev.</t>
  </si>
  <si>
    <t>Hitel törlesztések</t>
  </si>
  <si>
    <t>Pénzforgalmi bevételek</t>
  </si>
  <si>
    <t>Pénzforgalmi kiadások</t>
  </si>
  <si>
    <t>Kiegyenlítő függő átfutó kiadások</t>
  </si>
  <si>
    <t>Központi irányítószervi támogatás</t>
  </si>
  <si>
    <t>Bevételek összesen:</t>
  </si>
  <si>
    <t>Kiadások összesen:</t>
  </si>
  <si>
    <t>ebből hitel</t>
  </si>
  <si>
    <t>ebből: Központi irányítószervi támogatás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</si>
</sst>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.00\ _F_t_-;\-* #,##0.00\ _F_t_-;_-* &quot;-&quot;??\ _F_t_-;_-@_-"/>
    <numFmt numFmtId="165" formatCode="_-* #,##0\ _F_t_-;\-* #,##0\ _F_t_-;_-* &quot;-&quot;??\ _F_t_-;_-@_-"/>
    <numFmt numFmtId="166" formatCode="_-* #,##0_-;\-* #,##0_-;_-* &quot;-&quot;??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indexed="36"/>
      <name val="Arial"/>
      <family val="2"/>
      <charset val="238"/>
    </font>
    <font>
      <sz val="10"/>
      <color indexed="36"/>
      <name val="Arial"/>
      <family val="2"/>
      <charset val="238"/>
    </font>
    <font>
      <sz val="10"/>
      <color rgb="FF7030A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</cellStyleXfs>
  <cellXfs count="58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0" fillId="0" borderId="0" xfId="0" applyFont="1" applyAlignment="1">
      <alignment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/>
    <xf numFmtId="0" fontId="6" fillId="0" borderId="1" xfId="0" applyFont="1" applyBorder="1"/>
    <xf numFmtId="0" fontId="5" fillId="0" borderId="1" xfId="0" applyFont="1" applyBorder="1" applyAlignment="1">
      <alignment wrapText="1"/>
    </xf>
    <xf numFmtId="165" fontId="6" fillId="0" borderId="1" xfId="2" applyNumberFormat="1" applyFont="1" applyBorder="1"/>
    <xf numFmtId="165" fontId="6" fillId="0" borderId="1" xfId="0" applyNumberFormat="1" applyFont="1" applyBorder="1"/>
    <xf numFmtId="0" fontId="7" fillId="0" borderId="1" xfId="0" applyFont="1" applyBorder="1"/>
    <xf numFmtId="165" fontId="7" fillId="0" borderId="1" xfId="2" applyNumberFormat="1" applyFont="1" applyBorder="1"/>
    <xf numFmtId="165" fontId="5" fillId="0" borderId="1" xfId="2" applyNumberFormat="1" applyFont="1" applyBorder="1"/>
    <xf numFmtId="165" fontId="5" fillId="0" borderId="1" xfId="0" applyNumberFormat="1" applyFont="1" applyBorder="1"/>
    <xf numFmtId="0" fontId="6" fillId="0" borderId="1" xfId="0" applyFont="1" applyBorder="1" applyAlignment="1">
      <alignment wrapText="1"/>
    </xf>
    <xf numFmtId="0" fontId="6" fillId="0" borderId="1" xfId="0" applyFont="1" applyFill="1" applyBorder="1"/>
    <xf numFmtId="165" fontId="6" fillId="0" borderId="1" xfId="2" applyNumberFormat="1" applyFont="1" applyFill="1" applyBorder="1"/>
    <xf numFmtId="0" fontId="6" fillId="0" borderId="0" xfId="0" applyFont="1" applyBorder="1"/>
    <xf numFmtId="165" fontId="6" fillId="0" borderId="0" xfId="2" applyNumberFormat="1" applyFont="1" applyBorder="1"/>
    <xf numFmtId="3" fontId="5" fillId="0" borderId="1" xfId="0" applyNumberFormat="1" applyFont="1" applyBorder="1" applyAlignment="1">
      <alignment horizontal="center"/>
    </xf>
    <xf numFmtId="166" fontId="6" fillId="0" borderId="1" xfId="1" applyNumberFormat="1" applyFont="1" applyBorder="1"/>
    <xf numFmtId="165" fontId="5" fillId="0" borderId="1" xfId="2" applyNumberFormat="1" applyFont="1" applyFill="1" applyBorder="1"/>
    <xf numFmtId="165" fontId="5" fillId="0" borderId="1" xfId="0" applyNumberFormat="1" applyFont="1" applyFill="1" applyBorder="1"/>
    <xf numFmtId="0" fontId="8" fillId="0" borderId="1" xfId="0" applyFont="1" applyFill="1" applyBorder="1"/>
    <xf numFmtId="165" fontId="9" fillId="0" borderId="1" xfId="2" applyNumberFormat="1" applyFont="1" applyBorder="1"/>
    <xf numFmtId="0" fontId="9" fillId="0" borderId="1" xfId="0" applyFont="1" applyBorder="1"/>
    <xf numFmtId="165" fontId="8" fillId="0" borderId="1" xfId="2" applyNumberFormat="1" applyFont="1" applyBorder="1"/>
    <xf numFmtId="0" fontId="10" fillId="0" borderId="1" xfId="0" applyFont="1" applyBorder="1"/>
    <xf numFmtId="0" fontId="8" fillId="0" borderId="1" xfId="0" applyFont="1" applyFill="1" applyBorder="1" applyAlignment="1">
      <alignment horizontal="left"/>
    </xf>
    <xf numFmtId="0" fontId="0" fillId="0" borderId="0" xfId="0" applyBorder="1"/>
    <xf numFmtId="0" fontId="2" fillId="0" borderId="0" xfId="3" applyFont="1" applyAlignment="1">
      <alignment horizontal="center" vertical="center" wrapText="1"/>
    </xf>
    <xf numFmtId="0" fontId="3" fillId="0" borderId="0" xfId="3"/>
    <xf numFmtId="0" fontId="2" fillId="0" borderId="0" xfId="3" applyFont="1" applyAlignment="1">
      <alignment horizontal="center" vertical="center" wrapText="1"/>
    </xf>
    <xf numFmtId="0" fontId="3" fillId="0" borderId="0" xfId="3" applyFont="1" applyAlignment="1">
      <alignment horizontal="right" vertical="center" wrapText="1"/>
    </xf>
    <xf numFmtId="0" fontId="4" fillId="0" borderId="0" xfId="3" applyFont="1" applyBorder="1" applyAlignment="1">
      <alignment horizontal="center"/>
    </xf>
    <xf numFmtId="0" fontId="4" fillId="0" borderId="0" xfId="3" applyFont="1" applyBorder="1" applyAlignment="1">
      <alignment horizontal="right"/>
    </xf>
    <xf numFmtId="0" fontId="5" fillId="0" borderId="1" xfId="3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/>
    </xf>
    <xf numFmtId="0" fontId="6" fillId="0" borderId="0" xfId="3" applyFont="1" applyBorder="1"/>
    <xf numFmtId="0" fontId="5" fillId="0" borderId="1" xfId="3" applyFont="1" applyBorder="1"/>
    <xf numFmtId="0" fontId="6" fillId="0" borderId="1" xfId="3" applyNumberFormat="1" applyFont="1" applyBorder="1" applyAlignment="1">
      <alignment horizontal="center"/>
    </xf>
    <xf numFmtId="0" fontId="6" fillId="0" borderId="1" xfId="3" applyFont="1" applyBorder="1"/>
    <xf numFmtId="165" fontId="6" fillId="0" borderId="1" xfId="2" applyNumberFormat="1" applyFont="1" applyBorder="1" applyAlignment="1">
      <alignment horizontal="center"/>
    </xf>
    <xf numFmtId="165" fontId="5" fillId="0" borderId="1" xfId="2" applyNumberFormat="1" applyFont="1" applyBorder="1" applyAlignment="1">
      <alignment horizontal="center"/>
    </xf>
    <xf numFmtId="165" fontId="5" fillId="0" borderId="1" xfId="2" applyNumberFormat="1" applyFont="1" applyBorder="1" applyAlignment="1">
      <alignment horizontal="center" wrapText="1"/>
    </xf>
    <xf numFmtId="0" fontId="5" fillId="0" borderId="0" xfId="3" applyFont="1" applyBorder="1"/>
    <xf numFmtId="165" fontId="5" fillId="0" borderId="0" xfId="2" applyNumberFormat="1" applyFont="1" applyBorder="1" applyAlignment="1">
      <alignment horizontal="center"/>
    </xf>
    <xf numFmtId="165" fontId="5" fillId="0" borderId="0" xfId="2" applyNumberFormat="1" applyFont="1" applyBorder="1"/>
    <xf numFmtId="0" fontId="8" fillId="0" borderId="1" xfId="3" applyFont="1" applyFill="1" applyBorder="1"/>
    <xf numFmtId="165" fontId="9" fillId="0" borderId="1" xfId="2" applyNumberFormat="1" applyFont="1" applyBorder="1" applyAlignment="1">
      <alignment horizontal="center"/>
    </xf>
    <xf numFmtId="165" fontId="8" fillId="0" borderId="1" xfId="2" applyNumberFormat="1" applyFont="1" applyBorder="1" applyAlignment="1">
      <alignment horizontal="center"/>
    </xf>
    <xf numFmtId="0" fontId="3" fillId="0" borderId="0" xfId="3" applyBorder="1"/>
  </cellXfs>
  <cellStyles count="4">
    <cellStyle name="Ezres" xfId="1" builtinId="3"/>
    <cellStyle name="Ezres 2" xfId="2"/>
    <cellStyle name="Normál" xfId="0" builtinId="0"/>
    <cellStyle name="Normá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51"/>
  <sheetViews>
    <sheetView tabSelected="1" zoomScaleNormal="100" workbookViewId="0">
      <selection sqref="A1:H1"/>
    </sheetView>
  </sheetViews>
  <sheetFormatPr defaultRowHeight="15" x14ac:dyDescent="0.25"/>
  <cols>
    <col min="1" max="1" width="34" bestFit="1" customWidth="1"/>
    <col min="2" max="2" width="17.5703125" customWidth="1"/>
    <col min="3" max="3" width="18.7109375" customWidth="1"/>
    <col min="4" max="4" width="18.85546875" customWidth="1"/>
    <col min="5" max="5" width="34.42578125" bestFit="1" customWidth="1"/>
    <col min="6" max="6" width="16.140625" customWidth="1"/>
    <col min="7" max="7" width="17.7109375" customWidth="1"/>
    <col min="8" max="8" width="18" customWidth="1"/>
  </cols>
  <sheetData>
    <row r="1" spans="1:8" ht="15.75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ht="15.75" x14ac:dyDescent="0.25">
      <c r="A2" s="2"/>
      <c r="B2" s="2"/>
      <c r="C2" s="2"/>
      <c r="D2" s="2"/>
      <c r="E2" s="2"/>
      <c r="F2" s="2"/>
      <c r="G2" s="3"/>
      <c r="H2" s="4"/>
    </row>
    <row r="3" spans="1:8" ht="15.75" x14ac:dyDescent="0.25">
      <c r="A3" s="2"/>
      <c r="B3" s="2"/>
      <c r="C3" s="2"/>
      <c r="D3" s="2"/>
      <c r="E3" s="2"/>
      <c r="F3" s="5"/>
      <c r="G3" s="5"/>
      <c r="H3" s="5"/>
    </row>
    <row r="4" spans="1:8" ht="15.75" x14ac:dyDescent="0.25">
      <c r="A4" s="2"/>
      <c r="B4" s="2"/>
      <c r="C4" s="2"/>
      <c r="D4" s="2"/>
      <c r="E4" s="2"/>
      <c r="F4" s="6"/>
      <c r="G4" s="6"/>
      <c r="H4" s="6"/>
    </row>
    <row r="5" spans="1:8" x14ac:dyDescent="0.25">
      <c r="G5" s="7"/>
      <c r="H5" s="8" t="s">
        <v>1</v>
      </c>
    </row>
    <row r="6" spans="1:8" ht="30" x14ac:dyDescent="0.25">
      <c r="A6" s="9" t="s">
        <v>2</v>
      </c>
      <c r="B6" s="9" t="s">
        <v>3</v>
      </c>
      <c r="C6" s="9" t="s">
        <v>4</v>
      </c>
      <c r="D6" s="9" t="s">
        <v>5</v>
      </c>
      <c r="E6" s="9" t="s">
        <v>2</v>
      </c>
      <c r="F6" s="9" t="s">
        <v>3</v>
      </c>
      <c r="G6" s="9" t="s">
        <v>4</v>
      </c>
      <c r="H6" s="9" t="s">
        <v>5</v>
      </c>
    </row>
    <row r="7" spans="1:8" x14ac:dyDescent="0.25">
      <c r="A7" s="10" t="s">
        <v>6</v>
      </c>
      <c r="B7" s="10"/>
      <c r="C7" s="10"/>
      <c r="D7" s="10"/>
      <c r="E7" s="10" t="s">
        <v>7</v>
      </c>
      <c r="F7" s="10"/>
      <c r="G7" s="10"/>
      <c r="H7" s="10"/>
    </row>
    <row r="8" spans="1:8" x14ac:dyDescent="0.25">
      <c r="A8" s="11" t="s">
        <v>8</v>
      </c>
      <c r="B8" s="12"/>
      <c r="C8" s="12"/>
      <c r="D8" s="12"/>
      <c r="E8" s="11" t="s">
        <v>9</v>
      </c>
      <c r="F8" s="12"/>
      <c r="G8" s="12"/>
      <c r="H8" s="12"/>
    </row>
    <row r="9" spans="1:8" ht="30" x14ac:dyDescent="0.25">
      <c r="A9" s="13" t="s">
        <v>10</v>
      </c>
      <c r="B9" s="14"/>
      <c r="C9" s="12"/>
      <c r="D9" s="15"/>
      <c r="E9" s="16" t="s">
        <v>11</v>
      </c>
      <c r="F9" s="17">
        <v>64128940</v>
      </c>
      <c r="G9" s="16"/>
      <c r="H9" s="17">
        <f>SUM(F9:G9)</f>
        <v>64128940</v>
      </c>
    </row>
    <row r="10" spans="1:8" x14ac:dyDescent="0.25">
      <c r="A10" s="12" t="s">
        <v>12</v>
      </c>
      <c r="B10" s="14">
        <v>46463029</v>
      </c>
      <c r="C10" s="12"/>
      <c r="D10" s="15">
        <f>SUM(B10:C10)</f>
        <v>46463029</v>
      </c>
      <c r="E10" s="12" t="s">
        <v>13</v>
      </c>
      <c r="F10" s="14">
        <v>9191652</v>
      </c>
      <c r="G10" s="12"/>
      <c r="H10" s="17">
        <f t="shared" ref="H10:H23" si="0">SUM(F10:G10)</f>
        <v>9191652</v>
      </c>
    </row>
    <row r="11" spans="1:8" x14ac:dyDescent="0.25">
      <c r="A11" s="12" t="s">
        <v>14</v>
      </c>
      <c r="B11" s="14">
        <v>302955</v>
      </c>
      <c r="C11" s="12"/>
      <c r="D11" s="15">
        <f t="shared" ref="D11:D25" si="1">SUM(B11:C11)</f>
        <v>302955</v>
      </c>
      <c r="E11" s="12" t="s">
        <v>15</v>
      </c>
      <c r="F11" s="14">
        <v>69830926</v>
      </c>
      <c r="G11" s="12"/>
      <c r="H11" s="17">
        <f t="shared" si="0"/>
        <v>69830926</v>
      </c>
    </row>
    <row r="12" spans="1:8" x14ac:dyDescent="0.25">
      <c r="A12" s="12" t="s">
        <v>16</v>
      </c>
      <c r="B12" s="14">
        <v>4729237</v>
      </c>
      <c r="C12" s="12"/>
      <c r="D12" s="15">
        <f t="shared" si="1"/>
        <v>4729237</v>
      </c>
      <c r="E12" s="12" t="s">
        <v>17</v>
      </c>
      <c r="F12" s="14">
        <v>1250800</v>
      </c>
      <c r="G12" s="12"/>
      <c r="H12" s="17">
        <f t="shared" si="0"/>
        <v>1250800</v>
      </c>
    </row>
    <row r="13" spans="1:8" x14ac:dyDescent="0.25">
      <c r="A13" s="12" t="s">
        <v>18</v>
      </c>
      <c r="B13" s="14">
        <v>10250953</v>
      </c>
      <c r="C13" s="12"/>
      <c r="D13" s="15">
        <f t="shared" si="1"/>
        <v>10250953</v>
      </c>
      <c r="E13" s="12" t="s">
        <v>19</v>
      </c>
      <c r="F13" s="14">
        <v>12498772</v>
      </c>
      <c r="G13" s="12"/>
      <c r="H13" s="17">
        <f t="shared" si="0"/>
        <v>12498772</v>
      </c>
    </row>
    <row r="14" spans="1:8" x14ac:dyDescent="0.25">
      <c r="A14" s="12" t="s">
        <v>20</v>
      </c>
      <c r="B14" s="14" t="s">
        <v>21</v>
      </c>
      <c r="C14" s="12"/>
      <c r="D14" s="15">
        <f t="shared" si="1"/>
        <v>0</v>
      </c>
      <c r="E14" s="12" t="s">
        <v>22</v>
      </c>
      <c r="F14" s="14">
        <v>0</v>
      </c>
      <c r="G14" s="12"/>
      <c r="H14" s="17">
        <f t="shared" si="0"/>
        <v>0</v>
      </c>
    </row>
    <row r="15" spans="1:8" ht="30" x14ac:dyDescent="0.25">
      <c r="A15" s="13" t="s">
        <v>23</v>
      </c>
      <c r="B15" s="18">
        <f>SUM(B10:B14)</f>
        <v>61746174</v>
      </c>
      <c r="C15" s="11"/>
      <c r="D15" s="19">
        <f t="shared" si="1"/>
        <v>61746174</v>
      </c>
      <c r="E15" s="20" t="s">
        <v>24</v>
      </c>
      <c r="F15" s="14">
        <v>23595960</v>
      </c>
      <c r="G15" s="12"/>
      <c r="H15" s="17">
        <f t="shared" si="0"/>
        <v>23595960</v>
      </c>
    </row>
    <row r="16" spans="1:8" x14ac:dyDescent="0.25">
      <c r="A16" s="11" t="s">
        <v>25</v>
      </c>
      <c r="B16" s="18">
        <v>42835893</v>
      </c>
      <c r="C16" s="12"/>
      <c r="D16" s="19">
        <f t="shared" si="1"/>
        <v>42835893</v>
      </c>
      <c r="E16" s="21" t="s">
        <v>26</v>
      </c>
      <c r="F16" s="22">
        <v>1046748</v>
      </c>
      <c r="G16" s="16"/>
      <c r="H16" s="17">
        <f t="shared" si="0"/>
        <v>1046748</v>
      </c>
    </row>
    <row r="17" spans="1:11" x14ac:dyDescent="0.25">
      <c r="A17" s="11" t="s">
        <v>27</v>
      </c>
      <c r="B17" s="18">
        <v>134554382</v>
      </c>
      <c r="C17" s="14"/>
      <c r="D17" s="19">
        <f t="shared" si="1"/>
        <v>134554382</v>
      </c>
      <c r="E17" s="11" t="s">
        <v>28</v>
      </c>
      <c r="F17" s="18">
        <f>SUM(F9:F16)</f>
        <v>181543798</v>
      </c>
      <c r="G17" s="18">
        <f t="shared" ref="G17" si="2">SUM(G9:G16)</f>
        <v>0</v>
      </c>
      <c r="H17" s="18">
        <f>SUM(H9:H16)</f>
        <v>181543798</v>
      </c>
    </row>
    <row r="18" spans="1:11" x14ac:dyDescent="0.25">
      <c r="A18" s="12" t="s">
        <v>29</v>
      </c>
      <c r="B18" s="14">
        <v>0</v>
      </c>
      <c r="C18" s="14"/>
      <c r="D18" s="15">
        <f t="shared" si="1"/>
        <v>0</v>
      </c>
      <c r="E18" s="11" t="s">
        <v>30</v>
      </c>
      <c r="F18" s="12"/>
      <c r="G18" s="12"/>
      <c r="H18" s="17">
        <f t="shared" si="0"/>
        <v>0</v>
      </c>
    </row>
    <row r="19" spans="1:11" x14ac:dyDescent="0.25">
      <c r="A19" s="12" t="s">
        <v>31</v>
      </c>
      <c r="B19" s="14">
        <v>2598056</v>
      </c>
      <c r="C19" s="14"/>
      <c r="D19" s="15">
        <f t="shared" si="1"/>
        <v>2598056</v>
      </c>
      <c r="E19" s="12" t="s">
        <v>32</v>
      </c>
      <c r="F19" s="12"/>
      <c r="G19" s="14">
        <v>21723588</v>
      </c>
      <c r="H19" s="17">
        <f t="shared" si="0"/>
        <v>21723588</v>
      </c>
    </row>
    <row r="20" spans="1:11" x14ac:dyDescent="0.25">
      <c r="A20" s="12" t="s">
        <v>33</v>
      </c>
      <c r="B20" s="14">
        <v>0</v>
      </c>
      <c r="C20" s="14"/>
      <c r="D20" s="15">
        <f t="shared" si="1"/>
        <v>0</v>
      </c>
      <c r="E20" s="12" t="s">
        <v>34</v>
      </c>
      <c r="F20" s="12"/>
      <c r="G20" s="14">
        <v>32338284</v>
      </c>
      <c r="H20" s="17">
        <f t="shared" si="0"/>
        <v>32338284</v>
      </c>
    </row>
    <row r="21" spans="1:11" x14ac:dyDescent="0.25">
      <c r="A21" s="12" t="s">
        <v>35</v>
      </c>
      <c r="B21" s="14">
        <v>1265362</v>
      </c>
      <c r="C21" s="14"/>
      <c r="D21" s="15">
        <f t="shared" si="1"/>
        <v>1265362</v>
      </c>
      <c r="E21" s="12"/>
      <c r="F21" s="12"/>
      <c r="G21" s="14">
        <v>0</v>
      </c>
      <c r="H21" s="17">
        <f t="shared" si="0"/>
        <v>0</v>
      </c>
    </row>
    <row r="22" spans="1:11" x14ac:dyDescent="0.25">
      <c r="A22" s="12" t="s">
        <v>36</v>
      </c>
      <c r="B22" s="14">
        <v>665637</v>
      </c>
      <c r="C22" s="14"/>
      <c r="D22" s="15">
        <f t="shared" si="1"/>
        <v>665637</v>
      </c>
      <c r="E22" s="12" t="s">
        <v>37</v>
      </c>
      <c r="F22" s="12"/>
      <c r="G22" s="14">
        <v>0</v>
      </c>
      <c r="H22" s="17">
        <f t="shared" si="0"/>
        <v>0</v>
      </c>
      <c r="I22" s="23"/>
      <c r="J22" s="24"/>
      <c r="K22" s="24"/>
    </row>
    <row r="23" spans="1:11" x14ac:dyDescent="0.25">
      <c r="A23" s="12" t="s">
        <v>38</v>
      </c>
      <c r="B23" s="14">
        <v>1562184</v>
      </c>
      <c r="C23" s="14"/>
      <c r="D23" s="15">
        <f t="shared" si="1"/>
        <v>1562184</v>
      </c>
      <c r="E23" s="12" t="s">
        <v>39</v>
      </c>
      <c r="F23" s="12"/>
      <c r="G23" s="14">
        <v>0</v>
      </c>
      <c r="H23" s="17">
        <f t="shared" si="0"/>
        <v>0</v>
      </c>
      <c r="I23" s="23"/>
      <c r="J23" s="24"/>
      <c r="K23" s="24"/>
    </row>
    <row r="24" spans="1:11" x14ac:dyDescent="0.25">
      <c r="A24" s="12" t="s">
        <v>40</v>
      </c>
      <c r="B24" s="14">
        <v>1897000</v>
      </c>
      <c r="C24" s="14"/>
      <c r="D24" s="15">
        <f t="shared" si="1"/>
        <v>1897000</v>
      </c>
      <c r="E24" s="12"/>
      <c r="F24" s="12"/>
      <c r="G24" s="14"/>
      <c r="H24" s="17"/>
      <c r="I24" s="23"/>
      <c r="J24" s="24"/>
      <c r="K24" s="24"/>
    </row>
    <row r="25" spans="1:11" x14ac:dyDescent="0.25">
      <c r="A25" s="12" t="s">
        <v>41</v>
      </c>
      <c r="B25" s="14">
        <v>87370</v>
      </c>
      <c r="C25" s="14"/>
      <c r="D25" s="15">
        <f t="shared" si="1"/>
        <v>87370</v>
      </c>
      <c r="E25" s="12"/>
      <c r="F25" s="12"/>
      <c r="G25" s="14"/>
      <c r="H25" s="17">
        <f t="shared" ref="H25:H35" si="3">SUM(F25:G25)</f>
        <v>0</v>
      </c>
      <c r="I25" s="23"/>
      <c r="J25" s="24"/>
      <c r="K25" s="24"/>
    </row>
    <row r="26" spans="1:11" x14ac:dyDescent="0.25">
      <c r="A26" s="12" t="s">
        <v>42</v>
      </c>
      <c r="B26" s="14">
        <v>900000</v>
      </c>
      <c r="C26" s="14"/>
      <c r="D26" s="15">
        <v>412700</v>
      </c>
      <c r="E26" s="12"/>
      <c r="F26" s="12"/>
      <c r="G26" s="14"/>
      <c r="H26" s="17">
        <f t="shared" si="3"/>
        <v>0</v>
      </c>
      <c r="I26" s="23"/>
      <c r="J26" s="24"/>
      <c r="K26" s="24"/>
    </row>
    <row r="27" spans="1:11" x14ac:dyDescent="0.25">
      <c r="A27" s="11" t="s">
        <v>43</v>
      </c>
      <c r="B27" s="18">
        <f>SUM(B15,B16,B17,B19:B26)</f>
        <v>248112058</v>
      </c>
      <c r="C27" s="18">
        <f t="shared" ref="C27:D27" si="4">SUM(C15,C16,C17,C19:C26)</f>
        <v>0</v>
      </c>
      <c r="D27" s="18">
        <f t="shared" si="4"/>
        <v>247624758</v>
      </c>
      <c r="E27" s="12"/>
      <c r="F27" s="12"/>
      <c r="G27" s="14" t="s">
        <v>21</v>
      </c>
      <c r="H27" s="17">
        <f t="shared" si="3"/>
        <v>0</v>
      </c>
    </row>
    <row r="28" spans="1:11" x14ac:dyDescent="0.25">
      <c r="A28" s="11" t="s">
        <v>44</v>
      </c>
      <c r="B28" s="18"/>
      <c r="C28" s="18"/>
      <c r="D28" s="19"/>
      <c r="E28" s="12"/>
      <c r="F28" s="12"/>
      <c r="G28" s="14"/>
      <c r="H28" s="17"/>
    </row>
    <row r="29" spans="1:11" x14ac:dyDescent="0.25">
      <c r="A29" s="12" t="s">
        <v>45</v>
      </c>
      <c r="B29" s="18"/>
      <c r="C29" s="14">
        <v>2273616</v>
      </c>
      <c r="D29" s="15">
        <f>SUM(B29:C29)</f>
        <v>2273616</v>
      </c>
      <c r="E29" s="12"/>
      <c r="F29" s="12"/>
      <c r="G29" s="14"/>
      <c r="H29" s="17"/>
    </row>
    <row r="30" spans="1:11" ht="29.25" x14ac:dyDescent="0.25">
      <c r="A30" s="20" t="s">
        <v>46</v>
      </c>
      <c r="B30" s="18"/>
      <c r="C30" s="22">
        <v>97992531</v>
      </c>
      <c r="D30" s="15">
        <f t="shared" ref="D30:D35" si="5">SUM(B30:C30)</f>
        <v>97992531</v>
      </c>
      <c r="E30" s="11" t="s">
        <v>47</v>
      </c>
      <c r="F30" s="25">
        <f>SUM(F19:F23)</f>
        <v>0</v>
      </c>
      <c r="G30" s="25">
        <f t="shared" ref="G30:H30" si="6">SUM(G19:G23)</f>
        <v>54061872</v>
      </c>
      <c r="H30" s="25">
        <f t="shared" si="6"/>
        <v>54061872</v>
      </c>
    </row>
    <row r="31" spans="1:11" x14ac:dyDescent="0.25">
      <c r="A31" s="11" t="s">
        <v>48</v>
      </c>
      <c r="B31" s="18">
        <f>SUM(B29:B30)</f>
        <v>0</v>
      </c>
      <c r="C31" s="18">
        <f>SUM(C29:C30)</f>
        <v>100266147</v>
      </c>
      <c r="D31" s="18">
        <f>SUM(D29:D30)</f>
        <v>100266147</v>
      </c>
      <c r="E31" s="11" t="s">
        <v>49</v>
      </c>
      <c r="F31" s="19">
        <f>SUM(F30,F17)</f>
        <v>181543798</v>
      </c>
      <c r="G31" s="19">
        <f>SUM(G30,G17)</f>
        <v>54061872</v>
      </c>
      <c r="H31" s="19">
        <f>SUM(H30,H17)</f>
        <v>235605670</v>
      </c>
    </row>
    <row r="32" spans="1:11" x14ac:dyDescent="0.25">
      <c r="A32" s="11" t="s">
        <v>50</v>
      </c>
      <c r="B32" s="18">
        <f>SUM(B31,B27)</f>
        <v>248112058</v>
      </c>
      <c r="C32" s="18">
        <f>SUM(C31,C27)</f>
        <v>100266147</v>
      </c>
      <c r="D32" s="18">
        <f>SUM(D31,D27)</f>
        <v>347890905</v>
      </c>
      <c r="E32" s="11"/>
      <c r="F32" s="19"/>
      <c r="G32" s="19"/>
      <c r="H32" s="18"/>
    </row>
    <row r="33" spans="1:8" x14ac:dyDescent="0.25">
      <c r="A33" s="12" t="s">
        <v>51</v>
      </c>
      <c r="B33" s="18"/>
      <c r="C33" s="15">
        <v>0</v>
      </c>
      <c r="D33" s="15">
        <v>0</v>
      </c>
      <c r="E33" s="11" t="s">
        <v>52</v>
      </c>
      <c r="F33" s="19"/>
      <c r="G33" s="26"/>
      <c r="H33" s="17"/>
    </row>
    <row r="34" spans="1:8" x14ac:dyDescent="0.25">
      <c r="A34" s="12" t="s">
        <v>53</v>
      </c>
      <c r="B34" s="14">
        <v>3430093</v>
      </c>
      <c r="C34" s="19"/>
      <c r="D34" s="15">
        <f t="shared" si="5"/>
        <v>3430093</v>
      </c>
      <c r="E34" s="11" t="s">
        <v>54</v>
      </c>
      <c r="F34" s="15">
        <v>1754867</v>
      </c>
      <c r="G34" s="11"/>
      <c r="H34" s="17">
        <f t="shared" si="3"/>
        <v>1754867</v>
      </c>
    </row>
    <row r="35" spans="1:8" ht="29.25" x14ac:dyDescent="0.25">
      <c r="A35" s="20" t="s">
        <v>55</v>
      </c>
      <c r="B35" s="14">
        <v>58260686</v>
      </c>
      <c r="C35" s="18">
        <v>0</v>
      </c>
      <c r="D35" s="15">
        <f t="shared" si="5"/>
        <v>58260686</v>
      </c>
      <c r="E35" s="11" t="s">
        <v>56</v>
      </c>
      <c r="F35" s="14">
        <v>64319735</v>
      </c>
      <c r="G35" s="18" t="s">
        <v>21</v>
      </c>
      <c r="H35" s="17">
        <f t="shared" si="3"/>
        <v>64319735</v>
      </c>
    </row>
    <row r="36" spans="1:8" x14ac:dyDescent="0.25">
      <c r="A36" s="11" t="s">
        <v>57</v>
      </c>
      <c r="B36" s="18">
        <f>SUM(B32+B34+B35)</f>
        <v>309802837</v>
      </c>
      <c r="C36" s="18">
        <f t="shared" ref="C36:D36" si="7">SUM(C32+C34+C35)</f>
        <v>100266147</v>
      </c>
      <c r="D36" s="27">
        <f t="shared" si="7"/>
        <v>409581684</v>
      </c>
      <c r="E36" s="11" t="s">
        <v>58</v>
      </c>
      <c r="F36" s="19">
        <f>SUM(F31,F33:F35)</f>
        <v>247618400</v>
      </c>
      <c r="G36" s="19">
        <f t="shared" ref="G36:H36" si="8">SUM(G31,G33:G35)</f>
        <v>54061872</v>
      </c>
      <c r="H36" s="28">
        <f t="shared" si="8"/>
        <v>301680272</v>
      </c>
    </row>
    <row r="38" spans="1:8" x14ac:dyDescent="0.25">
      <c r="A38" s="29" t="s">
        <v>59</v>
      </c>
      <c r="B38" s="30">
        <f>SUM(B32)</f>
        <v>248112058</v>
      </c>
      <c r="C38" s="30">
        <f t="shared" ref="C38:D38" si="9">SUM(C32)</f>
        <v>100266147</v>
      </c>
      <c r="D38" s="30">
        <f t="shared" si="9"/>
        <v>347890905</v>
      </c>
      <c r="E38" s="31" t="s">
        <v>60</v>
      </c>
      <c r="F38" s="32">
        <f>SUM(F31)</f>
        <v>181543798</v>
      </c>
      <c r="G38" s="32">
        <f t="shared" ref="G38:H39" si="10">SUM(G31)</f>
        <v>54061872</v>
      </c>
      <c r="H38" s="32">
        <f t="shared" si="10"/>
        <v>235605670</v>
      </c>
    </row>
    <row r="39" spans="1:8" x14ac:dyDescent="0.25">
      <c r="A39" s="29" t="s">
        <v>61</v>
      </c>
      <c r="B39" s="30" t="s">
        <v>21</v>
      </c>
      <c r="C39" s="30" t="s">
        <v>21</v>
      </c>
      <c r="D39" s="30">
        <f t="shared" ref="D39:D42" si="11">SUM(B39:C39)</f>
        <v>0</v>
      </c>
      <c r="E39" s="33" t="s">
        <v>62</v>
      </c>
      <c r="F39" s="32" t="s">
        <v>21</v>
      </c>
      <c r="G39" s="30"/>
      <c r="H39" s="32">
        <f t="shared" si="10"/>
        <v>0</v>
      </c>
    </row>
    <row r="40" spans="1:8" x14ac:dyDescent="0.25">
      <c r="A40" s="29" t="s">
        <v>63</v>
      </c>
      <c r="B40" s="30">
        <f>SUM(B33:B35)</f>
        <v>61690779</v>
      </c>
      <c r="C40" s="30">
        <f>SUM(C33:C35)</f>
        <v>0</v>
      </c>
      <c r="D40" s="30">
        <f t="shared" si="11"/>
        <v>61690779</v>
      </c>
      <c r="E40" s="31" t="s">
        <v>64</v>
      </c>
      <c r="F40" s="30">
        <f>SUM(F33:F35)</f>
        <v>66074602</v>
      </c>
      <c r="G40" s="30">
        <f t="shared" ref="G40:H40" si="12">SUM(G33:G35)</f>
        <v>0</v>
      </c>
      <c r="H40" s="30">
        <f t="shared" si="12"/>
        <v>66074602</v>
      </c>
    </row>
    <row r="41" spans="1:8" x14ac:dyDescent="0.25">
      <c r="A41" s="29" t="s">
        <v>65</v>
      </c>
      <c r="B41" s="30">
        <f>SUM(B35)</f>
        <v>58260686</v>
      </c>
      <c r="C41" s="30">
        <v>0</v>
      </c>
      <c r="D41" s="30">
        <f t="shared" si="11"/>
        <v>58260686</v>
      </c>
      <c r="E41" s="31" t="s">
        <v>66</v>
      </c>
      <c r="F41" s="30">
        <f>SUM(F34)</f>
        <v>1754867</v>
      </c>
      <c r="G41" s="30"/>
      <c r="H41" s="32">
        <f t="shared" ref="H41:H42" si="13">SUM(H34)</f>
        <v>1754867</v>
      </c>
    </row>
    <row r="42" spans="1:8" x14ac:dyDescent="0.25">
      <c r="A42" s="34" t="s">
        <v>67</v>
      </c>
      <c r="B42" s="30">
        <f>SUM(B34)</f>
        <v>3430093</v>
      </c>
      <c r="C42" s="30" t="s">
        <v>21</v>
      </c>
      <c r="D42" s="30">
        <f t="shared" si="11"/>
        <v>3430093</v>
      </c>
      <c r="E42" s="31" t="s">
        <v>68</v>
      </c>
      <c r="F42" s="30">
        <f>SUM(F35)</f>
        <v>64319735</v>
      </c>
      <c r="G42" s="30"/>
      <c r="H42" s="32">
        <f t="shared" si="13"/>
        <v>64319735</v>
      </c>
    </row>
    <row r="43" spans="1:8" x14ac:dyDescent="0.25">
      <c r="A43" s="29" t="s">
        <v>69</v>
      </c>
      <c r="B43" s="30">
        <f>SUM(B38:B40)</f>
        <v>309802837</v>
      </c>
      <c r="C43" s="30">
        <f t="shared" ref="C43:D43" si="14">SUM(C38:C40)</f>
        <v>100266147</v>
      </c>
      <c r="D43" s="30">
        <f t="shared" si="14"/>
        <v>409581684</v>
      </c>
      <c r="E43" s="29" t="s">
        <v>69</v>
      </c>
      <c r="F43" s="30">
        <f>SUM(F38+F40)</f>
        <v>247618400</v>
      </c>
      <c r="G43" s="30">
        <f t="shared" ref="G43:H43" si="15">SUM(G38+G40)</f>
        <v>54061872</v>
      </c>
      <c r="H43" s="30">
        <f t="shared" si="15"/>
        <v>301680272</v>
      </c>
    </row>
    <row r="51" spans="5:5" x14ac:dyDescent="0.25">
      <c r="E51" s="35"/>
    </row>
  </sheetData>
  <mergeCells count="3">
    <mergeCell ref="A1:H1"/>
    <mergeCell ref="G2:H2"/>
    <mergeCell ref="F3:H3"/>
  </mergeCells>
  <pageMargins left="0.9055118110236221" right="0.70866141732283472" top="0.74803149606299213" bottom="0.74803149606299213" header="0.31496062992125984" footer="0.31496062992125984"/>
  <pageSetup paperSize="9" scale="69" orientation="landscape" r:id="rId1"/>
  <headerFooter>
    <oddHeader>&amp;R11. számú melléklet
a 7/2021(V.28.) önkormányzati rendelethez</oddHeader>
    <oddFooter>&amp;C30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S45"/>
  <sheetViews>
    <sheetView zoomScaleNormal="100" workbookViewId="0">
      <selection activeCell="G3" sqref="G3:H3"/>
    </sheetView>
  </sheetViews>
  <sheetFormatPr defaultColWidth="9.140625" defaultRowHeight="12.75" x14ac:dyDescent="0.2"/>
  <cols>
    <col min="1" max="1" width="43.140625" style="37" bestFit="1" customWidth="1"/>
    <col min="2" max="2" width="15.42578125" style="37" customWidth="1"/>
    <col min="3" max="3" width="12.140625" style="37" customWidth="1"/>
    <col min="4" max="4" width="15.42578125" style="37" customWidth="1"/>
    <col min="5" max="5" width="34.42578125" style="37" bestFit="1" customWidth="1"/>
    <col min="6" max="6" width="16.42578125" style="37" customWidth="1"/>
    <col min="7" max="7" width="12.7109375" style="37" customWidth="1"/>
    <col min="8" max="8" width="15.42578125" style="37" customWidth="1"/>
    <col min="9" max="16384" width="9.140625" style="37"/>
  </cols>
  <sheetData>
    <row r="1" spans="1:8" ht="15.75" x14ac:dyDescent="0.2">
      <c r="A1" s="36" t="s">
        <v>70</v>
      </c>
      <c r="B1" s="36"/>
      <c r="C1" s="36"/>
      <c r="D1" s="36"/>
      <c r="E1" s="36"/>
      <c r="F1" s="36"/>
      <c r="G1" s="36"/>
      <c r="H1" s="36"/>
    </row>
    <row r="2" spans="1:8" ht="15.75" x14ac:dyDescent="0.2">
      <c r="A2" s="38"/>
      <c r="B2" s="38"/>
      <c r="C2" s="38"/>
      <c r="D2" s="38"/>
      <c r="E2" s="38"/>
      <c r="F2" s="38"/>
      <c r="G2" s="38"/>
      <c r="H2" s="38"/>
    </row>
    <row r="3" spans="1:8" ht="15.75" x14ac:dyDescent="0.2">
      <c r="A3" s="38"/>
      <c r="B3" s="38"/>
      <c r="C3" s="38"/>
      <c r="D3" s="38"/>
      <c r="E3" s="38"/>
      <c r="F3" s="38"/>
      <c r="G3" s="39"/>
      <c r="H3" s="4"/>
    </row>
    <row r="4" spans="1:8" x14ac:dyDescent="0.2">
      <c r="F4" s="5"/>
      <c r="G4" s="5"/>
      <c r="H4" s="5"/>
    </row>
    <row r="5" spans="1:8" x14ac:dyDescent="0.2">
      <c r="G5" s="40"/>
      <c r="H5" s="41"/>
    </row>
    <row r="6" spans="1:8" x14ac:dyDescent="0.2">
      <c r="G6" s="40"/>
      <c r="H6" s="41" t="s">
        <v>1</v>
      </c>
    </row>
    <row r="7" spans="1:8" ht="30" x14ac:dyDescent="0.2">
      <c r="A7" s="42" t="s">
        <v>2</v>
      </c>
      <c r="B7" s="42" t="s">
        <v>3</v>
      </c>
      <c r="C7" s="42" t="s">
        <v>4</v>
      </c>
      <c r="D7" s="42" t="s">
        <v>5</v>
      </c>
      <c r="E7" s="42" t="s">
        <v>2</v>
      </c>
      <c r="F7" s="42" t="s">
        <v>3</v>
      </c>
      <c r="G7" s="42" t="s">
        <v>4</v>
      </c>
      <c r="H7" s="42" t="s">
        <v>5</v>
      </c>
    </row>
    <row r="8" spans="1:8" ht="15" x14ac:dyDescent="0.2">
      <c r="A8" s="43" t="s">
        <v>6</v>
      </c>
      <c r="B8" s="43"/>
      <c r="C8" s="43"/>
      <c r="D8" s="43"/>
      <c r="E8" s="43" t="s">
        <v>7</v>
      </c>
      <c r="F8" s="43"/>
      <c r="G8" s="43"/>
      <c r="H8" s="43"/>
    </row>
    <row r="9" spans="1:8" ht="14.25" x14ac:dyDescent="0.2">
      <c r="A9" s="44"/>
      <c r="B9" s="44"/>
      <c r="C9" s="44"/>
      <c r="D9" s="44"/>
      <c r="E9" s="44"/>
      <c r="F9" s="44"/>
      <c r="G9" s="44"/>
      <c r="H9" s="44"/>
    </row>
    <row r="10" spans="1:8" ht="15" x14ac:dyDescent="0.25">
      <c r="A10" s="45" t="s">
        <v>71</v>
      </c>
      <c r="B10" s="46"/>
      <c r="C10" s="46"/>
      <c r="D10" s="46"/>
      <c r="E10" s="45"/>
      <c r="F10" s="46"/>
      <c r="G10" s="46"/>
      <c r="H10" s="46"/>
    </row>
    <row r="11" spans="1:8" ht="15" x14ac:dyDescent="0.25">
      <c r="A11" s="47" t="s">
        <v>31</v>
      </c>
      <c r="B11" s="48">
        <v>150000</v>
      </c>
      <c r="C11" s="48">
        <v>0</v>
      </c>
      <c r="D11" s="48">
        <f>SUM(B11:C11)</f>
        <v>150000</v>
      </c>
      <c r="E11" s="18" t="s">
        <v>72</v>
      </c>
      <c r="F11" s="48"/>
      <c r="G11" s="48"/>
      <c r="H11" s="48"/>
    </row>
    <row r="12" spans="1:8" ht="14.25" x14ac:dyDescent="0.2">
      <c r="A12" s="47" t="s">
        <v>38</v>
      </c>
      <c r="B12" s="48">
        <v>34687</v>
      </c>
      <c r="C12" s="48"/>
      <c r="D12" s="48">
        <f>SUM(B12:C12)</f>
        <v>34687</v>
      </c>
      <c r="E12" s="14" t="s">
        <v>11</v>
      </c>
      <c r="F12" s="48">
        <v>51796123</v>
      </c>
      <c r="G12" s="48"/>
      <c r="H12" s="48">
        <f>SUM(F12:G12)</f>
        <v>51796123</v>
      </c>
    </row>
    <row r="13" spans="1:8" ht="14.25" x14ac:dyDescent="0.2">
      <c r="A13" s="47" t="s">
        <v>73</v>
      </c>
      <c r="B13" s="48">
        <v>175797</v>
      </c>
      <c r="C13" s="48"/>
      <c r="D13" s="48">
        <f t="shared" ref="D13:D28" si="0">SUM(B13:C13)</f>
        <v>175797</v>
      </c>
      <c r="E13" s="14" t="s">
        <v>13</v>
      </c>
      <c r="F13" s="48">
        <v>8971831</v>
      </c>
      <c r="G13" s="48"/>
      <c r="H13" s="48">
        <f>SUM(F13:G13)</f>
        <v>8971831</v>
      </c>
    </row>
    <row r="14" spans="1:8" ht="14.25" x14ac:dyDescent="0.2">
      <c r="A14" s="47" t="s">
        <v>41</v>
      </c>
      <c r="B14" s="48">
        <v>629</v>
      </c>
      <c r="C14" s="48"/>
      <c r="D14" s="48">
        <f t="shared" si="0"/>
        <v>629</v>
      </c>
      <c r="E14" s="14" t="s">
        <v>15</v>
      </c>
      <c r="F14" s="48">
        <v>3874002</v>
      </c>
      <c r="G14" s="48"/>
      <c r="H14" s="48">
        <f>SUM(F14:G14)</f>
        <v>3874002</v>
      </c>
    </row>
    <row r="15" spans="1:8" ht="14.25" x14ac:dyDescent="0.2">
      <c r="A15" s="47" t="s">
        <v>36</v>
      </c>
      <c r="B15" s="48">
        <v>107329</v>
      </c>
      <c r="C15" s="48"/>
      <c r="D15" s="48">
        <f t="shared" si="0"/>
        <v>107329</v>
      </c>
      <c r="E15" s="14" t="s">
        <v>17</v>
      </c>
      <c r="F15" s="48">
        <v>0</v>
      </c>
      <c r="G15" s="48"/>
      <c r="H15" s="48">
        <v>0</v>
      </c>
    </row>
    <row r="16" spans="1:8" ht="15" x14ac:dyDescent="0.25">
      <c r="A16" s="45" t="s">
        <v>71</v>
      </c>
      <c r="B16" s="49">
        <f>SUM(B11:B15)</f>
        <v>468442</v>
      </c>
      <c r="C16" s="48"/>
      <c r="D16" s="49">
        <f t="shared" si="0"/>
        <v>468442</v>
      </c>
      <c r="E16" s="14" t="s">
        <v>74</v>
      </c>
      <c r="F16" s="48"/>
      <c r="G16" s="48"/>
      <c r="H16" s="48">
        <v>0</v>
      </c>
    </row>
    <row r="17" spans="1:19" ht="15" x14ac:dyDescent="0.25">
      <c r="A17" s="45" t="s">
        <v>75</v>
      </c>
      <c r="B17" s="48"/>
      <c r="C17" s="48"/>
      <c r="D17" s="49">
        <f t="shared" si="0"/>
        <v>0</v>
      </c>
      <c r="E17" s="14" t="s">
        <v>76</v>
      </c>
      <c r="F17" s="48"/>
      <c r="G17" s="48"/>
      <c r="H17" s="48">
        <v>0</v>
      </c>
    </row>
    <row r="18" spans="1:19" ht="15" x14ac:dyDescent="0.25">
      <c r="A18" s="47" t="s">
        <v>77</v>
      </c>
      <c r="B18" s="48"/>
      <c r="C18" s="48"/>
      <c r="D18" s="49">
        <f t="shared" si="0"/>
        <v>0</v>
      </c>
      <c r="E18" s="18" t="s">
        <v>78</v>
      </c>
      <c r="F18" s="49">
        <f>SUM(F12:F17)</f>
        <v>64641956</v>
      </c>
      <c r="G18" s="49"/>
      <c r="H18" s="49">
        <f>SUM(H12:H17)</f>
        <v>64641956</v>
      </c>
    </row>
    <row r="19" spans="1:19" ht="15" x14ac:dyDescent="0.25">
      <c r="A19" s="47" t="s">
        <v>79</v>
      </c>
      <c r="B19" s="48"/>
      <c r="C19" s="48"/>
      <c r="D19" s="49">
        <f t="shared" si="0"/>
        <v>0</v>
      </c>
      <c r="E19" s="18" t="s">
        <v>80</v>
      </c>
      <c r="F19" s="48"/>
      <c r="G19" s="48"/>
      <c r="H19" s="48">
        <v>0</v>
      </c>
    </row>
    <row r="20" spans="1:19" ht="15" x14ac:dyDescent="0.25">
      <c r="A20" s="47" t="s">
        <v>81</v>
      </c>
      <c r="B20" s="48"/>
      <c r="C20" s="48"/>
      <c r="D20" s="49">
        <f t="shared" si="0"/>
        <v>0</v>
      </c>
      <c r="E20" s="14" t="s">
        <v>34</v>
      </c>
      <c r="F20" s="48"/>
      <c r="G20" s="48"/>
      <c r="H20" s="48">
        <v>0</v>
      </c>
    </row>
    <row r="21" spans="1:19" ht="15" x14ac:dyDescent="0.25">
      <c r="A21" s="47" t="s">
        <v>82</v>
      </c>
      <c r="B21" s="48"/>
      <c r="C21" s="48"/>
      <c r="D21" s="49">
        <f t="shared" si="0"/>
        <v>0</v>
      </c>
      <c r="E21" s="14" t="s">
        <v>32</v>
      </c>
      <c r="F21" s="48"/>
      <c r="G21" s="48">
        <v>45600</v>
      </c>
      <c r="H21" s="48">
        <f>SUM(F21:G21)</f>
        <v>45600</v>
      </c>
    </row>
    <row r="22" spans="1:19" ht="15" x14ac:dyDescent="0.25">
      <c r="A22" s="47" t="s">
        <v>83</v>
      </c>
      <c r="B22" s="48"/>
      <c r="C22" s="48"/>
      <c r="D22" s="49">
        <f t="shared" si="0"/>
        <v>0</v>
      </c>
      <c r="E22" s="14" t="s">
        <v>84</v>
      </c>
      <c r="F22" s="48"/>
      <c r="G22" s="48"/>
      <c r="H22" s="48">
        <v>0</v>
      </c>
      <c r="P22" s="44"/>
      <c r="Q22" s="44"/>
      <c r="R22" s="24"/>
      <c r="S22" s="24"/>
    </row>
    <row r="23" spans="1:19" ht="15" x14ac:dyDescent="0.25">
      <c r="A23" s="45" t="s">
        <v>85</v>
      </c>
      <c r="B23" s="49" t="s">
        <v>21</v>
      </c>
      <c r="C23" s="49"/>
      <c r="D23" s="49">
        <f t="shared" si="0"/>
        <v>0</v>
      </c>
      <c r="E23" s="14" t="s">
        <v>86</v>
      </c>
      <c r="F23" s="48"/>
      <c r="G23" s="48"/>
      <c r="H23" s="48">
        <v>0</v>
      </c>
    </row>
    <row r="24" spans="1:19" ht="15" x14ac:dyDescent="0.25">
      <c r="A24" s="45" t="s">
        <v>87</v>
      </c>
      <c r="B24" s="49">
        <f>SUM(B16)</f>
        <v>468442</v>
      </c>
      <c r="C24" s="49">
        <v>0</v>
      </c>
      <c r="D24" s="49">
        <f t="shared" si="0"/>
        <v>468442</v>
      </c>
      <c r="E24" s="18" t="s">
        <v>88</v>
      </c>
      <c r="F24" s="49">
        <v>0</v>
      </c>
      <c r="G24" s="50">
        <f>SUM(G20:G23)</f>
        <v>45600</v>
      </c>
      <c r="H24" s="50">
        <f>SUM(H20:H23)</f>
        <v>45600</v>
      </c>
    </row>
    <row r="25" spans="1:19" ht="15" x14ac:dyDescent="0.25">
      <c r="A25" s="45" t="s">
        <v>89</v>
      </c>
      <c r="B25" s="49"/>
      <c r="C25" s="49">
        <v>0</v>
      </c>
      <c r="D25" s="49">
        <f t="shared" si="0"/>
        <v>0</v>
      </c>
      <c r="E25" s="14" t="s">
        <v>90</v>
      </c>
      <c r="F25" s="49"/>
      <c r="G25" s="49"/>
      <c r="H25" s="48">
        <v>0</v>
      </c>
    </row>
    <row r="26" spans="1:19" ht="15" x14ac:dyDescent="0.25">
      <c r="A26" s="45" t="s">
        <v>91</v>
      </c>
      <c r="B26" s="49">
        <f>SUM(B24)</f>
        <v>468442</v>
      </c>
      <c r="C26" s="49">
        <v>0</v>
      </c>
      <c r="D26" s="49">
        <f t="shared" si="0"/>
        <v>468442</v>
      </c>
      <c r="E26" s="45" t="s">
        <v>92</v>
      </c>
      <c r="F26" s="49">
        <f>SUM(F18)</f>
        <v>64641956</v>
      </c>
      <c r="G26" s="49">
        <f>SUM(G24)</f>
        <v>45600</v>
      </c>
      <c r="H26" s="49">
        <f>SUM(H18+H24)</f>
        <v>64687556</v>
      </c>
    </row>
    <row r="27" spans="1:19" ht="15" x14ac:dyDescent="0.25">
      <c r="A27" s="45" t="s">
        <v>55</v>
      </c>
      <c r="B27" s="49">
        <v>495778</v>
      </c>
      <c r="C27" s="49"/>
      <c r="D27" s="49">
        <f t="shared" si="0"/>
        <v>495778</v>
      </c>
      <c r="E27" s="18" t="s">
        <v>93</v>
      </c>
      <c r="F27" s="49"/>
      <c r="G27" s="49"/>
      <c r="H27" s="48">
        <v>0</v>
      </c>
    </row>
    <row r="28" spans="1:19" ht="15" x14ac:dyDescent="0.25">
      <c r="A28" s="45" t="s">
        <v>94</v>
      </c>
      <c r="B28" s="49">
        <v>64319735</v>
      </c>
      <c r="C28" s="49">
        <v>0</v>
      </c>
      <c r="D28" s="49">
        <f t="shared" si="0"/>
        <v>64319735</v>
      </c>
      <c r="E28" s="18" t="s">
        <v>69</v>
      </c>
      <c r="F28" s="49">
        <f>SUM(F26)</f>
        <v>64641956</v>
      </c>
      <c r="G28" s="49">
        <f>SUM(G26)</f>
        <v>45600</v>
      </c>
      <c r="H28" s="49">
        <f>SUM(H26)</f>
        <v>64687556</v>
      </c>
    </row>
    <row r="29" spans="1:19" ht="17.25" customHeight="1" x14ac:dyDescent="0.25">
      <c r="A29" s="45" t="s">
        <v>95</v>
      </c>
      <c r="B29" s="49">
        <f>SUM(B26,B27,B28)</f>
        <v>65283955</v>
      </c>
      <c r="C29" s="49">
        <v>0</v>
      </c>
      <c r="D29" s="49">
        <f>SUM(B29:C29)</f>
        <v>65283955</v>
      </c>
      <c r="E29" s="18" t="s">
        <v>96</v>
      </c>
      <c r="F29" s="49">
        <f>SUM(F28)</f>
        <v>64641956</v>
      </c>
      <c r="G29" s="49">
        <f>SUM(G28)</f>
        <v>45600</v>
      </c>
      <c r="H29" s="49">
        <f>SUM(H28)</f>
        <v>64687556</v>
      </c>
    </row>
    <row r="30" spans="1:19" ht="27.75" customHeight="1" x14ac:dyDescent="0.25">
      <c r="A30" s="51"/>
      <c r="B30" s="52"/>
      <c r="C30" s="52"/>
      <c r="D30" s="52"/>
      <c r="E30" s="53"/>
      <c r="F30" s="52"/>
      <c r="G30" s="52"/>
      <c r="H30" s="52"/>
    </row>
    <row r="31" spans="1:19" customFormat="1" ht="15" x14ac:dyDescent="0.25">
      <c r="A31" s="29" t="s">
        <v>59</v>
      </c>
      <c r="B31" s="30">
        <f>SUM(B26)</f>
        <v>468442</v>
      </c>
      <c r="C31" s="30">
        <f t="shared" ref="C31" si="1">SUM(C26)</f>
        <v>0</v>
      </c>
      <c r="D31" s="30">
        <f>SUM(B31)</f>
        <v>468442</v>
      </c>
      <c r="E31" s="31" t="s">
        <v>60</v>
      </c>
      <c r="F31" s="32">
        <f>SUM(F29)</f>
        <v>64641956</v>
      </c>
      <c r="G31" s="32">
        <f t="shared" ref="G31:H31" si="2">SUM(G29)</f>
        <v>45600</v>
      </c>
      <c r="H31" s="32">
        <f t="shared" si="2"/>
        <v>64687556</v>
      </c>
    </row>
    <row r="32" spans="1:19" customFormat="1" ht="15" x14ac:dyDescent="0.25">
      <c r="A32" s="29" t="s">
        <v>63</v>
      </c>
      <c r="B32" s="30">
        <f>SUM(B27:B28)</f>
        <v>64815513</v>
      </c>
      <c r="C32" s="30">
        <v>0</v>
      </c>
      <c r="D32" s="30">
        <f t="shared" ref="D32:D35" si="3">SUM(B32)</f>
        <v>64815513</v>
      </c>
      <c r="E32" s="31" t="s">
        <v>64</v>
      </c>
      <c r="F32" s="30">
        <v>0</v>
      </c>
      <c r="G32" s="30">
        <v>0</v>
      </c>
      <c r="H32" s="30">
        <v>0</v>
      </c>
    </row>
    <row r="33" spans="1:8" ht="14.25" x14ac:dyDescent="0.2">
      <c r="A33" s="54" t="s">
        <v>65</v>
      </c>
      <c r="B33" s="55">
        <f>SUM(B27)</f>
        <v>495778</v>
      </c>
      <c r="C33" s="55">
        <v>0</v>
      </c>
      <c r="D33" s="30">
        <f t="shared" si="3"/>
        <v>495778</v>
      </c>
      <c r="E33" s="30" t="s">
        <v>97</v>
      </c>
      <c r="F33" s="56">
        <v>0</v>
      </c>
      <c r="G33" s="55">
        <v>0</v>
      </c>
      <c r="H33" s="55">
        <v>0</v>
      </c>
    </row>
    <row r="34" spans="1:8" ht="14.25" x14ac:dyDescent="0.2">
      <c r="A34" s="54" t="s">
        <v>98</v>
      </c>
      <c r="B34" s="55">
        <f>SUM(B28)</f>
        <v>64319735</v>
      </c>
      <c r="C34" s="55">
        <v>0</v>
      </c>
      <c r="D34" s="30">
        <f t="shared" si="3"/>
        <v>64319735</v>
      </c>
      <c r="E34" s="30"/>
      <c r="F34" s="55"/>
      <c r="G34" s="55"/>
      <c r="H34" s="55"/>
    </row>
    <row r="35" spans="1:8" ht="14.25" x14ac:dyDescent="0.2">
      <c r="A35" s="54" t="s">
        <v>69</v>
      </c>
      <c r="B35" s="55">
        <f>SUM(B31:B32)</f>
        <v>65283955</v>
      </c>
      <c r="C35" s="55">
        <f t="shared" ref="C35" si="4">SUM(C31:C32)</f>
        <v>0</v>
      </c>
      <c r="D35" s="30">
        <f t="shared" si="3"/>
        <v>65283955</v>
      </c>
      <c r="E35" s="30" t="s">
        <v>69</v>
      </c>
      <c r="F35" s="55">
        <f>SUM(F29)</f>
        <v>64641956</v>
      </c>
      <c r="G35" s="55">
        <f>SUM(G29)</f>
        <v>45600</v>
      </c>
      <c r="H35" s="55">
        <f>SUM(H29)</f>
        <v>64687556</v>
      </c>
    </row>
    <row r="45" spans="1:8" x14ac:dyDescent="0.2">
      <c r="E45" s="57"/>
    </row>
  </sheetData>
  <mergeCells count="3">
    <mergeCell ref="A1:H1"/>
    <mergeCell ref="G3:H3"/>
    <mergeCell ref="F4:H4"/>
  </mergeCells>
  <pageMargins left="0.9055118110236221" right="0.70866141732283472" top="0.74803149606299213" bottom="0.74803149606299213" header="0.31496062992125984" footer="0.31496062992125984"/>
  <pageSetup paperSize="9" scale="75" orientation="landscape" r:id="rId1"/>
  <headerFooter>
    <oddHeader>&amp;R11.a. számú melléklet
a 7/2021(V.28.) önkormányzati rendelethez</oddHeader>
    <oddFooter>&amp;C31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11.sz.melléklet</vt:lpstr>
      <vt:lpstr>11.a.sz.melléklet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Patyi Orsolya</dc:creator>
  <cp:lastModifiedBy>Patyi Orsolya</cp:lastModifiedBy>
  <dcterms:created xsi:type="dcterms:W3CDTF">2021-05-26T06:25:16Z</dcterms:created>
  <dcterms:modified xsi:type="dcterms:W3CDTF">2021-05-26T06:25:59Z</dcterms:modified>
</cp:coreProperties>
</file>