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datcsere\Nagy Klára\Zárszámadás\"/>
    </mc:Choice>
  </mc:AlternateContent>
  <bookViews>
    <workbookView xWindow="0" yWindow="0" windowWidth="28800" windowHeight="12300"/>
  </bookViews>
  <sheets>
    <sheet name="19.sz.melléklet" sheetId="1" r:id="rId1"/>
  </sheets>
  <definedNames>
    <definedName name="_xlnm.Print_Area" localSheetId="0">'19.sz.melléklet'!$A$1:$J$46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E46" i="1"/>
  <c r="D46" i="1"/>
  <c r="C46" i="1"/>
  <c r="B46" i="1"/>
  <c r="J33" i="1"/>
  <c r="I33" i="1"/>
  <c r="H33" i="1"/>
  <c r="G33" i="1"/>
  <c r="E31" i="1"/>
  <c r="D31" i="1"/>
  <c r="D33" i="1" s="1"/>
  <c r="I41" i="1" s="1"/>
  <c r="C31" i="1"/>
  <c r="B31" i="1"/>
  <c r="E29" i="1"/>
  <c r="E33" i="1" s="1"/>
  <c r="J41" i="1" s="1"/>
  <c r="D29" i="1"/>
  <c r="C29" i="1"/>
  <c r="C33" i="1" s="1"/>
  <c r="H41" i="1" s="1"/>
  <c r="B29" i="1"/>
  <c r="B33" i="1" s="1"/>
  <c r="G41" i="1" s="1"/>
  <c r="J24" i="1"/>
  <c r="J37" i="1" s="1"/>
  <c r="I24" i="1"/>
  <c r="I37" i="1" s="1"/>
  <c r="H24" i="1"/>
  <c r="H37" i="1" s="1"/>
  <c r="G24" i="1"/>
  <c r="G37" i="1" s="1"/>
  <c r="E16" i="1"/>
  <c r="E24" i="1" s="1"/>
  <c r="D16" i="1"/>
  <c r="D24" i="1" s="1"/>
  <c r="C16" i="1"/>
  <c r="C24" i="1" s="1"/>
  <c r="B16" i="1"/>
  <c r="B24" i="1" s="1"/>
  <c r="B37" i="1" l="1"/>
  <c r="G39" i="1"/>
  <c r="G38" i="1" s="1"/>
  <c r="H39" i="1"/>
  <c r="H38" i="1" s="1"/>
  <c r="C37" i="1"/>
  <c r="D37" i="1"/>
  <c r="I39" i="1"/>
  <c r="I38" i="1" s="1"/>
  <c r="E37" i="1"/>
  <c r="J39" i="1"/>
  <c r="J38" i="1" s="1"/>
</calcChain>
</file>

<file path=xl/sharedStrings.xml><?xml version="1.0" encoding="utf-8"?>
<sst xmlns="http://schemas.openxmlformats.org/spreadsheetml/2006/main" count="80" uniqueCount="73">
  <si>
    <t xml:space="preserve"> Szank Községi Önkormányzat 2020. évi összevont közgazdasági költségvetési mérleg</t>
  </si>
  <si>
    <t>Adatok Ft.-ban</t>
  </si>
  <si>
    <t>BEVÉTELEK</t>
  </si>
  <si>
    <t>2019. év
teljesítés</t>
  </si>
  <si>
    <t>2020. év</t>
  </si>
  <si>
    <t>KIADÁSOK</t>
  </si>
  <si>
    <t>Megnevezés</t>
  </si>
  <si>
    <t>eredeti ei.</t>
  </si>
  <si>
    <t>mód. ei.</t>
  </si>
  <si>
    <t>teljesítés</t>
  </si>
  <si>
    <t>mód.ei.</t>
  </si>
  <si>
    <t>I. Működési költségvetés</t>
  </si>
  <si>
    <t>1. Helyi önkormányzatok működésének általános támogatása</t>
  </si>
  <si>
    <t>1. Személyi juttatások</t>
  </si>
  <si>
    <t>2.  Települési önkormányzatok szociális, gyermekjóléti és gyermekétkezt.felad.támog.</t>
  </si>
  <si>
    <t>2. Munkaadókat terhelő jár.szociális hozzájárulási adó</t>
  </si>
  <si>
    <t>3. Települési önkorm. kulturális felad.támog.</t>
  </si>
  <si>
    <t>3. Dologi és egyéb folyó kiadások</t>
  </si>
  <si>
    <t>4. Működési célú költségv.tám. és kieg.támog.</t>
  </si>
  <si>
    <t xml:space="preserve">  ebből:   Kamatkiadások </t>
  </si>
  <si>
    <t>5. Egyéb működési célú támogatások bevételei ÁHT-n belülről</t>
  </si>
  <si>
    <t>4. Ellátottak pénzbeli juttatásai</t>
  </si>
  <si>
    <t>Működési célú támogatások ÁHT-n belülről</t>
  </si>
  <si>
    <t>5. Egyéb működési célú kiadások</t>
  </si>
  <si>
    <t>7. Közhatalmi bevételek</t>
  </si>
  <si>
    <t>ebből:  Különféle költségvetési befizetések</t>
  </si>
  <si>
    <t>8. Működési bevételek</t>
  </si>
  <si>
    <t>ebből: Egyéb működési célú támogatások ÁHT-n belülre</t>
  </si>
  <si>
    <t>9. Működési célú átvett pénzeszközök</t>
  </si>
  <si>
    <t>ebből: Működ.célú kölcsönök nyújtása ÁHT-n kívülre</t>
  </si>
  <si>
    <t>ebből: Egyéb működési célú támog. ÁHT-n kívülre</t>
  </si>
  <si>
    <t xml:space="preserve">     Ebből: Tartalékok</t>
  </si>
  <si>
    <t xml:space="preserve">     a) általános tartalék</t>
  </si>
  <si>
    <t xml:space="preserve">     b) céltartalék</t>
  </si>
  <si>
    <t>I. Működési költségvetés bevételek összesen</t>
  </si>
  <si>
    <t>I. Működési költségvetés kiadások összesen</t>
  </si>
  <si>
    <t>II. Felhalmozási költségvetés</t>
  </si>
  <si>
    <t>10. Felhalmozási célú önkormányzati támogatások</t>
  </si>
  <si>
    <t>1. Beruházási kiadások</t>
  </si>
  <si>
    <t>11. Felhalmozási célú támog.ÁHT-n belülről</t>
  </si>
  <si>
    <t>2. Felújítási kiadások</t>
  </si>
  <si>
    <t>12. Felhalmozási célú átvett pénzeszközök</t>
  </si>
  <si>
    <t>3. Egyéb felhalmozási kiadások</t>
  </si>
  <si>
    <t>Felhalmozási célú támogatások</t>
  </si>
  <si>
    <t>ebből: Egyéb felh. Célú tám.ÁHT-n belülre</t>
  </si>
  <si>
    <t>13. Ingatlanok értékesítése</t>
  </si>
  <si>
    <t xml:space="preserve"> 4. Egyéb felh.célú tám.ÁHT-n kívülre</t>
  </si>
  <si>
    <t>Felhalmozási bevételek</t>
  </si>
  <si>
    <t xml:space="preserve">    ebből. Befektetési célú részes. vásárlása</t>
  </si>
  <si>
    <t>5. Tartalékok felhalmozási célra</t>
  </si>
  <si>
    <t>II. Felhalmozási költségvetés bevételek mindösszesen</t>
  </si>
  <si>
    <t>II. Felhalmozási költségvetés kiadások összesen</t>
  </si>
  <si>
    <t>III. Támogatási kölcsönök visszatérülése, ig.vét.</t>
  </si>
  <si>
    <t>III. Támogatási kölcsönök nyújtása, törlesztése</t>
  </si>
  <si>
    <t>1. Működési célú támogatási kölcsönök</t>
  </si>
  <si>
    <t xml:space="preserve">1. Működési kölcsön törlesztése </t>
  </si>
  <si>
    <t>2. Felhalmozási célú támogatási kölcsönök</t>
  </si>
  <si>
    <t>2. Felhalmozási kölcsön törlesztése</t>
  </si>
  <si>
    <t>A/ TÁRGYÉVI KÖLTSÉGVETÉSI BEVÉTELEK</t>
  </si>
  <si>
    <t>A/ TÁRGYÉVI KÖLTSÉGVETÉSI KIADÁSOK</t>
  </si>
  <si>
    <t>Tárgyévi költségvetési bevételek és kiadások 
egyenlege (többlet/hiány)</t>
  </si>
  <si>
    <t>Működési költségvetés egyenlege (többlet/hiány)</t>
  </si>
  <si>
    <t>Felhalmozási költségvetés egyenlege (többlet/hiány)</t>
  </si>
  <si>
    <t>B/ FINANSZÍROZÁSI BEVÉTELEK</t>
  </si>
  <si>
    <t>B/ FINANSZÍROZÁSI KIADÁSOK</t>
  </si>
  <si>
    <t>Fejlesztési hitel felvétel</t>
  </si>
  <si>
    <t>Államháztartáson belüli meglőlegezések visszafizetése</t>
  </si>
  <si>
    <t>Előző évi pénz maradvány igénybevétele</t>
  </si>
  <si>
    <t>Hitel,kölcsön törlesztés ÁHT-n kívülre</t>
  </si>
  <si>
    <t>Államháztartáson belüli megelőlegezések</t>
  </si>
  <si>
    <t>Központi,irányítószervi támogatás</t>
  </si>
  <si>
    <t>B/ Finanszírozási bevételek</t>
  </si>
  <si>
    <t>B/ Finanszírozási 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</si>
</sst>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Times New Roman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</cellStyleXfs>
  <cellXfs count="41">
    <xf numFmtId="0" fontId="0" fillId="0" borderId="0" xfId="0"/>
    <xf numFmtId="3" fontId="3" fillId="0" borderId="0" xfId="2" applyNumberFormat="1" applyFont="1" applyBorder="1" applyAlignment="1">
      <alignment horizontal="center" vertical="center" wrapText="1"/>
    </xf>
    <xf numFmtId="0" fontId="0" fillId="0" borderId="0" xfId="0" applyAlignment="1"/>
    <xf numFmtId="0" fontId="2" fillId="0" borderId="0" xfId="3" applyFont="1" applyFill="1" applyAlignment="1">
      <alignment horizontal="right" vertical="top" wrapText="1"/>
    </xf>
    <xf numFmtId="0" fontId="2" fillId="0" borderId="0" xfId="0" applyFont="1" applyAlignment="1">
      <alignment horizontal="right"/>
    </xf>
    <xf numFmtId="0" fontId="5" fillId="0" borderId="0" xfId="3" applyFont="1" applyFill="1" applyAlignment="1">
      <alignment horizontal="right" vertical="top" wrapText="1"/>
    </xf>
    <xf numFmtId="3" fontId="6" fillId="0" borderId="1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1" fontId="6" fillId="0" borderId="6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/>
    <xf numFmtId="3" fontId="6" fillId="0" borderId="1" xfId="0" applyNumberFormat="1" applyFont="1" applyBorder="1" applyAlignment="1"/>
    <xf numFmtId="3" fontId="7" fillId="0" borderId="1" xfId="0" applyNumberFormat="1" applyFont="1" applyBorder="1" applyAlignment="1">
      <alignment wrapText="1"/>
    </xf>
    <xf numFmtId="3" fontId="7" fillId="0" borderId="1" xfId="0" applyNumberFormat="1" applyFont="1" applyBorder="1"/>
    <xf numFmtId="3" fontId="7" fillId="0" borderId="1" xfId="0" applyNumberFormat="1" applyFont="1" applyBorder="1" applyAlignment="1"/>
    <xf numFmtId="3" fontId="8" fillId="0" borderId="1" xfId="0" applyNumberFormat="1" applyFont="1" applyBorder="1"/>
    <xf numFmtId="3" fontId="7" fillId="2" borderId="1" xfId="0" applyNumberFormat="1" applyFont="1" applyFill="1" applyBorder="1"/>
    <xf numFmtId="3" fontId="6" fillId="0" borderId="1" xfId="0" applyNumberFormat="1" applyFont="1" applyBorder="1" applyAlignment="1">
      <alignment wrapText="1"/>
    </xf>
    <xf numFmtId="3" fontId="9" fillId="0" borderId="1" xfId="0" applyNumberFormat="1" applyFont="1" applyFill="1" applyBorder="1"/>
    <xf numFmtId="3" fontId="7" fillId="0" borderId="1" xfId="0" applyNumberFormat="1" applyFont="1" applyBorder="1" applyAlignment="1">
      <alignment horizontal="left" wrapText="1"/>
    </xf>
    <xf numFmtId="3" fontId="6" fillId="0" borderId="1" xfId="0" applyNumberFormat="1" applyFont="1" applyFill="1" applyBorder="1" applyAlignment="1">
      <alignment wrapText="1"/>
    </xf>
    <xf numFmtId="3" fontId="6" fillId="0" borderId="1" xfId="0" applyNumberFormat="1" applyFont="1" applyFill="1" applyBorder="1"/>
    <xf numFmtId="0" fontId="0" fillId="0" borderId="0" xfId="0" applyFill="1"/>
    <xf numFmtId="3" fontId="6" fillId="0" borderId="1" xfId="0" applyNumberFormat="1" applyFont="1" applyBorder="1" applyAlignment="1">
      <alignment vertical="center" wrapText="1"/>
    </xf>
    <xf numFmtId="3" fontId="7" fillId="0" borderId="1" xfId="0" applyNumberFormat="1" applyFont="1" applyFill="1" applyBorder="1"/>
    <xf numFmtId="3" fontId="7" fillId="0" borderId="1" xfId="0" applyNumberFormat="1" applyFont="1" applyFill="1" applyBorder="1" applyAlignment="1">
      <alignment wrapText="1"/>
    </xf>
    <xf numFmtId="3" fontId="7" fillId="0" borderId="1" xfId="0" applyNumberFormat="1" applyFont="1" applyFill="1" applyBorder="1" applyAlignment="1"/>
    <xf numFmtId="3" fontId="7" fillId="0" borderId="2" xfId="0" applyNumberFormat="1" applyFont="1" applyBorder="1" applyAlignment="1">
      <alignment wrapText="1"/>
    </xf>
    <xf numFmtId="3" fontId="7" fillId="0" borderId="2" xfId="0" applyNumberFormat="1" applyFont="1" applyBorder="1" applyAlignment="1"/>
    <xf numFmtId="164" fontId="7" fillId="3" borderId="1" xfId="1" applyNumberFormat="1" applyFont="1" applyFill="1" applyBorder="1"/>
    <xf numFmtId="164" fontId="7" fillId="3" borderId="1" xfId="1" applyNumberFormat="1" applyFont="1" applyFill="1" applyBorder="1" applyAlignment="1"/>
    <xf numFmtId="3" fontId="6" fillId="0" borderId="7" xfId="0" applyNumberFormat="1" applyFont="1" applyBorder="1" applyAlignment="1">
      <alignment wrapText="1"/>
    </xf>
    <xf numFmtId="3" fontId="6" fillId="0" borderId="8" xfId="0" applyNumberFormat="1" applyFont="1" applyBorder="1"/>
    <xf numFmtId="3" fontId="6" fillId="0" borderId="9" xfId="0" applyNumberFormat="1" applyFont="1" applyBorder="1" applyAlignment="1"/>
    <xf numFmtId="3" fontId="6" fillId="0" borderId="10" xfId="0" applyNumberFormat="1" applyFont="1" applyBorder="1"/>
  </cellXfs>
  <cellStyles count="4">
    <cellStyle name="Ezres" xfId="1" builtinId="3"/>
    <cellStyle name="Normál" xfId="0" builtinId="0"/>
    <cellStyle name="Normál 4 2" xfId="3"/>
    <cellStyle name="Normál_mérlegtábla-hivatal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46"/>
  <sheetViews>
    <sheetView tabSelected="1" zoomScaleNormal="100" workbookViewId="0">
      <selection sqref="A1:K2"/>
    </sheetView>
  </sheetViews>
  <sheetFormatPr defaultRowHeight="15" x14ac:dyDescent="0.25"/>
  <cols>
    <col min="1" max="1" width="33.28515625" customWidth="1"/>
    <col min="2" max="2" width="13.28515625" customWidth="1"/>
    <col min="3" max="3" width="13.140625" customWidth="1"/>
    <col min="4" max="4" width="14.140625" bestFit="1" customWidth="1"/>
    <col min="5" max="5" width="13" customWidth="1"/>
    <col min="6" max="6" width="36.85546875" style="2" customWidth="1"/>
    <col min="7" max="7" width="14.42578125" bestFit="1" customWidth="1"/>
    <col min="8" max="9" width="15.42578125" bestFit="1" customWidth="1"/>
    <col min="10" max="10" width="14.85546875" customWidth="1"/>
  </cols>
  <sheetData>
    <row r="1" spans="1:11" ht="14.4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4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4" spans="1:11" x14ac:dyDescent="0.25">
      <c r="I4" s="3"/>
      <c r="J4" s="3"/>
    </row>
    <row r="5" spans="1:11" x14ac:dyDescent="0.25">
      <c r="H5" s="4"/>
      <c r="I5" s="4"/>
      <c r="J5" s="4"/>
    </row>
    <row r="6" spans="1:11" x14ac:dyDescent="0.25">
      <c r="I6" s="5"/>
      <c r="J6" s="5"/>
    </row>
    <row r="7" spans="1:11" x14ac:dyDescent="0.25">
      <c r="I7" s="5" t="s">
        <v>1</v>
      </c>
      <c r="J7" s="5"/>
    </row>
    <row r="8" spans="1:11" x14ac:dyDescent="0.25">
      <c r="A8" s="6" t="s">
        <v>2</v>
      </c>
      <c r="B8" s="7" t="s">
        <v>3</v>
      </c>
      <c r="C8" s="8" t="s">
        <v>4</v>
      </c>
      <c r="D8" s="9"/>
      <c r="E8" s="10"/>
      <c r="F8" s="11" t="s">
        <v>5</v>
      </c>
      <c r="G8" s="7" t="s">
        <v>3</v>
      </c>
      <c r="H8" s="8" t="s">
        <v>4</v>
      </c>
      <c r="I8" s="9"/>
      <c r="J8" s="10"/>
    </row>
    <row r="9" spans="1:11" x14ac:dyDescent="0.25">
      <c r="A9" s="6" t="s">
        <v>6</v>
      </c>
      <c r="B9" s="12"/>
      <c r="C9" s="6" t="s">
        <v>7</v>
      </c>
      <c r="D9" s="6" t="s">
        <v>8</v>
      </c>
      <c r="E9" s="13" t="s">
        <v>9</v>
      </c>
      <c r="F9" s="11" t="s">
        <v>6</v>
      </c>
      <c r="G9" s="12"/>
      <c r="H9" s="6" t="s">
        <v>7</v>
      </c>
      <c r="I9" s="6" t="s">
        <v>10</v>
      </c>
      <c r="J9" s="14" t="s">
        <v>9</v>
      </c>
    </row>
    <row r="10" spans="1:11" x14ac:dyDescent="0.25">
      <c r="A10" s="15" t="s">
        <v>11</v>
      </c>
      <c r="B10" s="16"/>
      <c r="C10" s="16"/>
      <c r="D10" s="16"/>
      <c r="E10" s="16"/>
      <c r="F10" s="17" t="s">
        <v>11</v>
      </c>
      <c r="G10" s="16"/>
      <c r="H10" s="16"/>
      <c r="I10" s="16"/>
      <c r="J10" s="16"/>
    </row>
    <row r="11" spans="1:11" ht="43.5" x14ac:dyDescent="0.25">
      <c r="A11" s="18" t="s">
        <v>12</v>
      </c>
      <c r="B11" s="19">
        <v>48243902</v>
      </c>
      <c r="C11" s="19">
        <v>40548788</v>
      </c>
      <c r="D11" s="19">
        <v>46463029</v>
      </c>
      <c r="E11" s="19">
        <v>46463029</v>
      </c>
      <c r="F11" s="20" t="s">
        <v>13</v>
      </c>
      <c r="G11" s="19">
        <v>147494731</v>
      </c>
      <c r="H11" s="19">
        <v>141380970</v>
      </c>
      <c r="I11" s="19">
        <v>125553236</v>
      </c>
      <c r="J11" s="19">
        <v>115925063</v>
      </c>
    </row>
    <row r="12" spans="1:11" ht="43.5" x14ac:dyDescent="0.25">
      <c r="A12" s="18" t="s">
        <v>14</v>
      </c>
      <c r="B12" s="21">
        <v>3876009</v>
      </c>
      <c r="C12" s="21">
        <v>302955</v>
      </c>
      <c r="D12" s="21">
        <v>302955</v>
      </c>
      <c r="E12" s="21">
        <v>302955</v>
      </c>
      <c r="F12" s="18" t="s">
        <v>15</v>
      </c>
      <c r="G12" s="19">
        <v>26502714</v>
      </c>
      <c r="H12" s="19">
        <v>23368440</v>
      </c>
      <c r="I12" s="19">
        <v>20083102</v>
      </c>
      <c r="J12" s="19">
        <v>18163483</v>
      </c>
    </row>
    <row r="13" spans="1:11" ht="29.25" x14ac:dyDescent="0.25">
      <c r="A13" s="18" t="s">
        <v>16</v>
      </c>
      <c r="B13" s="19">
        <v>3743895</v>
      </c>
      <c r="C13" s="19">
        <v>3019914</v>
      </c>
      <c r="D13" s="19">
        <v>4279237</v>
      </c>
      <c r="E13" s="19">
        <v>4729237</v>
      </c>
      <c r="F13" s="20" t="s">
        <v>17</v>
      </c>
      <c r="G13" s="19">
        <v>183305271</v>
      </c>
      <c r="H13" s="19">
        <v>139205327</v>
      </c>
      <c r="I13" s="19">
        <v>103427719</v>
      </c>
      <c r="J13" s="19">
        <v>73704928</v>
      </c>
    </row>
    <row r="14" spans="1:11" ht="29.25" x14ac:dyDescent="0.25">
      <c r="A14" s="18" t="s">
        <v>18</v>
      </c>
      <c r="B14" s="19">
        <v>3869600</v>
      </c>
      <c r="C14" s="19">
        <v>0</v>
      </c>
      <c r="D14" s="19">
        <v>10250953</v>
      </c>
      <c r="E14" s="19">
        <v>10250953</v>
      </c>
      <c r="F14" s="20" t="s">
        <v>19</v>
      </c>
      <c r="G14" s="22">
        <v>840111</v>
      </c>
      <c r="H14" s="22">
        <v>0</v>
      </c>
      <c r="I14" s="22">
        <v>0</v>
      </c>
      <c r="J14" s="22">
        <v>52</v>
      </c>
    </row>
    <row r="15" spans="1:11" ht="43.5" x14ac:dyDescent="0.25">
      <c r="A15" s="18" t="s">
        <v>20</v>
      </c>
      <c r="B15" s="19">
        <v>111559620</v>
      </c>
      <c r="C15" s="19">
        <v>35869375</v>
      </c>
      <c r="D15" s="19">
        <v>44645400</v>
      </c>
      <c r="E15" s="19">
        <v>42835893</v>
      </c>
      <c r="F15" s="20" t="s">
        <v>21</v>
      </c>
      <c r="G15" s="19">
        <v>2475500</v>
      </c>
      <c r="H15" s="19">
        <v>4430000</v>
      </c>
      <c r="I15" s="19">
        <v>1610428</v>
      </c>
      <c r="J15" s="19">
        <v>1250800</v>
      </c>
    </row>
    <row r="16" spans="1:11" ht="30" x14ac:dyDescent="0.25">
      <c r="A16" s="23" t="s">
        <v>22</v>
      </c>
      <c r="B16" s="24">
        <f>SUM(B11:B15)</f>
        <v>171293026</v>
      </c>
      <c r="C16" s="24">
        <f t="shared" ref="C16:E16" si="0">SUM(C11:C15)</f>
        <v>79741032</v>
      </c>
      <c r="D16" s="24">
        <f t="shared" si="0"/>
        <v>105941574</v>
      </c>
      <c r="E16" s="24">
        <f t="shared" si="0"/>
        <v>104582067</v>
      </c>
      <c r="F16" s="20" t="s">
        <v>23</v>
      </c>
      <c r="G16" s="19">
        <v>15174249</v>
      </c>
      <c r="H16" s="19">
        <v>17379538</v>
      </c>
      <c r="I16" s="19">
        <v>108556044</v>
      </c>
      <c r="J16" s="19">
        <v>37141480</v>
      </c>
    </row>
    <row r="17" spans="1:11" ht="29.25" x14ac:dyDescent="0.25">
      <c r="A17" s="18" t="s">
        <v>24</v>
      </c>
      <c r="B17" s="19">
        <v>151189566</v>
      </c>
      <c r="C17" s="19">
        <v>158825700</v>
      </c>
      <c r="D17" s="19">
        <v>134954802</v>
      </c>
      <c r="E17" s="19">
        <v>134554382</v>
      </c>
      <c r="F17" s="25" t="s">
        <v>25</v>
      </c>
      <c r="G17" s="22">
        <v>226815</v>
      </c>
      <c r="H17" s="22">
        <v>0</v>
      </c>
      <c r="I17" s="22">
        <v>1046748</v>
      </c>
      <c r="J17" s="22">
        <v>1046748</v>
      </c>
    </row>
    <row r="18" spans="1:11" ht="30.6" customHeight="1" x14ac:dyDescent="0.25">
      <c r="A18" s="18" t="s">
        <v>26</v>
      </c>
      <c r="B18" s="19">
        <v>80574968</v>
      </c>
      <c r="C18" s="19">
        <v>35832387</v>
      </c>
      <c r="D18" s="19">
        <v>10619767</v>
      </c>
      <c r="E18" s="19">
        <v>8544051</v>
      </c>
      <c r="F18" s="18" t="s">
        <v>27</v>
      </c>
      <c r="G18" s="19">
        <v>8519534</v>
      </c>
      <c r="H18" s="19">
        <v>10232538</v>
      </c>
      <c r="I18" s="19">
        <v>13656110</v>
      </c>
      <c r="J18" s="19">
        <v>12498772</v>
      </c>
    </row>
    <row r="19" spans="1:11" ht="29.25" x14ac:dyDescent="0.25">
      <c r="A19" s="18" t="s">
        <v>28</v>
      </c>
      <c r="B19" s="19">
        <v>900000</v>
      </c>
      <c r="C19" s="19">
        <v>3670000</v>
      </c>
      <c r="D19" s="19">
        <v>412700</v>
      </c>
      <c r="E19" s="19">
        <v>412700</v>
      </c>
      <c r="F19" s="18" t="s">
        <v>29</v>
      </c>
      <c r="G19" s="19">
        <v>0</v>
      </c>
      <c r="H19" s="19">
        <v>0</v>
      </c>
      <c r="I19" s="19">
        <v>0</v>
      </c>
      <c r="J19" s="19">
        <v>0</v>
      </c>
    </row>
    <row r="20" spans="1:11" ht="29.25" x14ac:dyDescent="0.25">
      <c r="A20" s="23"/>
      <c r="B20" s="16"/>
      <c r="C20" s="16"/>
      <c r="D20" s="16"/>
      <c r="E20" s="16"/>
      <c r="F20" s="18" t="s">
        <v>30</v>
      </c>
      <c r="G20" s="19">
        <v>6427900</v>
      </c>
      <c r="H20" s="19">
        <v>5647000</v>
      </c>
      <c r="I20" s="19">
        <v>24099000</v>
      </c>
      <c r="J20" s="19">
        <v>23595960</v>
      </c>
    </row>
    <row r="21" spans="1:11" x14ac:dyDescent="0.25">
      <c r="A21" s="18"/>
      <c r="B21" s="19"/>
      <c r="C21" s="19"/>
      <c r="D21" s="19"/>
      <c r="E21" s="19"/>
      <c r="F21" s="20" t="s">
        <v>31</v>
      </c>
      <c r="G21" s="19">
        <v>0</v>
      </c>
      <c r="H21" s="19">
        <v>1500000</v>
      </c>
      <c r="I21" s="19">
        <v>69754186</v>
      </c>
      <c r="J21" s="19">
        <v>0</v>
      </c>
    </row>
    <row r="22" spans="1:11" x14ac:dyDescent="0.25">
      <c r="A22" s="18"/>
      <c r="B22" s="19"/>
      <c r="C22" s="19"/>
      <c r="D22" s="19"/>
      <c r="E22" s="19"/>
      <c r="F22" s="20" t="s">
        <v>32</v>
      </c>
      <c r="G22" s="19">
        <v>0</v>
      </c>
      <c r="H22" s="19">
        <v>1500000</v>
      </c>
      <c r="I22" s="19">
        <v>0</v>
      </c>
      <c r="J22" s="19">
        <v>0</v>
      </c>
    </row>
    <row r="23" spans="1:11" x14ac:dyDescent="0.25">
      <c r="A23" s="18"/>
      <c r="B23" s="19"/>
      <c r="C23" s="19"/>
      <c r="D23" s="19"/>
      <c r="E23" s="19"/>
      <c r="F23" s="20" t="s">
        <v>33</v>
      </c>
      <c r="G23" s="19">
        <v>0</v>
      </c>
      <c r="H23" s="19">
        <v>0</v>
      </c>
      <c r="I23" s="19">
        <v>69754186</v>
      </c>
      <c r="J23" s="19">
        <v>0</v>
      </c>
    </row>
    <row r="24" spans="1:11" ht="30" x14ac:dyDescent="0.25">
      <c r="A24" s="26" t="s">
        <v>34</v>
      </c>
      <c r="B24" s="27">
        <f>SUM(B16:B19)</f>
        <v>403957560</v>
      </c>
      <c r="C24" s="27">
        <f>SUM(C16+C17+C18+C19)</f>
        <v>278069119</v>
      </c>
      <c r="D24" s="27">
        <f>SUM(D16+D17+D18+D19)</f>
        <v>251928843</v>
      </c>
      <c r="E24" s="27">
        <f>SUM(E16+E17+E18+E19)</f>
        <v>248093200</v>
      </c>
      <c r="F24" s="26" t="s">
        <v>35</v>
      </c>
      <c r="G24" s="27">
        <f>SUM(G11:G13,G15,G16)</f>
        <v>374952465</v>
      </c>
      <c r="H24" s="27">
        <f>SUM(H11:H13,H15,H16)</f>
        <v>325764275</v>
      </c>
      <c r="I24" s="27">
        <f t="shared" ref="I24:J24" si="1">SUM(I11:I13,I15,I16)</f>
        <v>359230529</v>
      </c>
      <c r="J24" s="27">
        <f t="shared" si="1"/>
        <v>246185754</v>
      </c>
      <c r="K24" s="28"/>
    </row>
    <row r="25" spans="1:11" x14ac:dyDescent="0.25">
      <c r="A25" s="23" t="s">
        <v>36</v>
      </c>
      <c r="B25" s="19"/>
      <c r="C25" s="19"/>
      <c r="D25" s="19"/>
      <c r="E25" s="19"/>
      <c r="F25" s="17" t="s">
        <v>36</v>
      </c>
      <c r="G25" s="19"/>
      <c r="H25" s="19"/>
      <c r="I25" s="19"/>
      <c r="J25" s="19"/>
    </row>
    <row r="26" spans="1:11" ht="29.25" x14ac:dyDescent="0.25">
      <c r="A26" s="18" t="s">
        <v>37</v>
      </c>
      <c r="B26" s="19">
        <v>127000000</v>
      </c>
      <c r="C26" s="19">
        <v>0</v>
      </c>
      <c r="D26" s="19">
        <v>0</v>
      </c>
      <c r="E26" s="19">
        <v>0</v>
      </c>
      <c r="F26" s="20" t="s">
        <v>38</v>
      </c>
      <c r="G26" s="19">
        <v>549363678</v>
      </c>
      <c r="H26" s="19">
        <v>28273486</v>
      </c>
      <c r="I26" s="19">
        <v>24474734</v>
      </c>
      <c r="J26" s="19">
        <v>21769188</v>
      </c>
    </row>
    <row r="27" spans="1:11" ht="30" customHeight="1" x14ac:dyDescent="0.25">
      <c r="A27" s="18" t="s">
        <v>39</v>
      </c>
      <c r="B27" s="19">
        <v>87199175</v>
      </c>
      <c r="C27" s="19">
        <v>56361932</v>
      </c>
      <c r="D27" s="19">
        <v>99354002</v>
      </c>
      <c r="E27" s="19">
        <v>97992531</v>
      </c>
      <c r="F27" s="20" t="s">
        <v>40</v>
      </c>
      <c r="G27" s="19">
        <v>50993254</v>
      </c>
      <c r="H27" s="19">
        <v>32177061</v>
      </c>
      <c r="I27" s="19">
        <v>32457262</v>
      </c>
      <c r="J27" s="19">
        <v>32338284</v>
      </c>
    </row>
    <row r="28" spans="1:11" ht="29.25" x14ac:dyDescent="0.25">
      <c r="A28" s="18" t="s">
        <v>41</v>
      </c>
      <c r="B28" s="19">
        <v>0</v>
      </c>
      <c r="C28" s="19">
        <v>0</v>
      </c>
      <c r="D28" s="19">
        <v>0</v>
      </c>
      <c r="E28" s="19">
        <v>0</v>
      </c>
      <c r="F28" s="20" t="s">
        <v>42</v>
      </c>
      <c r="G28" s="19">
        <v>14865572</v>
      </c>
      <c r="H28" s="19">
        <v>11929000</v>
      </c>
      <c r="I28" s="19">
        <v>0</v>
      </c>
      <c r="J28" s="19">
        <v>0</v>
      </c>
    </row>
    <row r="29" spans="1:11" ht="15.6" customHeight="1" x14ac:dyDescent="0.25">
      <c r="A29" s="23" t="s">
        <v>43</v>
      </c>
      <c r="B29" s="16">
        <f>SUM(B26:B28)</f>
        <v>214199175</v>
      </c>
      <c r="C29" s="16">
        <f t="shared" ref="C29:E29" si="2">SUM(C26:C28)</f>
        <v>56361932</v>
      </c>
      <c r="D29" s="16">
        <f t="shared" si="2"/>
        <v>99354002</v>
      </c>
      <c r="E29" s="16">
        <f t="shared" si="2"/>
        <v>97992531</v>
      </c>
      <c r="F29" s="20" t="s">
        <v>44</v>
      </c>
      <c r="G29" s="19">
        <v>14518572</v>
      </c>
      <c r="H29" s="19">
        <v>7229000</v>
      </c>
      <c r="I29" s="19">
        <v>0</v>
      </c>
      <c r="J29" s="19">
        <v>0</v>
      </c>
    </row>
    <row r="30" spans="1:11" x14ac:dyDescent="0.25">
      <c r="A30" s="18" t="s">
        <v>45</v>
      </c>
      <c r="B30" s="19">
        <v>0</v>
      </c>
      <c r="C30" s="19">
        <v>0</v>
      </c>
      <c r="D30" s="19">
        <v>2273616</v>
      </c>
      <c r="E30" s="19">
        <v>2273616</v>
      </c>
      <c r="F30" s="20" t="s">
        <v>46</v>
      </c>
      <c r="G30" s="19">
        <v>347000</v>
      </c>
      <c r="H30" s="19">
        <v>4700000</v>
      </c>
      <c r="I30" s="19">
        <v>0</v>
      </c>
      <c r="J30" s="19">
        <v>0</v>
      </c>
    </row>
    <row r="31" spans="1:11" x14ac:dyDescent="0.25">
      <c r="A31" s="23" t="s">
        <v>47</v>
      </c>
      <c r="B31" s="16">
        <f>SUM(B30)</f>
        <v>0</v>
      </c>
      <c r="C31" s="16">
        <f t="shared" ref="C31:E31" si="3">SUM(C30)</f>
        <v>0</v>
      </c>
      <c r="D31" s="16">
        <f t="shared" si="3"/>
        <v>2273616</v>
      </c>
      <c r="E31" s="16">
        <f t="shared" si="3"/>
        <v>2273616</v>
      </c>
      <c r="F31" s="20" t="s">
        <v>48</v>
      </c>
      <c r="G31" s="19">
        <v>0</v>
      </c>
      <c r="H31" s="19">
        <v>0</v>
      </c>
      <c r="I31" s="19">
        <v>0</v>
      </c>
      <c r="J31" s="19">
        <v>0</v>
      </c>
    </row>
    <row r="32" spans="1:11" x14ac:dyDescent="0.25">
      <c r="A32" s="18"/>
      <c r="B32" s="19"/>
      <c r="C32" s="19"/>
      <c r="D32" s="19"/>
      <c r="E32" s="19"/>
      <c r="F32" s="20" t="s">
        <v>49</v>
      </c>
      <c r="G32" s="19">
        <v>0</v>
      </c>
      <c r="H32" s="19"/>
      <c r="I32" s="19"/>
      <c r="J32" s="19"/>
    </row>
    <row r="33" spans="1:10" ht="30" x14ac:dyDescent="0.25">
      <c r="A33" s="26" t="s">
        <v>50</v>
      </c>
      <c r="B33" s="24">
        <f>SUM(B29,B31)</f>
        <v>214199175</v>
      </c>
      <c r="C33" s="24">
        <f t="shared" ref="C33:E33" si="4">SUM(C29,C31)</f>
        <v>56361932</v>
      </c>
      <c r="D33" s="24">
        <f t="shared" si="4"/>
        <v>101627618</v>
      </c>
      <c r="E33" s="24">
        <f t="shared" si="4"/>
        <v>100266147</v>
      </c>
      <c r="F33" s="26" t="s">
        <v>51</v>
      </c>
      <c r="G33" s="27">
        <f>SUM(G26:G28)</f>
        <v>615222504</v>
      </c>
      <c r="H33" s="27">
        <f t="shared" ref="H33:J33" si="5">SUM(H26:H28)</f>
        <v>72379547</v>
      </c>
      <c r="I33" s="27">
        <f t="shared" si="5"/>
        <v>56931996</v>
      </c>
      <c r="J33" s="27">
        <f t="shared" si="5"/>
        <v>54107472</v>
      </c>
    </row>
    <row r="34" spans="1:10" ht="30" x14ac:dyDescent="0.25">
      <c r="A34" s="15" t="s">
        <v>52</v>
      </c>
      <c r="B34" s="19"/>
      <c r="C34" s="19"/>
      <c r="D34" s="19"/>
      <c r="E34" s="19"/>
      <c r="F34" s="29" t="s">
        <v>53</v>
      </c>
      <c r="G34" s="19"/>
      <c r="H34" s="19"/>
      <c r="I34" s="19"/>
      <c r="J34" s="19"/>
    </row>
    <row r="35" spans="1:10" ht="29.25" x14ac:dyDescent="0.25">
      <c r="A35" s="18" t="s">
        <v>54</v>
      </c>
      <c r="B35" s="19">
        <v>0</v>
      </c>
      <c r="C35" s="19">
        <v>0</v>
      </c>
      <c r="D35" s="19">
        <v>0</v>
      </c>
      <c r="E35" s="19">
        <v>0</v>
      </c>
      <c r="F35" s="20" t="s">
        <v>55</v>
      </c>
      <c r="G35" s="19">
        <v>0</v>
      </c>
      <c r="H35" s="19">
        <v>0</v>
      </c>
      <c r="I35" s="19">
        <v>0</v>
      </c>
      <c r="J35" s="19">
        <v>0</v>
      </c>
    </row>
    <row r="36" spans="1:10" ht="29.25" x14ac:dyDescent="0.25">
      <c r="A36" s="18" t="s">
        <v>56</v>
      </c>
      <c r="B36" s="19">
        <v>0</v>
      </c>
      <c r="C36" s="19">
        <v>0</v>
      </c>
      <c r="D36" s="19">
        <v>0</v>
      </c>
      <c r="E36" s="19">
        <v>0</v>
      </c>
      <c r="F36" s="20" t="s">
        <v>57</v>
      </c>
      <c r="G36" s="19">
        <v>0</v>
      </c>
      <c r="H36" s="19">
        <v>0</v>
      </c>
      <c r="I36" s="19">
        <v>0</v>
      </c>
      <c r="J36" s="19">
        <v>0</v>
      </c>
    </row>
    <row r="37" spans="1:10" ht="30" x14ac:dyDescent="0.25">
      <c r="A37" s="26" t="s">
        <v>58</v>
      </c>
      <c r="B37" s="27">
        <f>SUM(B24,B33)</f>
        <v>618156735</v>
      </c>
      <c r="C37" s="27">
        <f t="shared" ref="C37:E37" si="6">SUM(C24,C33)</f>
        <v>334431051</v>
      </c>
      <c r="D37" s="27">
        <f t="shared" si="6"/>
        <v>353556461</v>
      </c>
      <c r="E37" s="27">
        <f t="shared" si="6"/>
        <v>348359347</v>
      </c>
      <c r="F37" s="26" t="s">
        <v>59</v>
      </c>
      <c r="G37" s="27">
        <f>SUM(G24+G33)</f>
        <v>990174969</v>
      </c>
      <c r="H37" s="27">
        <f>SUM(H24+H33)</f>
        <v>398143822</v>
      </c>
      <c r="I37" s="27">
        <f>SUM(I24+I33)</f>
        <v>416162525</v>
      </c>
      <c r="J37" s="27">
        <f>SUM(J24+J33)</f>
        <v>300293226</v>
      </c>
    </row>
    <row r="38" spans="1:10" ht="46.5" customHeight="1" x14ac:dyDescent="0.25">
      <c r="A38" s="23"/>
      <c r="B38" s="16"/>
      <c r="C38" s="16"/>
      <c r="D38" s="16"/>
      <c r="E38" s="16"/>
      <c r="F38" s="26" t="s">
        <v>60</v>
      </c>
      <c r="G38" s="30">
        <f>SUM(G39:G41)</f>
        <v>-372018234</v>
      </c>
      <c r="H38" s="30">
        <f t="shared" ref="H38:J38" si="7">SUM(H39:H41)</f>
        <v>-63712771</v>
      </c>
      <c r="I38" s="30">
        <f t="shared" si="7"/>
        <v>-62606064</v>
      </c>
      <c r="J38" s="30">
        <f t="shared" si="7"/>
        <v>48066121</v>
      </c>
    </row>
    <row r="39" spans="1:10" ht="29.25" x14ac:dyDescent="0.25">
      <c r="A39" s="23"/>
      <c r="B39" s="19"/>
      <c r="C39" s="19"/>
      <c r="D39" s="19"/>
      <c r="E39" s="19"/>
      <c r="F39" s="31" t="s">
        <v>61</v>
      </c>
      <c r="G39" s="30">
        <f>SUM(B24-G24)</f>
        <v>29005095</v>
      </c>
      <c r="H39" s="30">
        <f t="shared" ref="H39:J39" si="8">SUM(C24-H24)</f>
        <v>-47695156</v>
      </c>
      <c r="I39" s="30">
        <f t="shared" si="8"/>
        <v>-107301686</v>
      </c>
      <c r="J39" s="30">
        <f t="shared" si="8"/>
        <v>1907446</v>
      </c>
    </row>
    <row r="40" spans="1:10" x14ac:dyDescent="0.25">
      <c r="A40" s="18"/>
      <c r="B40" s="19"/>
      <c r="C40" s="19"/>
      <c r="D40" s="19"/>
      <c r="E40" s="19"/>
      <c r="F40" s="32"/>
      <c r="G40" s="30"/>
      <c r="H40" s="30"/>
      <c r="I40" s="30"/>
      <c r="J40" s="30"/>
    </row>
    <row r="41" spans="1:10" ht="29.25" x14ac:dyDescent="0.25">
      <c r="A41" s="18"/>
      <c r="B41" s="19"/>
      <c r="C41" s="19"/>
      <c r="D41" s="19"/>
      <c r="E41" s="19"/>
      <c r="F41" s="31" t="s">
        <v>62</v>
      </c>
      <c r="G41" s="30">
        <f>SUM(B33-G33)</f>
        <v>-401023329</v>
      </c>
      <c r="H41" s="30">
        <f t="shared" ref="H41:J41" si="9">SUM(C33-H33)</f>
        <v>-16017615</v>
      </c>
      <c r="I41" s="30">
        <f t="shared" si="9"/>
        <v>44695622</v>
      </c>
      <c r="J41" s="30">
        <f t="shared" si="9"/>
        <v>46158675</v>
      </c>
    </row>
    <row r="42" spans="1:10" ht="30" x14ac:dyDescent="0.25">
      <c r="A42" s="23" t="s">
        <v>63</v>
      </c>
      <c r="B42" s="19"/>
      <c r="C42" s="19"/>
      <c r="D42" s="19"/>
      <c r="E42" s="19"/>
      <c r="F42" s="17" t="s">
        <v>64</v>
      </c>
      <c r="G42" s="16"/>
      <c r="H42" s="16"/>
      <c r="I42" s="16"/>
      <c r="J42" s="16"/>
    </row>
    <row r="43" spans="1:10" ht="29.25" x14ac:dyDescent="0.25">
      <c r="A43" s="18" t="s">
        <v>65</v>
      </c>
      <c r="B43" s="19">
        <v>59000000</v>
      </c>
      <c r="C43" s="19">
        <v>0</v>
      </c>
      <c r="D43" s="19">
        <v>0</v>
      </c>
      <c r="E43" s="19">
        <v>0</v>
      </c>
      <c r="F43" s="33" t="s">
        <v>66</v>
      </c>
      <c r="G43" s="19">
        <v>2055193</v>
      </c>
      <c r="H43" s="19">
        <v>0</v>
      </c>
      <c r="I43" s="19">
        <v>5184960</v>
      </c>
      <c r="J43" s="19">
        <v>1754867</v>
      </c>
    </row>
    <row r="44" spans="1:10" ht="29.25" x14ac:dyDescent="0.25">
      <c r="A44" s="18" t="s">
        <v>67</v>
      </c>
      <c r="B44" s="19">
        <v>434521482</v>
      </c>
      <c r="C44" s="19">
        <v>63712771</v>
      </c>
      <c r="D44" s="19">
        <v>63910931</v>
      </c>
      <c r="E44" s="19">
        <v>58756464</v>
      </c>
      <c r="F44" s="34" t="s">
        <v>68</v>
      </c>
      <c r="G44" s="19">
        <v>59000000</v>
      </c>
      <c r="H44" s="19">
        <v>0</v>
      </c>
      <c r="I44" s="19">
        <v>0</v>
      </c>
      <c r="J44" s="19">
        <v>0</v>
      </c>
    </row>
    <row r="45" spans="1:10" ht="30" thickBot="1" x14ac:dyDescent="0.3">
      <c r="A45" s="18" t="s">
        <v>69</v>
      </c>
      <c r="B45" s="19">
        <v>1754867</v>
      </c>
      <c r="C45" s="19">
        <v>0</v>
      </c>
      <c r="D45" s="19">
        <v>3430093</v>
      </c>
      <c r="E45" s="19">
        <v>3430093</v>
      </c>
      <c r="F45" s="34" t="s">
        <v>70</v>
      </c>
      <c r="G45" s="35">
        <v>72105053</v>
      </c>
      <c r="H45" s="36">
        <v>77000000</v>
      </c>
      <c r="I45" s="35">
        <v>70175000</v>
      </c>
      <c r="J45" s="35">
        <v>64319735</v>
      </c>
    </row>
    <row r="46" spans="1:10" ht="22.9" customHeight="1" thickBot="1" x14ac:dyDescent="0.3">
      <c r="A46" s="37" t="s">
        <v>71</v>
      </c>
      <c r="B46" s="38">
        <f>SUM(B39:B45)</f>
        <v>495276349</v>
      </c>
      <c r="C46" s="38">
        <f t="shared" ref="C46:E46" si="10">SUM(C39:C45)</f>
        <v>63712771</v>
      </c>
      <c r="D46" s="38">
        <f t="shared" si="10"/>
        <v>67341024</v>
      </c>
      <c r="E46" s="38">
        <f t="shared" si="10"/>
        <v>62186557</v>
      </c>
      <c r="F46" s="39" t="s">
        <v>72</v>
      </c>
      <c r="G46" s="40">
        <f>SUM(G43:G45)</f>
        <v>133160246</v>
      </c>
      <c r="H46" s="40">
        <f t="shared" ref="H46:J46" si="11">SUM(H43:H45)</f>
        <v>77000000</v>
      </c>
      <c r="I46" s="40">
        <f t="shared" si="11"/>
        <v>75359960</v>
      </c>
      <c r="J46" s="40">
        <f t="shared" si="11"/>
        <v>66074602</v>
      </c>
    </row>
  </sheetData>
  <mergeCells count="9">
    <mergeCell ref="A1:K2"/>
    <mergeCell ref="I4:J4"/>
    <mergeCell ref="H5:J5"/>
    <mergeCell ref="I6:J6"/>
    <mergeCell ref="I7:J7"/>
    <mergeCell ref="B8:B9"/>
    <mergeCell ref="C8:E8"/>
    <mergeCell ref="G8:G9"/>
    <mergeCell ref="H8:J8"/>
  </mergeCells>
  <pageMargins left="1.1023622047244095" right="0.70866141732283472" top="0.74803149606299213" bottom="0.74803149606299213" header="0.31496062992125984" footer="0.31496062992125984"/>
  <pageSetup paperSize="9" scale="65" orientation="landscape" r:id="rId1"/>
  <headerFooter>
    <oddHeader>&amp;R19. számú melléklet
a 7/2021(V.28.) önkormányzati rendelethez</oddHeader>
    <oddFooter>&amp;C45</oddFooter>
  </headerFooter>
  <rowBreaks count="1" manualBreakCount="1">
    <brk id="3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19.sz.melléklet</vt:lpstr>
      <vt:lpstr>'19.sz.melléklet'!Nyomtatási_terület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Patyi Orsolya</dc:creator>
  <cp:lastModifiedBy>Patyi Orsolya</cp:lastModifiedBy>
  <dcterms:created xsi:type="dcterms:W3CDTF">2021-05-26T06:42:00Z</dcterms:created>
  <dcterms:modified xsi:type="dcterms:W3CDTF">2021-05-26T06:42:14Z</dcterms:modified>
</cp:coreProperties>
</file>