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21\zárszámadás\Önkormányzat\"/>
    </mc:Choice>
  </mc:AlternateContent>
  <bookViews>
    <workbookView xWindow="0" yWindow="0" windowWidth="28800" windowHeight="117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11" i="1" l="1"/>
  <c r="E11" i="1"/>
  <c r="C11" i="1"/>
  <c r="D7" i="1"/>
  <c r="E7" i="1"/>
  <c r="C7" i="1"/>
  <c r="E17" i="1"/>
  <c r="C17" i="1"/>
  <c r="D27" i="1"/>
  <c r="E27" i="1"/>
  <c r="C27" i="1"/>
  <c r="D17" i="1"/>
  <c r="J11" i="1"/>
  <c r="J21" i="1"/>
  <c r="K21" i="1"/>
  <c r="I21" i="1"/>
  <c r="K11" i="1"/>
  <c r="I11" i="1"/>
  <c r="J16" i="1"/>
  <c r="K16" i="1"/>
  <c r="I16" i="1"/>
  <c r="I24" i="1"/>
  <c r="K24" i="1"/>
  <c r="J24" i="1"/>
  <c r="E30" i="1"/>
  <c r="C30" i="1"/>
  <c r="C32" i="1"/>
  <c r="D30" i="1"/>
  <c r="D32" i="1"/>
  <c r="E32" i="1"/>
</calcChain>
</file>

<file path=xl/sharedStrings.xml><?xml version="1.0" encoding="utf-8"?>
<sst xmlns="http://schemas.openxmlformats.org/spreadsheetml/2006/main" count="91" uniqueCount="86">
  <si>
    <t>B8</t>
  </si>
  <si>
    <t>K9</t>
  </si>
  <si>
    <t xml:space="preserve">1. számú melléklet  </t>
  </si>
  <si>
    <t>MŰKÖDÉSI CÉLÚ BEVÉTELEK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</si>
  <si>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</si>
  <si>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</si>
  <si>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</si>
  <si>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</si>
  <si>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</si>
  <si>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</si>
  <si>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</si>
  <si>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</si>
  <si>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</si>
  <si>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</si>
  <si>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</si>
  <si>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K45</t>
  </si>
  <si>
    <t>Egyéb nem intézményi ellátások</t>
  </si>
  <si>
    <t>K502</t>
  </si>
  <si>
    <t>Elvonások és befizetések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</si>
  <si>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</si>
  <si>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</si>
  <si>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</si>
  <si>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</si>
  <si>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</si>
  <si>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MŰKÖDÉSI BEVÉTELEK ÖSSZESEN</t>
  </si>
  <si>
    <t>MŰKÖDÉSI KIADÁSOK ÖSSZESEN</t>
  </si>
  <si>
    <t>MŰKÖDÉSI HIÁNY/TÖBBLET</t>
  </si>
  <si>
    <t>B1</t>
  </si>
  <si>
    <t>Működési célú támogatások államháztartáson belülről</t>
  </si>
  <si>
    <t>B11</t>
  </si>
  <si>
    <t>Önkormányzatok működési támogatásai</t>
  </si>
  <si>
    <t>B16</t>
  </si>
  <si>
    <t>Egyéb működési célú támogatások bevételei államháztartáson belülről</t>
  </si>
  <si>
    <t>B3</t>
  </si>
  <si>
    <t>Közhatalmi bevételek</t>
  </si>
  <si>
    <t>B31</t>
  </si>
  <si>
    <t>Jövedelemadók</t>
  </si>
  <si>
    <t>B34</t>
  </si>
  <si>
    <t>Vagyoni típusú adók</t>
  </si>
  <si>
    <t>B35</t>
  </si>
  <si>
    <t>B36</t>
  </si>
  <si>
    <t>Egyéb közhatalmi bevételek</t>
  </si>
  <si>
    <t>B4</t>
  </si>
  <si>
    <t>Működési bevételek</t>
  </si>
  <si>
    <t>B402</t>
  </si>
  <si>
    <t>Szolgáltatások ellenértéke</t>
  </si>
  <si>
    <t>B404</t>
  </si>
  <si>
    <t>Tulajdonosi bevételek</t>
  </si>
  <si>
    <t>B405</t>
  </si>
  <si>
    <t>Ellátási díjak</t>
  </si>
  <si>
    <t>Kiszámlázott általános forgalmi adó</t>
  </si>
  <si>
    <t>B406</t>
  </si>
  <si>
    <t>B408</t>
  </si>
  <si>
    <t>B6</t>
  </si>
  <si>
    <t>Működési célú átvett pénzeszközök</t>
  </si>
  <si>
    <t>Finanszírozási bevételek (működési)</t>
  </si>
  <si>
    <t>Finanszírozási kiadások (működési)</t>
  </si>
  <si>
    <t>B403</t>
  </si>
  <si>
    <t>Közvetítettt szolgáltatások ellenértéke</t>
  </si>
  <si>
    <t>Egyéb működési bevételek</t>
  </si>
  <si>
    <t>K42</t>
  </si>
  <si>
    <t>Családi támogatások</t>
  </si>
  <si>
    <t>K513</t>
  </si>
  <si>
    <t>K44</t>
  </si>
  <si>
    <t>Betegséggel kapcsolatos ellátások</t>
  </si>
  <si>
    <t>K914</t>
  </si>
  <si>
    <t>K915</t>
  </si>
  <si>
    <t>Államháztartáson belüli megelőlegezés visszafizetés</t>
  </si>
  <si>
    <t>Központi irányítószervi támogatás</t>
  </si>
  <si>
    <t>B401</t>
  </si>
  <si>
    <t>Készletértékesítés ellenértéke</t>
  </si>
  <si>
    <t>Egyéb kapott kamat</t>
  </si>
  <si>
    <t>B411</t>
  </si>
  <si>
    <t>B814</t>
  </si>
  <si>
    <t>B813</t>
  </si>
  <si>
    <t>Előző évi maradvány</t>
  </si>
  <si>
    <t>Államháztartáson belüli megelőlegezés</t>
  </si>
  <si>
    <t>2020. évi működési célú bevételek és kiadások mérlege Ft-ban</t>
  </si>
  <si>
    <t>Eredeti ei. 2020.01.01.</t>
  </si>
  <si>
    <t>Módosított ei. 2020. 12.31.</t>
  </si>
  <si>
    <t>Teljesítés 2020.12.31.</t>
  </si>
  <si>
    <t>B12</t>
  </si>
  <si>
    <t xml:space="preserve">Uszód Községi Önkormányzat </t>
  </si>
  <si>
    <t>Gépjárműadó</t>
  </si>
  <si>
    <t>Iparűzési adó</t>
  </si>
  <si>
    <t>7/2021. (V.28.)   önkormányzati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</si>
</sst>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2" fillId="0" borderId="0" xfId="0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Fill="1" applyBorder="1"/>
    <xf numFmtId="3" fontId="1" fillId="0" borderId="2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left"/>
    </xf>
    <xf numFmtId="3" fontId="1" fillId="0" borderId="4" xfId="0" applyNumberFormat="1" applyFont="1" applyFill="1" applyBorder="1"/>
    <xf numFmtId="3" fontId="5" fillId="2" borderId="5" xfId="0" applyNumberFormat="1" applyFont="1" applyFill="1" applyBorder="1"/>
    <xf numFmtId="3" fontId="6" fillId="0" borderId="0" xfId="0" applyNumberFormat="1" applyFont="1"/>
    <xf numFmtId="3" fontId="9" fillId="0" borderId="1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120" zoomScaleNormal="120" workbookViewId="0">
      <selection activeCell="B5" sqref="B5"/>
    </sheetView>
  </sheetViews>
  <sheetFormatPr defaultRowHeight="15" x14ac:dyDescent="0.25"/>
  <cols>
    <col min="1" max="1" width="4.85546875" style="8" customWidth="1"/>
    <col min="2" max="2" width="30.7109375" style="8" customWidth="1"/>
    <col min="3" max="5" width="13.140625" style="8" customWidth="1"/>
    <col min="6" max="6" width="9.140625" style="11"/>
    <col min="7" max="7" width="4.7109375" style="8" customWidth="1"/>
    <col min="8" max="8" width="30.5703125" style="8" customWidth="1"/>
    <col min="9" max="11" width="12.7109375" style="8" customWidth="1"/>
  </cols>
  <sheetData>
    <row r="1" spans="1:11" x14ac:dyDescent="0.25">
      <c r="A1" s="45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5">
      <c r="A2" s="48" t="s">
        <v>77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5">
      <c r="A3" s="2"/>
      <c r="B3" s="2"/>
      <c r="C3" s="47" t="s">
        <v>85</v>
      </c>
      <c r="D3" s="47"/>
      <c r="E3" s="47"/>
      <c r="F3" s="47"/>
      <c r="G3" s="47"/>
      <c r="H3" s="47"/>
      <c r="I3" s="47"/>
      <c r="J3" s="47"/>
      <c r="K3" s="47"/>
    </row>
    <row r="4" spans="1:11" x14ac:dyDescent="0.25">
      <c r="A4" s="2"/>
      <c r="B4" s="2"/>
      <c r="C4" s="47" t="s">
        <v>2</v>
      </c>
      <c r="D4" s="47"/>
      <c r="E4" s="47"/>
      <c r="F4" s="47"/>
      <c r="G4" s="47"/>
      <c r="H4" s="47"/>
      <c r="I4" s="47"/>
      <c r="J4" s="47"/>
      <c r="K4" s="47"/>
    </row>
    <row r="5" spans="1:11" ht="15.75" thickBot="1" x14ac:dyDescent="0.3">
      <c r="C5" s="9"/>
      <c r="D5" s="9"/>
      <c r="E5" s="9"/>
      <c r="F5" s="10"/>
      <c r="G5" s="9"/>
      <c r="H5" s="9"/>
      <c r="I5" s="46"/>
      <c r="J5" s="46"/>
      <c r="K5" s="46"/>
    </row>
    <row r="6" spans="1:11" ht="25.5" customHeight="1" thickBot="1" x14ac:dyDescent="0.3">
      <c r="A6" s="42" t="s">
        <v>3</v>
      </c>
      <c r="B6" s="42"/>
      <c r="C6" s="21" t="s">
        <v>78</v>
      </c>
      <c r="D6" s="21" t="s">
        <v>79</v>
      </c>
      <c r="E6" s="21" t="s">
        <v>80</v>
      </c>
      <c r="G6" s="42" t="s">
        <v>14</v>
      </c>
      <c r="H6" s="42"/>
      <c r="I6" s="21" t="s">
        <v>78</v>
      </c>
      <c r="J6" s="21" t="s">
        <v>79</v>
      </c>
      <c r="K6" s="21" t="s">
        <v>80</v>
      </c>
    </row>
    <row r="7" spans="1:11" ht="26.25" x14ac:dyDescent="0.25">
      <c r="A7" s="6" t="s">
        <v>27</v>
      </c>
      <c r="B7" s="19" t="s">
        <v>28</v>
      </c>
      <c r="C7" s="7">
        <f>SUM(C8:C10)</f>
        <v>107255499</v>
      </c>
      <c r="D7" s="7">
        <f>SUM(D8:D10)</f>
        <v>109806432</v>
      </c>
      <c r="E7" s="7">
        <f>SUM(E8:E10)</f>
        <v>116664434</v>
      </c>
      <c r="G7" s="18" t="s">
        <v>4</v>
      </c>
      <c r="H7" s="19" t="s">
        <v>5</v>
      </c>
      <c r="I7" s="20">
        <v>43519847</v>
      </c>
      <c r="J7" s="30">
        <v>48066047</v>
      </c>
      <c r="K7" s="30">
        <v>46954212</v>
      </c>
    </row>
    <row r="8" spans="1:11" x14ac:dyDescent="0.25">
      <c r="A8" s="22" t="s">
        <v>29</v>
      </c>
      <c r="B8" s="23" t="s">
        <v>30</v>
      </c>
      <c r="C8" s="16">
        <v>66633790</v>
      </c>
      <c r="D8" s="16">
        <v>68894723</v>
      </c>
      <c r="E8" s="16">
        <v>72698526</v>
      </c>
      <c r="G8" s="32" t="s">
        <v>6</v>
      </c>
      <c r="H8" s="34" t="s">
        <v>7</v>
      </c>
      <c r="I8" s="36">
        <v>6966388</v>
      </c>
      <c r="J8" s="38">
        <v>7342388</v>
      </c>
      <c r="K8" s="38">
        <v>7034873</v>
      </c>
    </row>
    <row r="9" spans="1:11" x14ac:dyDescent="0.25">
      <c r="A9" s="22" t="s">
        <v>81</v>
      </c>
      <c r="B9" s="23" t="s">
        <v>18</v>
      </c>
      <c r="C9" s="16">
        <v>0</v>
      </c>
      <c r="D9" s="16">
        <v>0</v>
      </c>
      <c r="E9" s="16">
        <v>0</v>
      </c>
      <c r="G9" s="33"/>
      <c r="H9" s="35"/>
      <c r="I9" s="37"/>
      <c r="J9" s="39"/>
      <c r="K9" s="39"/>
    </row>
    <row r="10" spans="1:11" ht="23.25" x14ac:dyDescent="0.25">
      <c r="A10" s="22" t="s">
        <v>31</v>
      </c>
      <c r="B10" s="23" t="s">
        <v>32</v>
      </c>
      <c r="C10" s="16">
        <v>40621709</v>
      </c>
      <c r="D10" s="16">
        <v>40911709</v>
      </c>
      <c r="E10" s="16">
        <v>43965908</v>
      </c>
      <c r="G10" s="18" t="s">
        <v>8</v>
      </c>
      <c r="H10" s="19" t="s">
        <v>9</v>
      </c>
      <c r="I10" s="20">
        <v>52081044</v>
      </c>
      <c r="J10" s="30">
        <v>88870844</v>
      </c>
      <c r="K10" s="30">
        <v>75887828</v>
      </c>
    </row>
    <row r="11" spans="1:11" x14ac:dyDescent="0.25">
      <c r="A11" s="24" t="s">
        <v>33</v>
      </c>
      <c r="B11" s="19" t="s">
        <v>34</v>
      </c>
      <c r="C11" s="20">
        <f>C12+C13+C15+C16+C14</f>
        <v>8828000</v>
      </c>
      <c r="D11" s="20">
        <f>D12+D13+D15+D16+D14</f>
        <v>6486305</v>
      </c>
      <c r="E11" s="20">
        <f>E12+E13+E15+E16+E14</f>
        <v>5475085</v>
      </c>
      <c r="G11" s="18" t="s">
        <v>10</v>
      </c>
      <c r="H11" s="19" t="s">
        <v>11</v>
      </c>
      <c r="I11" s="20">
        <f>I12+I15+I13</f>
        <v>5000000</v>
      </c>
      <c r="J11" s="20">
        <f>J12+J15+J13</f>
        <v>4850000</v>
      </c>
      <c r="K11" s="20">
        <f>K12+K15+K13</f>
        <v>2540394</v>
      </c>
    </row>
    <row r="12" spans="1:11" x14ac:dyDescent="0.25">
      <c r="A12" s="22" t="s">
        <v>35</v>
      </c>
      <c r="B12" s="23" t="s">
        <v>36</v>
      </c>
      <c r="C12" s="16">
        <v>0</v>
      </c>
      <c r="D12" s="16">
        <v>0</v>
      </c>
      <c r="E12" s="16">
        <v>0</v>
      </c>
      <c r="G12" s="13" t="s">
        <v>60</v>
      </c>
      <c r="H12" s="12" t="s">
        <v>61</v>
      </c>
      <c r="I12" s="16">
        <v>0</v>
      </c>
      <c r="J12" s="16">
        <v>0</v>
      </c>
      <c r="K12" s="16">
        <v>0</v>
      </c>
    </row>
    <row r="13" spans="1:11" x14ac:dyDescent="0.25">
      <c r="A13" s="22" t="s">
        <v>37</v>
      </c>
      <c r="B13" s="23" t="s">
        <v>38</v>
      </c>
      <c r="C13" s="16">
        <v>700000</v>
      </c>
      <c r="D13" s="16">
        <v>700000</v>
      </c>
      <c r="E13" s="16">
        <v>776500</v>
      </c>
      <c r="G13" s="13" t="s">
        <v>63</v>
      </c>
      <c r="H13" s="12" t="s">
        <v>64</v>
      </c>
      <c r="I13" s="16">
        <v>0</v>
      </c>
      <c r="J13" s="16">
        <v>0</v>
      </c>
      <c r="K13" s="16">
        <v>0</v>
      </c>
    </row>
    <row r="14" spans="1:11" x14ac:dyDescent="0.25">
      <c r="A14" s="22" t="s">
        <v>39</v>
      </c>
      <c r="B14" s="23" t="s">
        <v>83</v>
      </c>
      <c r="C14" s="16">
        <v>2428000</v>
      </c>
      <c r="D14" s="16">
        <v>86305</v>
      </c>
      <c r="E14" s="16">
        <v>86305</v>
      </c>
      <c r="G14" s="13"/>
      <c r="H14" s="12"/>
      <c r="I14" s="16"/>
      <c r="J14" s="16"/>
      <c r="K14" s="16"/>
    </row>
    <row r="15" spans="1:11" x14ac:dyDescent="0.25">
      <c r="A15" s="22" t="s">
        <v>39</v>
      </c>
      <c r="B15" s="23" t="s">
        <v>84</v>
      </c>
      <c r="C15" s="16">
        <v>5700000</v>
      </c>
      <c r="D15" s="16">
        <v>5700000</v>
      </c>
      <c r="E15" s="16">
        <v>4215958</v>
      </c>
      <c r="G15" s="13" t="s">
        <v>15</v>
      </c>
      <c r="H15" s="12" t="s">
        <v>16</v>
      </c>
      <c r="I15" s="16">
        <v>5000000</v>
      </c>
      <c r="J15" s="16">
        <v>4850000</v>
      </c>
      <c r="K15" s="16">
        <v>2540394</v>
      </c>
    </row>
    <row r="16" spans="1:11" x14ac:dyDescent="0.25">
      <c r="A16" s="22" t="s">
        <v>40</v>
      </c>
      <c r="B16" s="23" t="s">
        <v>41</v>
      </c>
      <c r="C16" s="16">
        <v>0</v>
      </c>
      <c r="D16" s="16">
        <v>0</v>
      </c>
      <c r="E16" s="16">
        <v>396322</v>
      </c>
      <c r="G16" s="18" t="s">
        <v>12</v>
      </c>
      <c r="H16" s="19" t="s">
        <v>13</v>
      </c>
      <c r="I16" s="20">
        <f>I17+I18+I19+I20</f>
        <v>10346525</v>
      </c>
      <c r="J16" s="20">
        <f>J17+J18+J19+J20</f>
        <v>9996525</v>
      </c>
      <c r="K16" s="20">
        <f>K17+K18+K19+K20</f>
        <v>6603385</v>
      </c>
    </row>
    <row r="17" spans="1:11" x14ac:dyDescent="0.25">
      <c r="A17" s="24" t="s">
        <v>42</v>
      </c>
      <c r="B17" s="5" t="s">
        <v>43</v>
      </c>
      <c r="C17" s="20">
        <f>SUM(C18:C25)</f>
        <v>19711961</v>
      </c>
      <c r="D17" s="20">
        <f>D19+D20+D21+D22+D23+D25+D24+D18</f>
        <v>43290807</v>
      </c>
      <c r="E17" s="20">
        <f>SUM(E18:E25)</f>
        <v>43889684</v>
      </c>
      <c r="G17" s="14" t="s">
        <v>17</v>
      </c>
      <c r="H17" s="15" t="s">
        <v>18</v>
      </c>
      <c r="I17" s="16">
        <v>72000</v>
      </c>
      <c r="J17" s="16">
        <v>72000</v>
      </c>
      <c r="K17" s="16">
        <v>72000</v>
      </c>
    </row>
    <row r="18" spans="1:11" ht="23.25" x14ac:dyDescent="0.25">
      <c r="A18" s="22" t="s">
        <v>69</v>
      </c>
      <c r="B18" s="23" t="s">
        <v>70</v>
      </c>
      <c r="C18" s="16">
        <v>0</v>
      </c>
      <c r="D18" s="16">
        <v>421200</v>
      </c>
      <c r="E18" s="16">
        <v>677700</v>
      </c>
      <c r="G18" s="14" t="s">
        <v>19</v>
      </c>
      <c r="H18" s="15" t="s">
        <v>20</v>
      </c>
      <c r="I18" s="16">
        <v>3712010</v>
      </c>
      <c r="J18" s="16">
        <v>4067010</v>
      </c>
      <c r="K18" s="16">
        <v>3746385</v>
      </c>
    </row>
    <row r="19" spans="1:11" ht="23.25" x14ac:dyDescent="0.25">
      <c r="A19" s="22" t="s">
        <v>44</v>
      </c>
      <c r="B19" s="23" t="s">
        <v>45</v>
      </c>
      <c r="C19" s="16">
        <v>30000</v>
      </c>
      <c r="D19" s="16">
        <v>2452000</v>
      </c>
      <c r="E19" s="16">
        <v>4433484</v>
      </c>
      <c r="G19" s="14" t="s">
        <v>22</v>
      </c>
      <c r="H19" s="15" t="s">
        <v>21</v>
      </c>
      <c r="I19" s="16">
        <v>4250480</v>
      </c>
      <c r="J19" s="16">
        <v>4430480</v>
      </c>
      <c r="K19" s="16">
        <v>2785000</v>
      </c>
    </row>
    <row r="20" spans="1:11" x14ac:dyDescent="0.25">
      <c r="A20" s="22" t="s">
        <v>57</v>
      </c>
      <c r="B20" s="23" t="s">
        <v>58</v>
      </c>
      <c r="C20" s="16">
        <v>2132000</v>
      </c>
      <c r="D20" s="16">
        <v>2132000</v>
      </c>
      <c r="E20" s="16">
        <v>1268784</v>
      </c>
      <c r="G20" s="14" t="s">
        <v>62</v>
      </c>
      <c r="H20" s="15" t="s">
        <v>23</v>
      </c>
      <c r="I20" s="16">
        <v>2312035</v>
      </c>
      <c r="J20" s="16">
        <v>1427035</v>
      </c>
      <c r="K20" s="16">
        <v>0</v>
      </c>
    </row>
    <row r="21" spans="1:11" x14ac:dyDescent="0.25">
      <c r="A21" s="22" t="s">
        <v>46</v>
      </c>
      <c r="B21" s="23" t="s">
        <v>47</v>
      </c>
      <c r="C21" s="16">
        <v>3500000</v>
      </c>
      <c r="D21" s="16">
        <v>3500000</v>
      </c>
      <c r="E21" s="16">
        <v>2124140</v>
      </c>
      <c r="G21" s="18" t="s">
        <v>1</v>
      </c>
      <c r="H21" s="19" t="s">
        <v>56</v>
      </c>
      <c r="I21" s="25">
        <f>I22+I23</f>
        <v>37794400</v>
      </c>
      <c r="J21" s="25">
        <f>J22+J23</f>
        <v>41859751</v>
      </c>
      <c r="K21" s="25">
        <f>K22+K23</f>
        <v>40556066</v>
      </c>
    </row>
    <row r="22" spans="1:11" ht="23.25" x14ac:dyDescent="0.25">
      <c r="A22" s="22" t="s">
        <v>48</v>
      </c>
      <c r="B22" s="23" t="s">
        <v>49</v>
      </c>
      <c r="C22" s="16">
        <v>0</v>
      </c>
      <c r="D22" s="16">
        <v>0</v>
      </c>
      <c r="E22" s="16">
        <v>0</v>
      </c>
      <c r="G22" s="14" t="s">
        <v>65</v>
      </c>
      <c r="H22" s="15" t="s">
        <v>67</v>
      </c>
      <c r="I22" s="16">
        <v>0</v>
      </c>
      <c r="J22" s="16">
        <v>2665351</v>
      </c>
      <c r="K22" s="16">
        <v>2665351</v>
      </c>
    </row>
    <row r="23" spans="1:11" x14ac:dyDescent="0.25">
      <c r="A23" s="22" t="s">
        <v>51</v>
      </c>
      <c r="B23" s="23" t="s">
        <v>50</v>
      </c>
      <c r="C23" s="26">
        <v>1570000</v>
      </c>
      <c r="D23" s="16">
        <v>1570000</v>
      </c>
      <c r="E23" s="26">
        <v>1799980</v>
      </c>
      <c r="G23" s="14" t="s">
        <v>66</v>
      </c>
      <c r="H23" s="15" t="s">
        <v>68</v>
      </c>
      <c r="I23" s="16">
        <v>37794400</v>
      </c>
      <c r="J23" s="16">
        <v>39194400</v>
      </c>
      <c r="K23" s="16">
        <v>37890715</v>
      </c>
    </row>
    <row r="24" spans="1:11" ht="15.75" customHeight="1" thickBot="1" x14ac:dyDescent="0.3">
      <c r="A24" s="22" t="s">
        <v>52</v>
      </c>
      <c r="B24" s="23" t="s">
        <v>71</v>
      </c>
      <c r="C24" s="26">
        <v>0</v>
      </c>
      <c r="D24" s="16">
        <v>0</v>
      </c>
      <c r="E24" s="26">
        <v>0</v>
      </c>
      <c r="G24" s="43" t="s">
        <v>25</v>
      </c>
      <c r="H24" s="44"/>
      <c r="I24" s="31">
        <f>I7+I8+I10+I11+I16+I21</f>
        <v>155708204</v>
      </c>
      <c r="J24" s="31">
        <f>J7+J8+J10+J11+J16+J21</f>
        <v>200985555</v>
      </c>
      <c r="K24" s="31">
        <f>K7+K8+K10+K11+K16+K21</f>
        <v>179576758</v>
      </c>
    </row>
    <row r="25" spans="1:11" x14ac:dyDescent="0.25">
      <c r="A25" s="22" t="s">
        <v>72</v>
      </c>
      <c r="B25" s="23" t="s">
        <v>59</v>
      </c>
      <c r="C25" s="26">
        <v>12479961</v>
      </c>
      <c r="D25" s="16">
        <v>33215607</v>
      </c>
      <c r="E25" s="26">
        <v>33585596</v>
      </c>
      <c r="F25" s="1"/>
    </row>
    <row r="26" spans="1:11" s="3" customFormat="1" ht="20.25" customHeight="1" x14ac:dyDescent="0.25">
      <c r="A26" s="24" t="s">
        <v>53</v>
      </c>
      <c r="B26" s="5" t="s">
        <v>54</v>
      </c>
      <c r="C26" s="27">
        <v>0</v>
      </c>
      <c r="D26" s="27">
        <v>158800</v>
      </c>
      <c r="E26" s="27">
        <v>0</v>
      </c>
      <c r="F26" s="4"/>
      <c r="G26" s="8"/>
      <c r="H26" s="8"/>
      <c r="I26" s="8"/>
      <c r="J26" s="8"/>
      <c r="K26" s="8"/>
    </row>
    <row r="27" spans="1:11" x14ac:dyDescent="0.25">
      <c r="A27" s="24" t="s">
        <v>0</v>
      </c>
      <c r="B27" s="5" t="s">
        <v>55</v>
      </c>
      <c r="C27" s="27">
        <f>C28+C29</f>
        <v>19912744</v>
      </c>
      <c r="D27" s="27">
        <f>D28+D29</f>
        <v>41243211</v>
      </c>
      <c r="E27" s="27">
        <f>E28+E29</f>
        <v>13547555</v>
      </c>
    </row>
    <row r="28" spans="1:11" ht="16.5" customHeight="1" x14ac:dyDescent="0.25">
      <c r="A28" s="22" t="s">
        <v>74</v>
      </c>
      <c r="B28" s="23" t="s">
        <v>75</v>
      </c>
      <c r="C28" s="26">
        <v>17257393</v>
      </c>
      <c r="D28" s="16">
        <v>38587860</v>
      </c>
      <c r="E28" s="26">
        <v>13547555</v>
      </c>
    </row>
    <row r="29" spans="1:11" ht="15.75" thickBot="1" x14ac:dyDescent="0.3">
      <c r="A29" s="22" t="s">
        <v>73</v>
      </c>
      <c r="B29" s="23" t="s">
        <v>76</v>
      </c>
      <c r="C29" s="26">
        <v>2655351</v>
      </c>
      <c r="D29" s="16">
        <v>2655351</v>
      </c>
      <c r="E29" s="26">
        <v>0</v>
      </c>
    </row>
    <row r="30" spans="1:11" ht="15.75" thickBot="1" x14ac:dyDescent="0.3">
      <c r="A30" s="42" t="s">
        <v>24</v>
      </c>
      <c r="B30" s="42"/>
      <c r="C30" s="17">
        <f>C7+C11+C17+C26+C27</f>
        <v>155708204</v>
      </c>
      <c r="D30" s="17">
        <f>D7+D11+D17+D26+D27</f>
        <v>200985555</v>
      </c>
      <c r="E30" s="17">
        <f>E7+E11+E17+E26+E27</f>
        <v>179576758</v>
      </c>
    </row>
    <row r="31" spans="1:11" ht="15.75" thickBot="1" x14ac:dyDescent="0.3">
      <c r="D31" s="29"/>
      <c r="E31" s="29"/>
    </row>
    <row r="32" spans="1:11" ht="15.75" thickBot="1" x14ac:dyDescent="0.3">
      <c r="A32" s="40" t="s">
        <v>26</v>
      </c>
      <c r="B32" s="41"/>
      <c r="C32" s="28">
        <f>C30-I24</f>
        <v>0</v>
      </c>
      <c r="D32" s="28">
        <f>D30-J24</f>
        <v>0</v>
      </c>
      <c r="E32" s="28">
        <f>E30-K24</f>
        <v>0</v>
      </c>
    </row>
    <row r="33" ht="31.5" customHeight="1" x14ac:dyDescent="0.25"/>
  </sheetData>
  <mergeCells count="15">
    <mergeCell ref="A1:K1"/>
    <mergeCell ref="I5:K5"/>
    <mergeCell ref="C3:K3"/>
    <mergeCell ref="C4:K4"/>
    <mergeCell ref="A2:K2"/>
    <mergeCell ref="A6:B6"/>
    <mergeCell ref="G6:H6"/>
    <mergeCell ref="G8:G9"/>
    <mergeCell ref="H8:H9"/>
    <mergeCell ref="I8:I9"/>
    <mergeCell ref="J8:J9"/>
    <mergeCell ref="K8:K9"/>
    <mergeCell ref="A32:B32"/>
    <mergeCell ref="A30:B30"/>
    <mergeCell ref="G24:H24"/>
  </mergeCells>
  <pageMargins left="0.43307086614173229" right="0.39370078740157483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 Körjegyzőség</dc:creator>
  <cp:lastModifiedBy>User</cp:lastModifiedBy>
  <cp:lastPrinted>2017-04-26T09:12:32Z</cp:lastPrinted>
  <dcterms:created xsi:type="dcterms:W3CDTF">2014-02-25T10:53:48Z</dcterms:created>
  <dcterms:modified xsi:type="dcterms:W3CDTF">2021-05-27T11:48:21Z</dcterms:modified>
</cp:coreProperties>
</file>