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87" i="1" l="1"/>
  <c r="D104" i="1"/>
  <c r="E104" i="1"/>
  <c r="E103" i="1"/>
  <c r="C104" i="1"/>
  <c r="C103" i="1"/>
  <c r="E95" i="1"/>
  <c r="E89" i="1"/>
  <c r="D95" i="1"/>
  <c r="C91" i="1"/>
  <c r="E91" i="1"/>
  <c r="D91" i="1"/>
  <c r="C95" i="1"/>
  <c r="E32" i="1"/>
  <c r="C29" i="1"/>
  <c r="E73" i="1"/>
  <c r="D73" i="1"/>
  <c r="C73" i="1"/>
  <c r="D9" i="1"/>
  <c r="D8" i="1"/>
  <c r="C9" i="1"/>
  <c r="C8" i="1"/>
  <c r="E48" i="1"/>
  <c r="E29" i="1"/>
  <c r="D127" i="1"/>
  <c r="D131" i="1"/>
  <c r="D142" i="1"/>
  <c r="D103" i="1"/>
  <c r="D64" i="1"/>
  <c r="D48" i="1"/>
  <c r="D29" i="1"/>
  <c r="D32" i="1"/>
  <c r="D40" i="1"/>
  <c r="D46" i="1"/>
  <c r="D20" i="1"/>
  <c r="D15" i="1"/>
  <c r="E64" i="1"/>
  <c r="E58" i="1"/>
  <c r="E87" i="1"/>
  <c r="E40" i="1"/>
  <c r="E15" i="1"/>
  <c r="E127" i="1"/>
  <c r="E131" i="1"/>
  <c r="E142" i="1"/>
  <c r="C64" i="1"/>
  <c r="C20" i="1"/>
  <c r="C15" i="1"/>
  <c r="C32" i="1"/>
  <c r="C40" i="1"/>
  <c r="C46" i="1"/>
  <c r="C48" i="1"/>
  <c r="C127" i="1"/>
  <c r="C131" i="1"/>
  <c r="C142" i="1"/>
  <c r="E46" i="1"/>
  <c r="E20" i="1"/>
  <c r="C89" i="1"/>
  <c r="D26" i="1"/>
  <c r="C26" i="1"/>
  <c r="E26" i="1"/>
  <c r="D89" i="1"/>
  <c r="E116" i="1"/>
  <c r="D58" i="1"/>
  <c r="E126" i="1"/>
  <c r="E148" i="1"/>
  <c r="C126" i="1"/>
  <c r="C148" i="1"/>
  <c r="D116" i="1"/>
  <c r="E9" i="1"/>
  <c r="C58" i="1"/>
  <c r="D7" i="1"/>
  <c r="D126" i="1"/>
  <c r="D148" i="1"/>
  <c r="C116" i="1"/>
  <c r="C124" i="1"/>
  <c r="C7" i="1"/>
  <c r="D124" i="1"/>
  <c r="C150" i="1"/>
  <c r="E8" i="1"/>
  <c r="E7" i="1"/>
  <c r="D87" i="1"/>
  <c r="D150" i="1"/>
  <c r="E124" i="1"/>
  <c r="E150" i="1"/>
</calcChain>
</file>

<file path=xl/sharedStrings.xml><?xml version="1.0" encoding="utf-8"?>
<sst xmlns="http://schemas.openxmlformats.org/spreadsheetml/2006/main" count="245" uniqueCount="245">
  <si>
    <t>Rovat szám:</t>
  </si>
  <si>
    <t>Rovat megnevezése: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</si>
  <si>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</si>
  <si>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</si>
  <si>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</si>
  <si>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</si>
  <si>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</si>
  <si>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</si>
  <si>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</si>
  <si>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</si>
  <si>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</si>
  <si>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</si>
  <si>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</si>
  <si>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</si>
  <si>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</si>
  <si>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</si>
  <si>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</si>
  <si>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</si>
  <si>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</si>
  <si>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</si>
  <si>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</si>
  <si>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</si>
  <si>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</si>
  <si>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</si>
  <si>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</si>
  <si>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</si>
  <si>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K5</t>
  </si>
  <si>
    <t>Egyéb működési célú kiadások</t>
  </si>
  <si>
    <t>Nemzetközi kötelezettségek</t>
  </si>
  <si>
    <t>Elvonások és befizetések</t>
  </si>
  <si>
    <t>Működési célú garancia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</si>
  <si>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</si>
  <si>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</si>
  <si>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</si>
  <si>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</si>
  <si>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</si>
  <si>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</si>
  <si>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</si>
  <si>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</si>
  <si>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</si>
  <si>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</si>
  <si>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</si>
  <si>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</si>
  <si>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</si>
  <si>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</si>
  <si>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</si>
  <si>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</si>
  <si>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</si>
  <si>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</si>
  <si>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</si>
  <si>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</si>
  <si>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</si>
  <si>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K6</t>
  </si>
  <si>
    <t xml:space="preserve">Beruházások </t>
  </si>
  <si>
    <t>Ingatlanok felújítása</t>
  </si>
  <si>
    <t>Informatikai eszközök felújítása</t>
  </si>
  <si>
    <t>Egyéb tárgyi eszközök felújítása</t>
  </si>
  <si>
    <t>Felújítási célú előzetesen felászámított áfa</t>
  </si>
  <si>
    <t>K61</t>
  </si>
  <si>
    <t>K62</t>
  </si>
  <si>
    <t>K63</t>
  </si>
  <si>
    <t>K64</t>
  </si>
  <si>
    <t>Immateriális javak beszerzése, létesítése</t>
  </si>
  <si>
    <t>Ingatlanok beszerzése, létesítése</t>
  </si>
  <si>
    <t>Informatikai eszközök beszerzése, létesítése</t>
  </si>
  <si>
    <t>Egyéb tárgyi eszközök, létesítése</t>
  </si>
  <si>
    <t>Részesedések beszerzése</t>
  </si>
  <si>
    <t>Meglévő részesedések növeléséhez kapcsolódó kiadások</t>
  </si>
  <si>
    <t>Beruházási célú előzetesen felszámított áfa</t>
  </si>
  <si>
    <t>K65</t>
  </si>
  <si>
    <t>K66</t>
  </si>
  <si>
    <t>K67</t>
  </si>
  <si>
    <t>K7</t>
  </si>
  <si>
    <t>Felújítások</t>
  </si>
  <si>
    <t>K71</t>
  </si>
  <si>
    <t>K72</t>
  </si>
  <si>
    <t>K73</t>
  </si>
  <si>
    <t>K74</t>
  </si>
  <si>
    <t>K8</t>
  </si>
  <si>
    <t>Egyéb felhalmozási célú kiadások</t>
  </si>
  <si>
    <t>Felhalmozási célú garancia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</si>
  <si>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</si>
  <si>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</si>
  <si>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</si>
  <si>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 és kezességvállalásból származó kifizetés államháztartáson kívülre</t>
  </si>
  <si>
    <t>Felhalmozási célú visszatérítendő támogatások, kölcsönök nyújtása államháztartáson kívülre</t>
  </si>
  <si>
    <t>Egyéb felhalmozási célú támogatások államháztartáson kívülre</t>
  </si>
  <si>
    <t>K81</t>
  </si>
  <si>
    <t>K82</t>
  </si>
  <si>
    <t>K83</t>
  </si>
  <si>
    <t>K84</t>
  </si>
  <si>
    <t>K85</t>
  </si>
  <si>
    <t>K86</t>
  </si>
  <si>
    <t>K88</t>
  </si>
  <si>
    <t>KÖLTSÉGVETÉSI KIADÁSOK</t>
  </si>
  <si>
    <t>K9</t>
  </si>
  <si>
    <t>K91</t>
  </si>
  <si>
    <t>Belföldi finanszírozási kiadások</t>
  </si>
  <si>
    <t>K911</t>
  </si>
  <si>
    <t>Hitel-, kölcsöntörlesztés államháztartáson kívülre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</si>
  <si>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</si>
  <si>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</si>
  <si>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</si>
  <si>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K912</t>
  </si>
  <si>
    <t>Belföldi értékpapírok kiadásai</t>
  </si>
  <si>
    <t>Forgatási célú belföldi értékpapírok vásárlása</t>
  </si>
  <si>
    <t>Forgatási célú belföldi értékpapírok beváltása</t>
  </si>
  <si>
    <t>Befektetési célú értékpapírok vásárlása</t>
  </si>
  <si>
    <t>Befektetési célú értékpapírok beváltása</t>
  </si>
  <si>
    <t>K92</t>
  </si>
  <si>
    <t>Külföldi finanszírozás kiadásai</t>
  </si>
  <si>
    <t>K913</t>
  </si>
  <si>
    <t>K914</t>
  </si>
  <si>
    <t>K915</t>
  </si>
  <si>
    <t>K916</t>
  </si>
  <si>
    <t>K917</t>
  </si>
  <si>
    <t>K918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</si>
  <si>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</si>
  <si>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</si>
  <si>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</si>
  <si>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Pénzeszközök betétként elhelyezése</t>
  </si>
  <si>
    <t>Pénzügyi lízing kiadásai</t>
  </si>
  <si>
    <t>Központi költségvetési sajátos finanszírozási kiadásai</t>
  </si>
  <si>
    <t>Forgatási célú külföldi értékpapírok vásárlása</t>
  </si>
  <si>
    <t>Befektetési célú külföldi értékpapírok vásárlása</t>
  </si>
  <si>
    <t>Külföldi értékpapírok beváltása</t>
  </si>
  <si>
    <t>Külföldi hitelek, kölcsönök törlesztése</t>
  </si>
  <si>
    <t>K93</t>
  </si>
  <si>
    <t>Adóssághoz nem kapcsolódó származékos ügyletek kiadásai</t>
  </si>
  <si>
    <t>K9112</t>
  </si>
  <si>
    <t>K9111</t>
  </si>
  <si>
    <t>K9113</t>
  </si>
  <si>
    <t>K9121</t>
  </si>
  <si>
    <t>K9122</t>
  </si>
  <si>
    <t>K9123</t>
  </si>
  <si>
    <t>K9124</t>
  </si>
  <si>
    <t>K921</t>
  </si>
  <si>
    <t>K922</t>
  </si>
  <si>
    <t>K923</t>
  </si>
  <si>
    <t>K924</t>
  </si>
  <si>
    <t>FINANSZÍROZÁSI KIADÁSOK</t>
  </si>
  <si>
    <t>K1-K5</t>
  </si>
  <si>
    <t>MŰKÖDÉSI KÖLTSÉGVETÉS ÖSSZESEN</t>
  </si>
  <si>
    <t>K6-K8</t>
  </si>
  <si>
    <t>FELHALMOZÁSI KÖLTSÉGVETÉS ÖSSZESEN</t>
  </si>
  <si>
    <t>K1-K9</t>
  </si>
  <si>
    <t>KIADÁSOK</t>
  </si>
  <si>
    <t>Szakmai anyagok beszerzése</t>
  </si>
  <si>
    <t>K311</t>
  </si>
  <si>
    <t>K312</t>
  </si>
  <si>
    <t>Üzemeltetési anyagok beszerzése</t>
  </si>
  <si>
    <t>Készletbeszerzés</t>
  </si>
  <si>
    <t>K31</t>
  </si>
  <si>
    <t>K321</t>
  </si>
  <si>
    <t>K322</t>
  </si>
  <si>
    <t>K32</t>
  </si>
  <si>
    <t>K331</t>
  </si>
  <si>
    <t>Informatikai szolgáltatások igénybevétele</t>
  </si>
  <si>
    <t>Egyéb kommunikációs szolgáltatások</t>
  </si>
  <si>
    <t>K334</t>
  </si>
  <si>
    <t>K335</t>
  </si>
  <si>
    <t>K336</t>
  </si>
  <si>
    <t>K337</t>
  </si>
  <si>
    <t>K33</t>
  </si>
  <si>
    <t>K34</t>
  </si>
  <si>
    <t>Kiküldetések, reklám- és propagandakiadások</t>
  </si>
  <si>
    <t>K351</t>
  </si>
  <si>
    <t>K352</t>
  </si>
  <si>
    <t>K353</t>
  </si>
  <si>
    <t>K355</t>
  </si>
  <si>
    <t>K35</t>
  </si>
  <si>
    <t>Különféle befizetések és egyéb dologi kiadások</t>
  </si>
  <si>
    <t>Közüzemi díjak</t>
  </si>
  <si>
    <t>Karbantartási, kisjavítási szolgáltatások</t>
  </si>
  <si>
    <t>Közvetített szolgáltatások</t>
  </si>
  <si>
    <t>Szakmai tevékenységet segítő szolgáltatások</t>
  </si>
  <si>
    <t>Egyéb szolgáltatások</t>
  </si>
  <si>
    <t>Szolgáltatások</t>
  </si>
  <si>
    <t>Kommunikációs szolgáltatások</t>
  </si>
  <si>
    <t>Működési célú előzetesen felszámított áfa</t>
  </si>
  <si>
    <t>Fizetendő áfa</t>
  </si>
  <si>
    <t>Kamatkiadások</t>
  </si>
  <si>
    <t>Egyéb dologi kiadások</t>
  </si>
  <si>
    <t>K11</t>
  </si>
  <si>
    <t>Köztisztviselők, közalkalmazottak bére</t>
  </si>
  <si>
    <t>Közfoglalkoztatottak bére</t>
  </si>
  <si>
    <t>K1107</t>
  </si>
  <si>
    <t>Foglalkoztatottak egyéb személyi juttatásai</t>
  </si>
  <si>
    <t>K121</t>
  </si>
  <si>
    <t>Választott tisztségviselők juttatásai</t>
  </si>
  <si>
    <t>K122</t>
  </si>
  <si>
    <t>K123</t>
  </si>
  <si>
    <t>Foglalkoztatottak személyi juttatásai</t>
  </si>
  <si>
    <t>Külső személyi juttatások</t>
  </si>
  <si>
    <t>K12</t>
  </si>
  <si>
    <t>Munkavégzésre irányuló egyéb jogviszonyban nem saját foglalkoztatottnak fizetett juttatások</t>
  </si>
  <si>
    <t>Egyéb külső személyi juttatások</t>
  </si>
  <si>
    <t>K1101</t>
  </si>
  <si>
    <t>Törvény szerinti illetmények, munkabére</t>
  </si>
  <si>
    <t>K1113</t>
  </si>
  <si>
    <t>Bursa Hungarica támogatás</t>
  </si>
  <si>
    <t>Jubileumi jutalom</t>
  </si>
  <si>
    <t>K1106</t>
  </si>
  <si>
    <t>Béren kívüli juttatások</t>
  </si>
  <si>
    <t>Géderlaki Közös Önkormányzati Hivatal működési támogatása 2019. évi</t>
  </si>
  <si>
    <t>Kifizetői SZJA (15%)</t>
  </si>
  <si>
    <t>Géderlaki Közös Önkormányzati Hivatal működési támogatása 2020. évi</t>
  </si>
  <si>
    <t xml:space="preserve">Fogorvosi szolgálat támogatása 2020. évi </t>
  </si>
  <si>
    <t>Eredeti ei.:   2020.01.01.</t>
  </si>
  <si>
    <t>K332</t>
  </si>
  <si>
    <t>Vásárolt élelmezés</t>
  </si>
  <si>
    <t>2020. évi költségvetés teljesítése Ft-ban</t>
  </si>
  <si>
    <t>Módosított ei. 2020.12.30.</t>
  </si>
  <si>
    <t>Teljesítés 2020.12.31.</t>
  </si>
  <si>
    <t>2. számú melléklet</t>
  </si>
  <si>
    <t>bér Szocho (17,5%)</t>
  </si>
  <si>
    <t>BKJ szocho</t>
  </si>
  <si>
    <t>táppénz hozzájárulás</t>
  </si>
  <si>
    <t>Kiskunsági Víziközmű képviseleti díjak</t>
  </si>
  <si>
    <t>Uszódi Sportegyesület</t>
  </si>
  <si>
    <t>Uszód Község Ifjúságáért és Kultúrájáért Alapítvány</t>
  </si>
  <si>
    <t>Polgárőr Egyesület</t>
  </si>
  <si>
    <t>Egyházak</t>
  </si>
  <si>
    <t>Lakbér támogatás háziorbos</t>
  </si>
  <si>
    <t>Általános Iskola</t>
  </si>
  <si>
    <t>Baba.mamam Klub</t>
  </si>
  <si>
    <t>Uszódi Hagyományőrző Néptáncegyüttes</t>
  </si>
  <si>
    <t>Uszódi Nyugdíjas Klub</t>
  </si>
  <si>
    <t>Uszódi Fiatalok Klubja</t>
  </si>
  <si>
    <t>Romániai testvértelepülés támogatása</t>
  </si>
  <si>
    <t>K333</t>
  </si>
  <si>
    <t>Bérleti és lizingdíjak</t>
  </si>
  <si>
    <t>Ford kisbusz</t>
  </si>
  <si>
    <t>Mobil garázs</t>
  </si>
  <si>
    <t>Irodabútor beszerzés</t>
  </si>
  <si>
    <t>TOP Bölcsőde építés</t>
  </si>
  <si>
    <t xml:space="preserve">Kiskunsági víziközmű fejlesztés </t>
  </si>
  <si>
    <t>Polgármesteri hivatal felújítás (MFP-2019)</t>
  </si>
  <si>
    <t>Szolgálati lakás felújítás (MFP-2019)</t>
  </si>
  <si>
    <t>Járda felújítás (MFP-2019)</t>
  </si>
  <si>
    <t>Reforátus temető kerítés felújítás</t>
  </si>
  <si>
    <t>TOP Közlekedésfejlesztés</t>
  </si>
  <si>
    <t>TOP Csapadékvíz elvezetés fejlesztés</t>
  </si>
  <si>
    <t>Uszód Községi Önkormányzat</t>
  </si>
  <si>
    <t>7/2021. (V.28.)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</si>
</sst>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1" xfId="0" applyFont="1" applyBorder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left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2" fillId="0" borderId="3" xfId="0" applyFont="1" applyBorder="1"/>
    <xf numFmtId="0" fontId="6" fillId="0" borderId="3" xfId="0" applyFont="1" applyBorder="1" applyAlignment="1">
      <alignment wrapText="1"/>
    </xf>
    <xf numFmtId="3" fontId="2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3" fontId="5" fillId="0" borderId="4" xfId="0" applyNumberFormat="1" applyFont="1" applyBorder="1" applyAlignment="1">
      <alignment horizontal="left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3" fontId="3" fillId="3" borderId="2" xfId="0" applyNumberFormat="1" applyFont="1" applyFill="1" applyBorder="1"/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wrapText="1"/>
    </xf>
    <xf numFmtId="3" fontId="3" fillId="4" borderId="2" xfId="0" applyNumberFormat="1" applyFont="1" applyFill="1" applyBorder="1"/>
    <xf numFmtId="0" fontId="8" fillId="5" borderId="2" xfId="0" applyFont="1" applyFill="1" applyBorder="1" applyAlignment="1">
      <alignment horizontal="center" wrapText="1"/>
    </xf>
    <xf numFmtId="3" fontId="8" fillId="5" borderId="2" xfId="0" applyNumberFormat="1" applyFont="1" applyFill="1" applyBorder="1" applyAlignment="1">
      <alignment horizontal="center" wrapText="1"/>
    </xf>
    <xf numFmtId="0" fontId="10" fillId="0" borderId="0" xfId="0" applyFont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wrapText="1"/>
    </xf>
    <xf numFmtId="3" fontId="3" fillId="6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3" fontId="2" fillId="0" borderId="0" xfId="0" applyNumberFormat="1" applyFont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3" fontId="3" fillId="2" borderId="5" xfId="0" applyNumberFormat="1" applyFont="1" applyFill="1" applyBorder="1"/>
    <xf numFmtId="0" fontId="7" fillId="0" borderId="0" xfId="0" applyFont="1" applyAlignment="1"/>
    <xf numFmtId="0" fontId="2" fillId="0" borderId="0" xfId="0" applyFont="1" applyAlignment="1"/>
    <xf numFmtId="0" fontId="2" fillId="0" borderId="3" xfId="0" applyFont="1" applyFill="1" applyBorder="1"/>
    <xf numFmtId="0" fontId="9" fillId="0" borderId="3" xfId="0" applyFont="1" applyFill="1" applyBorder="1"/>
    <xf numFmtId="0" fontId="9" fillId="0" borderId="0" xfId="0" applyFont="1"/>
    <xf numFmtId="3" fontId="9" fillId="0" borderId="3" xfId="0" applyNumberFormat="1" applyFont="1" applyFill="1" applyBorder="1"/>
    <xf numFmtId="0" fontId="3" fillId="0" borderId="1" xfId="0" applyFont="1" applyFill="1" applyBorder="1"/>
    <xf numFmtId="0" fontId="10" fillId="0" borderId="1" xfId="0" applyFont="1" applyFill="1" applyBorder="1"/>
    <xf numFmtId="3" fontId="3" fillId="0" borderId="1" xfId="0" applyNumberFormat="1" applyFont="1" applyFill="1" applyBorder="1"/>
    <xf numFmtId="0" fontId="10" fillId="0" borderId="0" xfId="0" applyFont="1" applyFill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Border="1"/>
    <xf numFmtId="0" fontId="5" fillId="0" borderId="1" xfId="0" applyFont="1" applyBorder="1" applyAlignment="1">
      <alignment horizontal="left" wrapText="1"/>
    </xf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3" fontId="3" fillId="3" borderId="6" xfId="0" applyNumberFormat="1" applyFont="1" applyFill="1" applyBorder="1"/>
    <xf numFmtId="0" fontId="0" fillId="0" borderId="0" xfId="0" applyBorder="1"/>
    <xf numFmtId="3" fontId="3" fillId="0" borderId="0" xfId="0" applyNumberFormat="1" applyFont="1" applyFill="1" applyBorder="1"/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0"/>
  <sheetViews>
    <sheetView tabSelected="1" zoomScale="140" zoomScaleNormal="140" workbookViewId="0">
      <selection activeCell="A3" sqref="A3:E3"/>
    </sheetView>
  </sheetViews>
  <sheetFormatPr defaultRowHeight="12.75" x14ac:dyDescent="0.2"/>
  <cols>
    <col min="1" max="1" width="7.5703125" style="1" customWidth="1"/>
    <col min="2" max="2" width="52.5703125" style="2" customWidth="1"/>
    <col min="3" max="3" width="11" style="3" bestFit="1" customWidth="1"/>
    <col min="4" max="5" width="11.7109375" style="3" bestFit="1" customWidth="1"/>
  </cols>
  <sheetData>
    <row r="1" spans="1:7" ht="15.75" x14ac:dyDescent="0.25">
      <c r="A1" s="70" t="s">
        <v>243</v>
      </c>
      <c r="B1" s="70"/>
      <c r="C1" s="70"/>
      <c r="D1" s="70"/>
      <c r="E1" s="70"/>
      <c r="F1" s="70"/>
      <c r="G1" s="49"/>
    </row>
    <row r="2" spans="1:7" ht="15.75" x14ac:dyDescent="0.25">
      <c r="A2" s="70" t="s">
        <v>211</v>
      </c>
      <c r="B2" s="70"/>
      <c r="C2" s="70"/>
      <c r="D2" s="70"/>
      <c r="E2" s="70"/>
      <c r="F2" s="70"/>
      <c r="G2" s="49"/>
    </row>
    <row r="3" spans="1:7" ht="19.5" customHeight="1" x14ac:dyDescent="0.2">
      <c r="A3" s="71" t="s">
        <v>244</v>
      </c>
      <c r="B3" s="71"/>
      <c r="C3" s="71"/>
      <c r="D3" s="71"/>
      <c r="E3" s="71"/>
      <c r="F3" s="50"/>
      <c r="G3" s="50"/>
    </row>
    <row r="4" spans="1:7" ht="29.25" customHeight="1" thickBot="1" x14ac:dyDescent="0.25">
      <c r="A4" s="71" t="s">
        <v>214</v>
      </c>
      <c r="B4" s="71"/>
      <c r="C4" s="71"/>
      <c r="D4" s="71"/>
      <c r="E4" s="71"/>
      <c r="F4" s="50"/>
      <c r="G4" s="50"/>
    </row>
    <row r="5" spans="1:7" ht="16.5" customHeight="1" thickBot="1" x14ac:dyDescent="0.25">
      <c r="B5" s="39" t="s">
        <v>146</v>
      </c>
    </row>
    <row r="6" spans="1:7" ht="28.5" customHeight="1" thickBot="1" x14ac:dyDescent="0.25">
      <c r="A6" s="33" t="s">
        <v>0</v>
      </c>
      <c r="B6" s="33" t="s">
        <v>1</v>
      </c>
      <c r="C6" s="34" t="s">
        <v>208</v>
      </c>
      <c r="D6" s="34" t="s">
        <v>212</v>
      </c>
      <c r="E6" s="34" t="s">
        <v>213</v>
      </c>
    </row>
    <row r="7" spans="1:7" x14ac:dyDescent="0.2">
      <c r="A7" s="46" t="s">
        <v>2</v>
      </c>
      <c r="B7" s="47" t="s">
        <v>3</v>
      </c>
      <c r="C7" s="48">
        <f>C8+C15</f>
        <v>43519847</v>
      </c>
      <c r="D7" s="48">
        <f>D8+D15</f>
        <v>48066047</v>
      </c>
      <c r="E7" s="48">
        <f>E8+E15</f>
        <v>46954212</v>
      </c>
    </row>
    <row r="8" spans="1:7" x14ac:dyDescent="0.2">
      <c r="A8" s="55" t="s">
        <v>183</v>
      </c>
      <c r="B8" s="56" t="s">
        <v>192</v>
      </c>
      <c r="C8" s="57">
        <f>C9+C12+C13+C14</f>
        <v>33920072</v>
      </c>
      <c r="D8" s="57">
        <f>D9+D12+D13+D14</f>
        <v>37711272</v>
      </c>
      <c r="E8" s="57">
        <f>E9+E12+E13+E14</f>
        <v>36642433</v>
      </c>
    </row>
    <row r="9" spans="1:7" s="53" customFormat="1" x14ac:dyDescent="0.2">
      <c r="A9" s="51" t="s">
        <v>197</v>
      </c>
      <c r="B9" s="52" t="s">
        <v>198</v>
      </c>
      <c r="C9" s="54">
        <f>C10+C11</f>
        <v>31084896</v>
      </c>
      <c r="D9" s="54">
        <f>D10+D11</f>
        <v>34184896</v>
      </c>
      <c r="E9" s="54">
        <f>E10+E11</f>
        <v>33405141</v>
      </c>
    </row>
    <row r="10" spans="1:7" x14ac:dyDescent="0.2">
      <c r="A10" s="19"/>
      <c r="B10" s="13" t="s">
        <v>184</v>
      </c>
      <c r="C10" s="59">
        <v>21498396</v>
      </c>
      <c r="D10" s="59">
        <v>24598396</v>
      </c>
      <c r="E10" s="59">
        <v>25367493</v>
      </c>
    </row>
    <row r="11" spans="1:7" x14ac:dyDescent="0.2">
      <c r="A11" s="4"/>
      <c r="B11" s="13" t="s">
        <v>185</v>
      </c>
      <c r="C11" s="60">
        <v>9586500</v>
      </c>
      <c r="D11" s="60">
        <v>9586500</v>
      </c>
      <c r="E11" s="60">
        <v>8037648</v>
      </c>
    </row>
    <row r="12" spans="1:7" x14ac:dyDescent="0.2">
      <c r="A12" s="4" t="s">
        <v>202</v>
      </c>
      <c r="B12" s="13" t="s">
        <v>201</v>
      </c>
      <c r="C12" s="59">
        <v>1229400</v>
      </c>
      <c r="D12" s="59">
        <v>1650600</v>
      </c>
      <c r="E12" s="59">
        <v>1650600</v>
      </c>
    </row>
    <row r="13" spans="1:7" x14ac:dyDescent="0.2">
      <c r="A13" s="4" t="s">
        <v>186</v>
      </c>
      <c r="B13" s="13" t="s">
        <v>203</v>
      </c>
      <c r="C13" s="59">
        <v>1036000</v>
      </c>
      <c r="D13" s="59">
        <v>1036000</v>
      </c>
      <c r="E13" s="59">
        <v>833000</v>
      </c>
    </row>
    <row r="14" spans="1:7" x14ac:dyDescent="0.2">
      <c r="A14" s="4" t="s">
        <v>199</v>
      </c>
      <c r="B14" s="13" t="s">
        <v>187</v>
      </c>
      <c r="C14" s="59">
        <v>569776</v>
      </c>
      <c r="D14" s="59">
        <v>839776</v>
      </c>
      <c r="E14" s="59">
        <v>753692</v>
      </c>
    </row>
    <row r="15" spans="1:7" x14ac:dyDescent="0.2">
      <c r="A15" s="55" t="s">
        <v>194</v>
      </c>
      <c r="B15" s="58" t="s">
        <v>193</v>
      </c>
      <c r="C15" s="57">
        <f>C16+C17+C18</f>
        <v>9599775</v>
      </c>
      <c r="D15" s="57">
        <f>D16+D17+D18</f>
        <v>10354775</v>
      </c>
      <c r="E15" s="57">
        <f>E16+E17+E18</f>
        <v>10311779</v>
      </c>
    </row>
    <row r="16" spans="1:7" x14ac:dyDescent="0.2">
      <c r="A16" s="4" t="s">
        <v>188</v>
      </c>
      <c r="B16" s="13" t="s">
        <v>189</v>
      </c>
      <c r="C16" s="60">
        <v>9158160</v>
      </c>
      <c r="D16" s="60">
        <v>9308160</v>
      </c>
      <c r="E16" s="60">
        <v>9306856</v>
      </c>
    </row>
    <row r="17" spans="1:5" ht="24" x14ac:dyDescent="0.2">
      <c r="A17" s="4" t="s">
        <v>190</v>
      </c>
      <c r="B17" s="13" t="s">
        <v>195</v>
      </c>
      <c r="C17" s="60">
        <v>0</v>
      </c>
      <c r="D17" s="60">
        <v>605000</v>
      </c>
      <c r="E17" s="60">
        <v>604923</v>
      </c>
    </row>
    <row r="18" spans="1:5" x14ac:dyDescent="0.2">
      <c r="A18" s="4" t="s">
        <v>191</v>
      </c>
      <c r="B18" s="13" t="s">
        <v>196</v>
      </c>
      <c r="C18" s="60">
        <v>441615</v>
      </c>
      <c r="D18" s="60">
        <v>441615</v>
      </c>
      <c r="E18" s="60">
        <v>400000</v>
      </c>
    </row>
    <row r="19" spans="1:5" ht="13.5" thickBot="1" x14ac:dyDescent="0.25"/>
    <row r="20" spans="1:5" ht="13.5" thickBot="1" x14ac:dyDescent="0.25">
      <c r="A20" s="17" t="s">
        <v>4</v>
      </c>
      <c r="B20" s="12" t="s">
        <v>5</v>
      </c>
      <c r="C20" s="18">
        <f>SUM(C21:C24)</f>
        <v>6966388</v>
      </c>
      <c r="D20" s="18">
        <f>SUM(D21:D24)</f>
        <v>7342388</v>
      </c>
      <c r="E20" s="18">
        <f>SUM(E21:E24)</f>
        <v>7034873</v>
      </c>
    </row>
    <row r="21" spans="1:5" ht="12" customHeight="1" x14ac:dyDescent="0.2">
      <c r="A21" s="19"/>
      <c r="B21" s="20" t="s">
        <v>215</v>
      </c>
      <c r="C21" s="21">
        <v>6545630</v>
      </c>
      <c r="D21" s="21">
        <v>6946792</v>
      </c>
      <c r="E21" s="21">
        <v>6672057</v>
      </c>
    </row>
    <row r="22" spans="1:5" ht="12" customHeight="1" x14ac:dyDescent="0.2">
      <c r="A22" s="51"/>
      <c r="B22" s="20" t="s">
        <v>216</v>
      </c>
      <c r="C22" s="21">
        <v>172716</v>
      </c>
      <c r="D22" s="21">
        <v>172716</v>
      </c>
      <c r="E22" s="21">
        <v>129115</v>
      </c>
    </row>
    <row r="23" spans="1:5" ht="12" customHeight="1" x14ac:dyDescent="0.2">
      <c r="A23" s="51"/>
      <c r="B23" s="20" t="s">
        <v>217</v>
      </c>
      <c r="C23" s="21">
        <v>100000</v>
      </c>
      <c r="D23" s="21">
        <v>100000</v>
      </c>
      <c r="E23" s="21">
        <v>86447</v>
      </c>
    </row>
    <row r="24" spans="1:5" x14ac:dyDescent="0.2">
      <c r="A24" s="4"/>
      <c r="B24" s="13" t="s">
        <v>205</v>
      </c>
      <c r="C24" s="6">
        <v>148042</v>
      </c>
      <c r="D24" s="6">
        <v>122880</v>
      </c>
      <c r="E24" s="21">
        <v>147254</v>
      </c>
    </row>
    <row r="25" spans="1:5" ht="12.75" customHeight="1" thickBot="1" x14ac:dyDescent="0.25"/>
    <row r="26" spans="1:5" ht="12.75" customHeight="1" thickBot="1" x14ac:dyDescent="0.25">
      <c r="A26" s="17" t="s">
        <v>6</v>
      </c>
      <c r="B26" s="12" t="s">
        <v>7</v>
      </c>
      <c r="C26" s="18">
        <f>C29+C32+C40+C46+C41</f>
        <v>52081044</v>
      </c>
      <c r="D26" s="18">
        <f>D29+D32+D40+D46+D41</f>
        <v>88870844</v>
      </c>
      <c r="E26" s="18">
        <f>E29+E32+E40+E46+E41</f>
        <v>75887828</v>
      </c>
    </row>
    <row r="27" spans="1:5" x14ac:dyDescent="0.2">
      <c r="A27" s="19" t="s">
        <v>148</v>
      </c>
      <c r="B27" s="20" t="s">
        <v>147</v>
      </c>
      <c r="C27" s="40">
        <v>0</v>
      </c>
      <c r="D27" s="40">
        <v>0</v>
      </c>
      <c r="E27" s="40">
        <v>0</v>
      </c>
    </row>
    <row r="28" spans="1:5" x14ac:dyDescent="0.2">
      <c r="A28" s="4" t="s">
        <v>149</v>
      </c>
      <c r="B28" s="20" t="s">
        <v>150</v>
      </c>
      <c r="C28" s="40">
        <v>18500544</v>
      </c>
      <c r="D28" s="40">
        <v>18499944</v>
      </c>
      <c r="E28" s="40">
        <v>10562862</v>
      </c>
    </row>
    <row r="29" spans="1:5" x14ac:dyDescent="0.2">
      <c r="A29" s="55" t="s">
        <v>152</v>
      </c>
      <c r="B29" s="58" t="s">
        <v>151</v>
      </c>
      <c r="C29" s="57">
        <f>SUM(C27:C28)</f>
        <v>18500544</v>
      </c>
      <c r="D29" s="57">
        <f>SUM(D27:D28)</f>
        <v>18499944</v>
      </c>
      <c r="E29" s="57">
        <f>SUM(E27:E28)</f>
        <v>10562862</v>
      </c>
    </row>
    <row r="30" spans="1:5" x14ac:dyDescent="0.2">
      <c r="A30" s="4" t="s">
        <v>153</v>
      </c>
      <c r="B30" s="13" t="s">
        <v>157</v>
      </c>
      <c r="C30" s="41">
        <v>107000</v>
      </c>
      <c r="D30" s="41">
        <v>109400</v>
      </c>
      <c r="E30" s="41">
        <v>106629</v>
      </c>
    </row>
    <row r="31" spans="1:5" x14ac:dyDescent="0.2">
      <c r="A31" s="4" t="s">
        <v>154</v>
      </c>
      <c r="B31" s="13" t="s">
        <v>158</v>
      </c>
      <c r="C31" s="41">
        <v>38000</v>
      </c>
      <c r="D31" s="41">
        <v>43000</v>
      </c>
      <c r="E31" s="41">
        <v>36504</v>
      </c>
    </row>
    <row r="32" spans="1:5" x14ac:dyDescent="0.2">
      <c r="A32" s="55" t="s">
        <v>155</v>
      </c>
      <c r="B32" s="58" t="s">
        <v>178</v>
      </c>
      <c r="C32" s="57">
        <f>SUM(C30:C31)</f>
        <v>145000</v>
      </c>
      <c r="D32" s="57">
        <f>SUM(D30:D31)</f>
        <v>152400</v>
      </c>
      <c r="E32" s="57">
        <f>SUM(E30:E31)</f>
        <v>143133</v>
      </c>
    </row>
    <row r="33" spans="1:252" x14ac:dyDescent="0.2">
      <c r="A33" s="4" t="s">
        <v>156</v>
      </c>
      <c r="B33" s="13" t="s">
        <v>172</v>
      </c>
      <c r="C33" s="41">
        <v>5848000</v>
      </c>
      <c r="D33" s="41">
        <v>6215000</v>
      </c>
      <c r="E33" s="41">
        <v>3833799</v>
      </c>
    </row>
    <row r="34" spans="1:252" x14ac:dyDescent="0.2">
      <c r="A34" s="4" t="s">
        <v>209</v>
      </c>
      <c r="B34" s="13" t="s">
        <v>210</v>
      </c>
      <c r="C34" s="41">
        <v>72000</v>
      </c>
      <c r="D34" s="41">
        <v>222000</v>
      </c>
      <c r="E34" s="41">
        <v>124166</v>
      </c>
    </row>
    <row r="35" spans="1:252" x14ac:dyDescent="0.2">
      <c r="A35" s="4" t="s">
        <v>230</v>
      </c>
      <c r="B35" s="13" t="s">
        <v>231</v>
      </c>
      <c r="C35" s="41">
        <v>327000</v>
      </c>
      <c r="D35" s="41">
        <v>327000</v>
      </c>
      <c r="E35" s="41"/>
    </row>
    <row r="36" spans="1:252" x14ac:dyDescent="0.2">
      <c r="A36" s="4" t="s">
        <v>159</v>
      </c>
      <c r="B36" s="13" t="s">
        <v>173</v>
      </c>
      <c r="C36" s="41">
        <v>1433300</v>
      </c>
      <c r="D36" s="41">
        <v>4233300</v>
      </c>
      <c r="E36" s="41">
        <v>4176639</v>
      </c>
    </row>
    <row r="37" spans="1:252" x14ac:dyDescent="0.2">
      <c r="A37" s="4" t="s">
        <v>160</v>
      </c>
      <c r="B37" s="13" t="s">
        <v>174</v>
      </c>
      <c r="C37" s="41">
        <v>1334000</v>
      </c>
      <c r="D37" s="41">
        <v>1559000</v>
      </c>
      <c r="E37" s="41">
        <v>1342093</v>
      </c>
    </row>
    <row r="38" spans="1:252" x14ac:dyDescent="0.2">
      <c r="A38" s="4" t="s">
        <v>161</v>
      </c>
      <c r="B38" s="13" t="s">
        <v>175</v>
      </c>
      <c r="C38" s="41">
        <v>724000</v>
      </c>
      <c r="D38" s="41">
        <v>4754000</v>
      </c>
      <c r="E38" s="41">
        <v>4748271</v>
      </c>
    </row>
    <row r="39" spans="1:252" x14ac:dyDescent="0.2">
      <c r="A39" s="4" t="s">
        <v>162</v>
      </c>
      <c r="B39" s="13" t="s">
        <v>176</v>
      </c>
      <c r="C39" s="41">
        <v>6592000</v>
      </c>
      <c r="D39" s="41">
        <v>7022000</v>
      </c>
      <c r="E39" s="41">
        <v>6773775</v>
      </c>
    </row>
    <row r="40" spans="1:252" x14ac:dyDescent="0.2">
      <c r="A40" s="55" t="s">
        <v>163</v>
      </c>
      <c r="B40" s="56" t="s">
        <v>177</v>
      </c>
      <c r="C40" s="57">
        <f>SUM(C33:C39)</f>
        <v>16330300</v>
      </c>
      <c r="D40" s="57">
        <f>SUM(D33:D39)</f>
        <v>24332300</v>
      </c>
      <c r="E40" s="57">
        <f>SUM(E33:E39)</f>
        <v>20998743</v>
      </c>
      <c r="G40" s="67"/>
    </row>
    <row r="41" spans="1:252" ht="13.5" customHeight="1" x14ac:dyDescent="0.2">
      <c r="A41" s="55" t="s">
        <v>164</v>
      </c>
      <c r="B41" s="58" t="s">
        <v>165</v>
      </c>
      <c r="C41" s="57">
        <v>239200</v>
      </c>
      <c r="D41" s="57">
        <v>239200</v>
      </c>
      <c r="E41" s="57">
        <v>94240</v>
      </c>
      <c r="G41" s="68"/>
    </row>
    <row r="42" spans="1:252" x14ac:dyDescent="0.2">
      <c r="A42" s="4" t="s">
        <v>166</v>
      </c>
      <c r="B42" s="13" t="s">
        <v>179</v>
      </c>
      <c r="C42" s="41">
        <v>9243000</v>
      </c>
      <c r="D42" s="41">
        <v>9243000</v>
      </c>
      <c r="E42" s="41">
        <v>8296309</v>
      </c>
    </row>
    <row r="43" spans="1:252" x14ac:dyDescent="0.2">
      <c r="A43" s="4" t="s">
        <v>167</v>
      </c>
      <c r="B43" s="13" t="s">
        <v>180</v>
      </c>
      <c r="C43" s="41">
        <v>1647000</v>
      </c>
      <c r="D43" s="41">
        <v>25647000</v>
      </c>
      <c r="E43" s="41">
        <v>25272869</v>
      </c>
    </row>
    <row r="44" spans="1:252" x14ac:dyDescent="0.2">
      <c r="A44" s="4" t="s">
        <v>168</v>
      </c>
      <c r="B44" s="13" t="s">
        <v>181</v>
      </c>
      <c r="C44" s="41">
        <v>0</v>
      </c>
      <c r="D44" s="41">
        <v>0</v>
      </c>
      <c r="E44" s="41">
        <v>0</v>
      </c>
    </row>
    <row r="45" spans="1:252" x14ac:dyDescent="0.2">
      <c r="A45" s="4" t="s">
        <v>169</v>
      </c>
      <c r="B45" s="13" t="s">
        <v>182</v>
      </c>
      <c r="C45" s="41">
        <v>5976000</v>
      </c>
      <c r="D45" s="41">
        <v>10757000</v>
      </c>
      <c r="E45" s="41">
        <v>10519672</v>
      </c>
    </row>
    <row r="46" spans="1:252" x14ac:dyDescent="0.2">
      <c r="A46" s="55" t="s">
        <v>170</v>
      </c>
      <c r="B46" s="56" t="s">
        <v>171</v>
      </c>
      <c r="C46" s="57">
        <f>SUM(C42:C45)</f>
        <v>16866000</v>
      </c>
      <c r="D46" s="57">
        <f>SUM(D42:D45)</f>
        <v>45647000</v>
      </c>
      <c r="E46" s="57">
        <f>SUM(E42:E45)</f>
        <v>44088850</v>
      </c>
    </row>
    <row r="47" spans="1:252" ht="63.75" customHeight="1" thickBot="1" x14ac:dyDescent="0.25">
      <c r="F47" s="3"/>
      <c r="G47" s="3"/>
      <c r="H47" s="3"/>
      <c r="I47" s="1"/>
      <c r="J47" s="2"/>
      <c r="K47" s="3"/>
      <c r="L47" s="3"/>
      <c r="M47" s="3"/>
      <c r="N47" s="3"/>
      <c r="O47" s="1"/>
      <c r="P47" s="2"/>
      <c r="Q47" s="3"/>
      <c r="R47" s="3"/>
      <c r="S47" s="3"/>
      <c r="T47" s="3"/>
      <c r="U47" s="1"/>
      <c r="V47" s="2"/>
      <c r="W47" s="3"/>
      <c r="X47" s="3"/>
      <c r="Y47" s="3"/>
      <c r="Z47" s="3"/>
      <c r="AA47" s="1"/>
      <c r="AB47" s="2"/>
      <c r="AC47" s="3"/>
      <c r="AD47" s="3"/>
      <c r="AE47" s="3"/>
      <c r="AF47" s="3"/>
      <c r="AG47" s="1"/>
      <c r="AH47" s="2"/>
      <c r="AI47" s="3"/>
      <c r="AJ47" s="3"/>
      <c r="AK47" s="3"/>
      <c r="AL47" s="3"/>
      <c r="AM47" s="1"/>
      <c r="AN47" s="2"/>
      <c r="AO47" s="3"/>
      <c r="AP47" s="3"/>
      <c r="AQ47" s="3"/>
      <c r="AR47" s="3"/>
      <c r="AS47" s="1"/>
      <c r="AT47" s="2"/>
      <c r="AU47" s="3"/>
      <c r="AV47" s="3"/>
      <c r="AW47" s="3"/>
      <c r="AX47" s="3"/>
      <c r="AY47" s="1"/>
      <c r="AZ47" s="2"/>
      <c r="BA47" s="3"/>
      <c r="BB47" s="3"/>
      <c r="BC47" s="3"/>
      <c r="BD47" s="3"/>
      <c r="BE47" s="1"/>
      <c r="BF47" s="2"/>
      <c r="BG47" s="3"/>
      <c r="BH47" s="3"/>
      <c r="BI47" s="3"/>
      <c r="BJ47" s="3"/>
      <c r="BK47" s="1"/>
      <c r="BL47" s="2"/>
      <c r="BM47" s="3"/>
      <c r="BN47" s="3"/>
      <c r="BO47" s="3"/>
      <c r="BP47" s="3"/>
      <c r="BQ47" s="1"/>
      <c r="BR47" s="2"/>
      <c r="BS47" s="3"/>
      <c r="BT47" s="3"/>
      <c r="BU47" s="3"/>
      <c r="BV47" s="3"/>
      <c r="BW47" s="1"/>
      <c r="BX47" s="2"/>
      <c r="BY47" s="3"/>
      <c r="BZ47" s="3"/>
      <c r="CA47" s="3"/>
      <c r="CB47" s="3"/>
      <c r="CC47" s="1"/>
      <c r="CD47" s="2"/>
      <c r="CE47" s="3"/>
      <c r="CF47" s="3"/>
      <c r="CG47" s="3"/>
      <c r="CH47" s="3"/>
      <c r="CI47" s="1"/>
      <c r="CJ47" s="2"/>
      <c r="CK47" s="3"/>
      <c r="CL47" s="3"/>
      <c r="CM47" s="3"/>
      <c r="CN47" s="3"/>
      <c r="CO47" s="1"/>
      <c r="CP47" s="2"/>
      <c r="CQ47" s="3"/>
      <c r="CR47" s="3"/>
      <c r="CS47" s="3"/>
      <c r="CT47" s="3"/>
      <c r="CU47" s="1"/>
      <c r="CV47" s="2"/>
      <c r="CW47" s="3"/>
      <c r="CX47" s="3"/>
      <c r="CY47" s="3"/>
      <c r="CZ47" s="3"/>
      <c r="DA47" s="1"/>
      <c r="DB47" s="2"/>
      <c r="DC47" s="3"/>
      <c r="DD47" s="3"/>
      <c r="DE47" s="3"/>
      <c r="DF47" s="3"/>
      <c r="DG47" s="1"/>
      <c r="DH47" s="2"/>
      <c r="DI47" s="3"/>
      <c r="DJ47" s="3"/>
      <c r="DK47" s="3"/>
      <c r="DL47" s="3"/>
      <c r="DM47" s="1"/>
      <c r="DN47" s="2"/>
      <c r="DO47" s="3"/>
      <c r="DP47" s="3"/>
      <c r="DQ47" s="3"/>
      <c r="DR47" s="3"/>
      <c r="DS47" s="1"/>
      <c r="DT47" s="2"/>
      <c r="DU47" s="3"/>
      <c r="DV47" s="3"/>
      <c r="DW47" s="3"/>
      <c r="DX47" s="3"/>
      <c r="DY47" s="1"/>
      <c r="DZ47" s="2"/>
      <c r="EA47" s="3"/>
      <c r="EB47" s="3"/>
      <c r="EC47" s="3"/>
      <c r="ED47" s="3"/>
      <c r="EE47" s="1"/>
      <c r="EF47" s="2"/>
      <c r="EG47" s="3"/>
      <c r="EH47" s="3"/>
      <c r="EI47" s="3"/>
      <c r="EJ47" s="3"/>
      <c r="EK47" s="1"/>
      <c r="EL47" s="2"/>
      <c r="EM47" s="3"/>
      <c r="EN47" s="3"/>
      <c r="EO47" s="3"/>
      <c r="EP47" s="3"/>
      <c r="EQ47" s="1"/>
      <c r="ER47" s="2"/>
      <c r="ES47" s="3"/>
      <c r="ET47" s="3"/>
      <c r="EU47" s="3"/>
      <c r="EV47" s="3"/>
      <c r="EW47" s="1"/>
      <c r="EX47" s="2"/>
      <c r="EY47" s="3"/>
      <c r="EZ47" s="3"/>
      <c r="FA47" s="3"/>
      <c r="FB47" s="3"/>
      <c r="FC47" s="1"/>
      <c r="FD47" s="2"/>
      <c r="FE47" s="3"/>
      <c r="FF47" s="3"/>
      <c r="FG47" s="3"/>
      <c r="FH47" s="3"/>
      <c r="FI47" s="1"/>
      <c r="FJ47" s="2"/>
      <c r="FK47" s="3"/>
      <c r="FL47" s="3"/>
      <c r="FM47" s="3"/>
      <c r="FN47" s="3"/>
      <c r="FO47" s="1"/>
      <c r="FP47" s="2"/>
      <c r="FQ47" s="3"/>
      <c r="FR47" s="3"/>
      <c r="FS47" s="3"/>
      <c r="FT47" s="3"/>
      <c r="FU47" s="1"/>
      <c r="FV47" s="2"/>
      <c r="FW47" s="3"/>
      <c r="FX47" s="3"/>
      <c r="FY47" s="3"/>
      <c r="FZ47" s="3"/>
      <c r="GA47" s="1"/>
      <c r="GB47" s="2"/>
      <c r="GC47" s="3"/>
      <c r="GD47" s="3"/>
      <c r="GE47" s="3"/>
      <c r="GF47" s="3"/>
      <c r="GG47" s="1"/>
      <c r="GH47" s="2"/>
      <c r="GI47" s="3"/>
      <c r="GJ47" s="3"/>
      <c r="GK47" s="3"/>
      <c r="GL47" s="3"/>
      <c r="GM47" s="1"/>
      <c r="GN47" s="2"/>
      <c r="GO47" s="3"/>
      <c r="GP47" s="3"/>
      <c r="GQ47" s="3"/>
      <c r="GR47" s="3"/>
      <c r="GS47" s="1"/>
      <c r="GT47" s="2"/>
      <c r="GU47" s="3"/>
      <c r="GV47" s="3"/>
      <c r="GW47" s="3"/>
      <c r="GX47" s="3"/>
      <c r="GY47" s="1"/>
      <c r="GZ47" s="2"/>
      <c r="HA47" s="3"/>
      <c r="HB47" s="3"/>
      <c r="HC47" s="3"/>
      <c r="HD47" s="3"/>
      <c r="HE47" s="1"/>
      <c r="HF47" s="2"/>
      <c r="HG47" s="3"/>
      <c r="HH47" s="3"/>
      <c r="HI47" s="3"/>
      <c r="HJ47" s="3"/>
      <c r="HK47" s="1"/>
      <c r="HL47" s="2"/>
      <c r="HM47" s="3"/>
      <c r="HN47" s="3"/>
      <c r="HO47" s="3"/>
      <c r="HP47" s="3"/>
      <c r="HQ47" s="1"/>
      <c r="HR47" s="2"/>
      <c r="HS47" s="3"/>
      <c r="HT47" s="3"/>
      <c r="HU47" s="3"/>
      <c r="HV47" s="3"/>
      <c r="HW47" s="1"/>
      <c r="HX47" s="2"/>
      <c r="HY47" s="3"/>
      <c r="HZ47" s="3"/>
      <c r="IA47" s="3"/>
      <c r="IB47" s="3"/>
      <c r="IC47" s="1"/>
      <c r="ID47" s="2"/>
      <c r="IE47" s="3"/>
      <c r="IF47" s="3"/>
      <c r="IG47" s="3"/>
      <c r="IH47" s="3"/>
      <c r="II47" s="1"/>
      <c r="IJ47" s="2"/>
      <c r="IK47" s="3"/>
      <c r="IL47" s="3"/>
      <c r="IM47" s="3"/>
      <c r="IN47" s="3"/>
      <c r="IO47" s="1"/>
      <c r="IP47" s="2"/>
      <c r="IQ47" s="3"/>
      <c r="IR47" s="3"/>
    </row>
    <row r="48" spans="1:252" ht="13.5" thickBot="1" x14ac:dyDescent="0.25">
      <c r="A48" s="17" t="s">
        <v>8</v>
      </c>
      <c r="B48" s="12" t="s">
        <v>9</v>
      </c>
      <c r="C48" s="18">
        <f>C49+C50+C51+C52+C53+C54+C55+C56</f>
        <v>5000000</v>
      </c>
      <c r="D48" s="18">
        <f>D49+D50+D51+D52+D53+D54+D55+D56</f>
        <v>4850000</v>
      </c>
      <c r="E48" s="18">
        <f>E49+E50+E51+E52+E53+E54+E55+E56</f>
        <v>2540394</v>
      </c>
    </row>
    <row r="49" spans="1:5" x14ac:dyDescent="0.2">
      <c r="A49" s="22" t="s">
        <v>18</v>
      </c>
      <c r="B49" s="20" t="s">
        <v>10</v>
      </c>
      <c r="C49" s="21">
        <v>0</v>
      </c>
      <c r="D49" s="21">
        <v>0</v>
      </c>
      <c r="E49" s="21">
        <v>0</v>
      </c>
    </row>
    <row r="50" spans="1:5" x14ac:dyDescent="0.2">
      <c r="A50" s="14" t="s">
        <v>19</v>
      </c>
      <c r="B50" s="13" t="s">
        <v>11</v>
      </c>
      <c r="C50" s="6">
        <v>0</v>
      </c>
      <c r="D50" s="6">
        <v>0</v>
      </c>
      <c r="E50" s="6">
        <v>0</v>
      </c>
    </row>
    <row r="51" spans="1:5" x14ac:dyDescent="0.2">
      <c r="A51" s="14" t="s">
        <v>20</v>
      </c>
      <c r="B51" s="13" t="s">
        <v>12</v>
      </c>
      <c r="C51" s="6">
        <v>0</v>
      </c>
      <c r="D51" s="6">
        <v>0</v>
      </c>
      <c r="E51" s="6">
        <v>0</v>
      </c>
    </row>
    <row r="52" spans="1:5" x14ac:dyDescent="0.2">
      <c r="A52" s="14" t="s">
        <v>21</v>
      </c>
      <c r="B52" s="13" t="s">
        <v>13</v>
      </c>
      <c r="C52" s="6">
        <v>0</v>
      </c>
      <c r="D52" s="6">
        <v>0</v>
      </c>
      <c r="E52" s="6">
        <v>0</v>
      </c>
    </row>
    <row r="53" spans="1:5" x14ac:dyDescent="0.2">
      <c r="A53" s="14" t="s">
        <v>22</v>
      </c>
      <c r="B53" s="13" t="s">
        <v>14</v>
      </c>
      <c r="C53" s="6">
        <v>0</v>
      </c>
      <c r="D53" s="6">
        <v>0</v>
      </c>
      <c r="E53" s="6">
        <v>0</v>
      </c>
    </row>
    <row r="54" spans="1:5" x14ac:dyDescent="0.2">
      <c r="A54" s="14" t="s">
        <v>23</v>
      </c>
      <c r="B54" s="13" t="s">
        <v>15</v>
      </c>
      <c r="C54" s="6">
        <v>0</v>
      </c>
      <c r="D54" s="6">
        <v>0</v>
      </c>
      <c r="E54" s="6">
        <v>0</v>
      </c>
    </row>
    <row r="55" spans="1:5" x14ac:dyDescent="0.2">
      <c r="A55" s="14" t="s">
        <v>24</v>
      </c>
      <c r="B55" s="13" t="s">
        <v>16</v>
      </c>
      <c r="C55" s="6">
        <v>0</v>
      </c>
      <c r="D55" s="6">
        <v>0</v>
      </c>
      <c r="E55" s="6">
        <v>0</v>
      </c>
    </row>
    <row r="56" spans="1:5" x14ac:dyDescent="0.2">
      <c r="A56" s="14" t="s">
        <v>25</v>
      </c>
      <c r="B56" s="13" t="s">
        <v>17</v>
      </c>
      <c r="C56" s="6">
        <v>5000000</v>
      </c>
      <c r="D56" s="6">
        <v>4850000</v>
      </c>
      <c r="E56" s="6">
        <v>2540394</v>
      </c>
    </row>
    <row r="57" spans="1:5" ht="13.5" thickBot="1" x14ac:dyDescent="0.25">
      <c r="B57" s="8"/>
    </row>
    <row r="58" spans="1:5" ht="13.5" thickBot="1" x14ac:dyDescent="0.25">
      <c r="A58" s="9" t="s">
        <v>26</v>
      </c>
      <c r="B58" s="10" t="s">
        <v>27</v>
      </c>
      <c r="C58" s="18">
        <f>C59+C60+C61+C62+C63+C64+C69+C70+C71+C72+C73+C86</f>
        <v>10346525</v>
      </c>
      <c r="D58" s="18">
        <f>D59+D60+D61+D62+D63+D64+D69+D70+D71+D72+D73+D86</f>
        <v>9996525</v>
      </c>
      <c r="E58" s="18">
        <f>E59+E60+E61+E62+E63+E64+E69+E70+E71+E72+E73+E86</f>
        <v>6603385</v>
      </c>
    </row>
    <row r="59" spans="1:5" x14ac:dyDescent="0.2">
      <c r="A59" s="22" t="s">
        <v>40</v>
      </c>
      <c r="B59" s="20" t="s">
        <v>28</v>
      </c>
      <c r="C59" s="21">
        <v>0</v>
      </c>
      <c r="D59" s="21">
        <v>0</v>
      </c>
      <c r="E59" s="21">
        <v>0</v>
      </c>
    </row>
    <row r="60" spans="1:5" x14ac:dyDescent="0.2">
      <c r="A60" s="14" t="s">
        <v>41</v>
      </c>
      <c r="B60" s="13" t="s">
        <v>29</v>
      </c>
      <c r="C60" s="6">
        <v>72000</v>
      </c>
      <c r="D60" s="6">
        <v>72000</v>
      </c>
      <c r="E60" s="6">
        <v>72000</v>
      </c>
    </row>
    <row r="61" spans="1:5" ht="24" x14ac:dyDescent="0.2">
      <c r="A61" s="14" t="s">
        <v>42</v>
      </c>
      <c r="B61" s="13" t="s">
        <v>30</v>
      </c>
      <c r="C61" s="6">
        <v>0</v>
      </c>
      <c r="D61" s="6">
        <v>0</v>
      </c>
      <c r="E61" s="6">
        <v>0</v>
      </c>
    </row>
    <row r="62" spans="1:5" ht="24" x14ac:dyDescent="0.2">
      <c r="A62" s="14" t="s">
        <v>43</v>
      </c>
      <c r="B62" s="13" t="s">
        <v>31</v>
      </c>
      <c r="C62" s="6">
        <v>0</v>
      </c>
      <c r="D62" s="6">
        <v>0</v>
      </c>
      <c r="E62" s="6">
        <v>0</v>
      </c>
    </row>
    <row r="63" spans="1:5" ht="24" x14ac:dyDescent="0.2">
      <c r="A63" s="14" t="s">
        <v>44</v>
      </c>
      <c r="B63" s="13" t="s">
        <v>32</v>
      </c>
      <c r="C63" s="6">
        <v>0</v>
      </c>
      <c r="D63" s="6">
        <v>0</v>
      </c>
      <c r="E63" s="6">
        <v>0</v>
      </c>
    </row>
    <row r="64" spans="1:5" ht="12.75" customHeight="1" x14ac:dyDescent="0.2">
      <c r="A64" s="14" t="s">
        <v>45</v>
      </c>
      <c r="B64" s="13" t="s">
        <v>33</v>
      </c>
      <c r="C64" s="6">
        <f>SUM(C65:C68)</f>
        <v>3712010</v>
      </c>
      <c r="D64" s="6">
        <f>SUM(D65:D68)</f>
        <v>4067010</v>
      </c>
      <c r="E64" s="6">
        <f>SUM(E65:E68)</f>
        <v>3746385</v>
      </c>
    </row>
    <row r="65" spans="1:5" ht="12.75" customHeight="1" x14ac:dyDescent="0.2">
      <c r="A65" s="14"/>
      <c r="B65" s="15" t="s">
        <v>204</v>
      </c>
      <c r="C65" s="16">
        <v>0</v>
      </c>
      <c r="D65" s="16">
        <v>0</v>
      </c>
      <c r="E65" s="16">
        <v>0</v>
      </c>
    </row>
    <row r="66" spans="1:5" ht="12.75" customHeight="1" x14ac:dyDescent="0.2">
      <c r="A66" s="14"/>
      <c r="B66" s="15" t="s">
        <v>206</v>
      </c>
      <c r="C66" s="16">
        <v>3352010</v>
      </c>
      <c r="D66" s="16">
        <v>3507010</v>
      </c>
      <c r="E66" s="16">
        <v>3496385</v>
      </c>
    </row>
    <row r="67" spans="1:5" x14ac:dyDescent="0.2">
      <c r="A67" s="14"/>
      <c r="B67" s="15" t="s">
        <v>207</v>
      </c>
      <c r="C67" s="16">
        <v>360000</v>
      </c>
      <c r="D67" s="16">
        <v>360000</v>
      </c>
      <c r="E67" s="16">
        <v>0</v>
      </c>
    </row>
    <row r="68" spans="1:5" x14ac:dyDescent="0.2">
      <c r="A68" s="14"/>
      <c r="B68" s="15" t="s">
        <v>200</v>
      </c>
      <c r="C68" s="16">
        <v>0</v>
      </c>
      <c r="D68" s="16">
        <v>200000</v>
      </c>
      <c r="E68" s="16">
        <v>250000</v>
      </c>
    </row>
    <row r="69" spans="1:5" ht="24" x14ac:dyDescent="0.2">
      <c r="A69" s="14" t="s">
        <v>46</v>
      </c>
      <c r="B69" s="13" t="s">
        <v>34</v>
      </c>
      <c r="C69" s="6">
        <v>0</v>
      </c>
      <c r="D69" s="6">
        <v>0</v>
      </c>
      <c r="E69" s="6">
        <v>0</v>
      </c>
    </row>
    <row r="70" spans="1:5" ht="24" x14ac:dyDescent="0.2">
      <c r="A70" s="14" t="s">
        <v>47</v>
      </c>
      <c r="B70" s="13" t="s">
        <v>35</v>
      </c>
      <c r="C70" s="6">
        <v>0</v>
      </c>
      <c r="D70" s="6">
        <v>0</v>
      </c>
      <c r="E70" s="6">
        <v>0</v>
      </c>
    </row>
    <row r="71" spans="1:5" ht="12.75" customHeight="1" x14ac:dyDescent="0.2">
      <c r="A71" s="14" t="s">
        <v>48</v>
      </c>
      <c r="B71" s="13" t="s">
        <v>36</v>
      </c>
      <c r="C71" s="6">
        <v>0</v>
      </c>
      <c r="D71" s="6">
        <v>0</v>
      </c>
      <c r="E71" s="6">
        <v>0</v>
      </c>
    </row>
    <row r="72" spans="1:5" ht="12.75" customHeight="1" x14ac:dyDescent="0.2">
      <c r="A72" s="14" t="s">
        <v>49</v>
      </c>
      <c r="B72" s="13" t="s">
        <v>37</v>
      </c>
      <c r="C72" s="6">
        <v>0</v>
      </c>
      <c r="D72" s="6">
        <v>0</v>
      </c>
      <c r="E72" s="6">
        <v>0</v>
      </c>
    </row>
    <row r="73" spans="1:5" ht="12.75" customHeight="1" x14ac:dyDescent="0.2">
      <c r="A73" s="14" t="s">
        <v>50</v>
      </c>
      <c r="B73" s="13" t="s">
        <v>38</v>
      </c>
      <c r="C73" s="6">
        <f>SUM(C74:C85)</f>
        <v>4250480</v>
      </c>
      <c r="D73" s="6">
        <f>SUM(D74:D85)</f>
        <v>4430480</v>
      </c>
      <c r="E73" s="6">
        <f>SUM(E74:E85)</f>
        <v>2785000</v>
      </c>
    </row>
    <row r="74" spans="1:5" ht="12.75" customHeight="1" x14ac:dyDescent="0.2">
      <c r="A74" s="14"/>
      <c r="B74" s="63" t="s">
        <v>218</v>
      </c>
      <c r="C74" s="16">
        <v>420480</v>
      </c>
      <c r="D74" s="16">
        <v>420480</v>
      </c>
      <c r="E74" s="16">
        <v>0</v>
      </c>
    </row>
    <row r="75" spans="1:5" ht="12.75" customHeight="1" x14ac:dyDescent="0.2">
      <c r="A75" s="14"/>
      <c r="B75" s="63" t="s">
        <v>219</v>
      </c>
      <c r="C75" s="16">
        <v>1500000</v>
      </c>
      <c r="D75" s="16">
        <v>1500000</v>
      </c>
      <c r="E75" s="16">
        <v>1125000</v>
      </c>
    </row>
    <row r="76" spans="1:5" ht="12.75" customHeight="1" x14ac:dyDescent="0.2">
      <c r="A76" s="14"/>
      <c r="B76" s="63" t="s">
        <v>220</v>
      </c>
      <c r="C76" s="16">
        <v>450000</v>
      </c>
      <c r="D76" s="16">
        <v>450000</v>
      </c>
      <c r="E76" s="16">
        <v>350000</v>
      </c>
    </row>
    <row r="77" spans="1:5" ht="12.75" customHeight="1" x14ac:dyDescent="0.2">
      <c r="A77" s="14"/>
      <c r="B77" s="63" t="s">
        <v>221</v>
      </c>
      <c r="C77" s="16">
        <v>450000</v>
      </c>
      <c r="D77" s="16">
        <v>750000</v>
      </c>
      <c r="E77" s="16">
        <v>750000</v>
      </c>
    </row>
    <row r="78" spans="1:5" ht="12.75" customHeight="1" x14ac:dyDescent="0.2">
      <c r="A78" s="14"/>
      <c r="B78" s="15" t="s">
        <v>222</v>
      </c>
      <c r="C78" s="16">
        <v>240000</v>
      </c>
      <c r="D78" s="16">
        <v>240000</v>
      </c>
      <c r="E78" s="16">
        <v>240000</v>
      </c>
    </row>
    <row r="79" spans="1:5" ht="12.75" customHeight="1" x14ac:dyDescent="0.2">
      <c r="A79" s="14"/>
      <c r="B79" s="15" t="s">
        <v>223</v>
      </c>
      <c r="C79" s="16">
        <v>240000</v>
      </c>
      <c r="D79" s="16">
        <v>120000</v>
      </c>
      <c r="E79" s="16">
        <v>120000</v>
      </c>
    </row>
    <row r="80" spans="1:5" ht="12.75" customHeight="1" x14ac:dyDescent="0.2">
      <c r="A80" s="14"/>
      <c r="B80" s="15" t="s">
        <v>224</v>
      </c>
      <c r="C80" s="16">
        <v>200000</v>
      </c>
      <c r="D80" s="16">
        <v>200000</v>
      </c>
      <c r="E80" s="16"/>
    </row>
    <row r="81" spans="1:5" ht="12.75" customHeight="1" x14ac:dyDescent="0.2">
      <c r="A81" s="14"/>
      <c r="B81" s="15" t="s">
        <v>225</v>
      </c>
      <c r="C81" s="16">
        <v>50000</v>
      </c>
      <c r="D81" s="16">
        <v>50000</v>
      </c>
      <c r="E81" s="16"/>
    </row>
    <row r="82" spans="1:5" ht="12.75" customHeight="1" x14ac:dyDescent="0.2">
      <c r="A82" s="14"/>
      <c r="B82" s="15" t="s">
        <v>226</v>
      </c>
      <c r="C82" s="16">
        <v>400000</v>
      </c>
      <c r="D82" s="16">
        <v>400000</v>
      </c>
      <c r="E82" s="16"/>
    </row>
    <row r="83" spans="1:5" ht="12.75" customHeight="1" x14ac:dyDescent="0.2">
      <c r="A83" s="14"/>
      <c r="B83" s="15" t="s">
        <v>228</v>
      </c>
      <c r="C83" s="16">
        <v>100000</v>
      </c>
      <c r="D83" s="16">
        <v>100000</v>
      </c>
      <c r="E83" s="16"/>
    </row>
    <row r="84" spans="1:5" ht="12.75" customHeight="1" x14ac:dyDescent="0.2">
      <c r="A84" s="14"/>
      <c r="B84" s="15" t="s">
        <v>227</v>
      </c>
      <c r="C84" s="16">
        <v>200000</v>
      </c>
      <c r="D84" s="16">
        <v>200000</v>
      </c>
      <c r="E84" s="16"/>
    </row>
    <row r="85" spans="1:5" ht="12.75" customHeight="1" x14ac:dyDescent="0.2">
      <c r="A85" s="14"/>
      <c r="B85" s="15" t="s">
        <v>229</v>
      </c>
      <c r="C85" s="16"/>
      <c r="D85" s="16">
        <v>0</v>
      </c>
      <c r="E85" s="16">
        <v>200000</v>
      </c>
    </row>
    <row r="86" spans="1:5" ht="15" customHeight="1" thickBot="1" x14ac:dyDescent="0.25">
      <c r="A86" s="14" t="s">
        <v>51</v>
      </c>
      <c r="B86" s="13" t="s">
        <v>39</v>
      </c>
      <c r="C86" s="6">
        <v>2312035</v>
      </c>
      <c r="D86" s="6">
        <v>1427035</v>
      </c>
      <c r="E86" s="6">
        <v>0</v>
      </c>
    </row>
    <row r="87" spans="1:5" ht="13.5" thickBot="1" x14ac:dyDescent="0.25">
      <c r="A87" s="27" t="s">
        <v>141</v>
      </c>
      <c r="B87" s="28" t="s">
        <v>142</v>
      </c>
      <c r="C87" s="29">
        <f>C7+C20+C26+C48+C58</f>
        <v>117913804</v>
      </c>
      <c r="D87" s="29">
        <f>D7+D20+D26+D48+D58</f>
        <v>159125804</v>
      </c>
      <c r="E87" s="29">
        <f>E7+E20+E26+E48+E58</f>
        <v>139020692</v>
      </c>
    </row>
    <row r="88" spans="1:5" ht="13.5" thickBot="1" x14ac:dyDescent="0.25"/>
    <row r="89" spans="1:5" ht="13.5" thickBot="1" x14ac:dyDescent="0.25">
      <c r="A89" s="9" t="s">
        <v>52</v>
      </c>
      <c r="B89" s="12" t="s">
        <v>53</v>
      </c>
      <c r="C89" s="18">
        <f>C90+C95+C101+C91+C94+C99+C100</f>
        <v>12047000</v>
      </c>
      <c r="D89" s="18">
        <f>D90+D95+D101+D91+D94+D99+D100</f>
        <v>113226554</v>
      </c>
      <c r="E89" s="18">
        <f>E90+E95+E101+E91+E94+E99+E100</f>
        <v>19202308</v>
      </c>
    </row>
    <row r="90" spans="1:5" ht="12.75" customHeight="1" x14ac:dyDescent="0.2">
      <c r="A90" s="22" t="s">
        <v>58</v>
      </c>
      <c r="B90" s="20" t="s">
        <v>62</v>
      </c>
      <c r="C90" s="21">
        <v>0</v>
      </c>
      <c r="D90" s="21">
        <v>0</v>
      </c>
      <c r="E90" s="21">
        <v>0</v>
      </c>
    </row>
    <row r="91" spans="1:5" ht="12.75" customHeight="1" x14ac:dyDescent="0.2">
      <c r="A91" s="14" t="s">
        <v>59</v>
      </c>
      <c r="B91" s="13" t="s">
        <v>63</v>
      </c>
      <c r="C91" s="6">
        <f>SUM(C92:C93)</f>
        <v>0</v>
      </c>
      <c r="D91" s="6">
        <f>SUM(D92:D93)</f>
        <v>72455800</v>
      </c>
      <c r="E91" s="6">
        <f>SUM(E92:E93)</f>
        <v>955800</v>
      </c>
    </row>
    <row r="92" spans="1:5" ht="12.75" customHeight="1" x14ac:dyDescent="0.2">
      <c r="A92" s="14"/>
      <c r="B92" s="13"/>
      <c r="C92" s="6"/>
      <c r="D92" s="6">
        <v>955800</v>
      </c>
      <c r="E92" s="6">
        <v>955800</v>
      </c>
    </row>
    <row r="93" spans="1:5" ht="12.75" customHeight="1" x14ac:dyDescent="0.2">
      <c r="A93" s="14"/>
      <c r="B93" s="13" t="s">
        <v>235</v>
      </c>
      <c r="C93" s="6"/>
      <c r="D93" s="6">
        <v>71500000</v>
      </c>
      <c r="E93" s="6"/>
    </row>
    <row r="94" spans="1:5" x14ac:dyDescent="0.2">
      <c r="A94" s="14" t="s">
        <v>60</v>
      </c>
      <c r="B94" s="13" t="s">
        <v>64</v>
      </c>
      <c r="C94" s="6">
        <v>0</v>
      </c>
      <c r="D94" s="6">
        <v>796221</v>
      </c>
      <c r="E94" s="6">
        <v>796221</v>
      </c>
    </row>
    <row r="95" spans="1:5" x14ac:dyDescent="0.2">
      <c r="A95" s="14" t="s">
        <v>61</v>
      </c>
      <c r="B95" s="13" t="s">
        <v>65</v>
      </c>
      <c r="C95" s="6">
        <f>SUM(C96:C98)</f>
        <v>9485827</v>
      </c>
      <c r="D95" s="6">
        <f>SUM(D96:D98)</f>
        <v>13989606</v>
      </c>
      <c r="E95" s="6">
        <f>SUM(E96:E98)</f>
        <v>13571106</v>
      </c>
    </row>
    <row r="96" spans="1:5" x14ac:dyDescent="0.2">
      <c r="A96" s="14"/>
      <c r="B96" s="13" t="s">
        <v>232</v>
      </c>
      <c r="C96" s="6">
        <v>9485827</v>
      </c>
      <c r="D96" s="6">
        <v>9485827</v>
      </c>
      <c r="E96" s="6">
        <v>9485827</v>
      </c>
    </row>
    <row r="97" spans="1:5" x14ac:dyDescent="0.2">
      <c r="A97" s="14"/>
      <c r="B97" s="13" t="s">
        <v>233</v>
      </c>
      <c r="C97" s="6"/>
      <c r="D97" s="6">
        <v>1860304</v>
      </c>
      <c r="E97" s="6">
        <v>1860304</v>
      </c>
    </row>
    <row r="98" spans="1:5" x14ac:dyDescent="0.2">
      <c r="A98" s="14"/>
      <c r="B98" s="13" t="s">
        <v>234</v>
      </c>
      <c r="C98" s="6"/>
      <c r="D98" s="6">
        <v>2643475</v>
      </c>
      <c r="E98" s="6">
        <v>2224975</v>
      </c>
    </row>
    <row r="99" spans="1:5" x14ac:dyDescent="0.2">
      <c r="A99" s="14" t="s">
        <v>69</v>
      </c>
      <c r="B99" s="13" t="s">
        <v>66</v>
      </c>
      <c r="C99" s="6">
        <v>0</v>
      </c>
      <c r="D99" s="6">
        <v>0</v>
      </c>
      <c r="E99" s="6">
        <v>0</v>
      </c>
    </row>
    <row r="100" spans="1:5" x14ac:dyDescent="0.2">
      <c r="A100" s="14" t="s">
        <v>70</v>
      </c>
      <c r="B100" s="13" t="s">
        <v>67</v>
      </c>
      <c r="C100" s="6">
        <v>0</v>
      </c>
      <c r="D100" s="6">
        <v>0</v>
      </c>
      <c r="E100" s="6">
        <v>0</v>
      </c>
    </row>
    <row r="101" spans="1:5" x14ac:dyDescent="0.2">
      <c r="A101" s="14" t="s">
        <v>71</v>
      </c>
      <c r="B101" s="13" t="s">
        <v>68</v>
      </c>
      <c r="C101" s="6">
        <v>2561173</v>
      </c>
      <c r="D101" s="6">
        <v>25984927</v>
      </c>
      <c r="E101" s="6">
        <v>3879181</v>
      </c>
    </row>
    <row r="102" spans="1:5" ht="15" customHeight="1" thickBot="1" x14ac:dyDescent="0.25"/>
    <row r="103" spans="1:5" ht="13.5" thickBot="1" x14ac:dyDescent="0.25">
      <c r="A103" s="9" t="s">
        <v>72</v>
      </c>
      <c r="B103" s="12" t="s">
        <v>73</v>
      </c>
      <c r="C103" s="18">
        <f>C104+C114</f>
        <v>177094640</v>
      </c>
      <c r="D103" s="18">
        <f>D104+D114+D113</f>
        <v>175960988</v>
      </c>
      <c r="E103" s="18">
        <f>E104+E114+E113</f>
        <v>147184212</v>
      </c>
    </row>
    <row r="104" spans="1:5" x14ac:dyDescent="0.2">
      <c r="A104" s="22" t="s">
        <v>74</v>
      </c>
      <c r="B104" s="20" t="s">
        <v>54</v>
      </c>
      <c r="C104" s="21">
        <f>SUM(C105:C111)</f>
        <v>139406442</v>
      </c>
      <c r="D104" s="21">
        <f>SUM(D105:D111)</f>
        <v>138272790</v>
      </c>
      <c r="E104" s="21">
        <f>SUM(E105:E111)</f>
        <v>134444547</v>
      </c>
    </row>
    <row r="105" spans="1:5" x14ac:dyDescent="0.2">
      <c r="A105" s="22"/>
      <c r="B105" s="42" t="s">
        <v>236</v>
      </c>
      <c r="C105" s="62">
        <v>1959000</v>
      </c>
      <c r="D105" s="62">
        <v>3468823</v>
      </c>
      <c r="E105" s="62">
        <v>0</v>
      </c>
    </row>
    <row r="106" spans="1:5" x14ac:dyDescent="0.2">
      <c r="A106" s="22"/>
      <c r="B106" s="42" t="s">
        <v>237</v>
      </c>
      <c r="C106" s="62">
        <v>21942284</v>
      </c>
      <c r="D106" s="62">
        <v>19298809</v>
      </c>
      <c r="E106" s="62">
        <v>19717306</v>
      </c>
    </row>
    <row r="107" spans="1:5" x14ac:dyDescent="0.2">
      <c r="A107" s="22"/>
      <c r="B107" s="42" t="s">
        <v>238</v>
      </c>
      <c r="C107" s="62">
        <v>15648569</v>
      </c>
      <c r="D107" s="62">
        <v>15648569</v>
      </c>
      <c r="E107" s="62">
        <v>15653405</v>
      </c>
    </row>
    <row r="108" spans="1:5" x14ac:dyDescent="0.2">
      <c r="A108" s="22"/>
      <c r="B108" s="42" t="s">
        <v>239</v>
      </c>
      <c r="C108" s="62">
        <v>5499235</v>
      </c>
      <c r="D108" s="62">
        <v>5499235</v>
      </c>
      <c r="E108" s="62">
        <v>5499235</v>
      </c>
    </row>
    <row r="109" spans="1:5" x14ac:dyDescent="0.2">
      <c r="A109" s="22"/>
      <c r="B109" s="42" t="s">
        <v>240</v>
      </c>
      <c r="C109" s="62">
        <v>3130005</v>
      </c>
      <c r="D109" s="62">
        <v>3130005</v>
      </c>
      <c r="E109" s="62">
        <v>2347252</v>
      </c>
    </row>
    <row r="110" spans="1:5" x14ac:dyDescent="0.2">
      <c r="A110" s="22"/>
      <c r="B110" s="42" t="s">
        <v>241</v>
      </c>
      <c r="C110" s="62">
        <v>45378034</v>
      </c>
      <c r="D110" s="62">
        <v>45378034</v>
      </c>
      <c r="E110" s="62">
        <v>45378034</v>
      </c>
    </row>
    <row r="111" spans="1:5" x14ac:dyDescent="0.2">
      <c r="A111" s="22"/>
      <c r="B111" s="69" t="s">
        <v>242</v>
      </c>
      <c r="C111" s="61">
        <v>45849315</v>
      </c>
      <c r="D111" s="61">
        <v>45849315</v>
      </c>
      <c r="E111" s="61">
        <v>45849315</v>
      </c>
    </row>
    <row r="112" spans="1:5" x14ac:dyDescent="0.2">
      <c r="A112" s="14" t="s">
        <v>75</v>
      </c>
      <c r="B112" s="13" t="s">
        <v>55</v>
      </c>
      <c r="C112" s="6">
        <v>0</v>
      </c>
      <c r="D112" s="6">
        <v>0</v>
      </c>
      <c r="E112" s="6">
        <v>0</v>
      </c>
    </row>
    <row r="113" spans="1:5" x14ac:dyDescent="0.2">
      <c r="A113" s="14" t="s">
        <v>76</v>
      </c>
      <c r="B113" s="13" t="s">
        <v>56</v>
      </c>
      <c r="C113" s="6">
        <v>0</v>
      </c>
      <c r="D113" s="6">
        <v>0</v>
      </c>
      <c r="E113" s="6">
        <v>843324</v>
      </c>
    </row>
    <row r="114" spans="1:5" x14ac:dyDescent="0.2">
      <c r="A114" s="14" t="s">
        <v>77</v>
      </c>
      <c r="B114" s="13" t="s">
        <v>57</v>
      </c>
      <c r="C114" s="6">
        <v>37688198</v>
      </c>
      <c r="D114" s="6">
        <v>37688198</v>
      </c>
      <c r="E114" s="6">
        <v>11896341</v>
      </c>
    </row>
    <row r="115" spans="1:5" ht="13.5" thickBot="1" x14ac:dyDescent="0.25">
      <c r="A115" s="43"/>
      <c r="B115" s="44"/>
      <c r="C115" s="45"/>
      <c r="D115" s="45"/>
      <c r="E115" s="45"/>
    </row>
    <row r="116" spans="1:5" ht="13.5" thickBot="1" x14ac:dyDescent="0.25">
      <c r="A116" s="9" t="s">
        <v>78</v>
      </c>
      <c r="B116" s="12" t="s">
        <v>79</v>
      </c>
      <c r="C116" s="18">
        <f>C120+C123</f>
        <v>0</v>
      </c>
      <c r="D116" s="18">
        <f>D120+D123</f>
        <v>0</v>
      </c>
      <c r="E116" s="18">
        <f>E120+E123</f>
        <v>0</v>
      </c>
    </row>
    <row r="117" spans="1:5" ht="24" x14ac:dyDescent="0.2">
      <c r="A117" s="22" t="s">
        <v>87</v>
      </c>
      <c r="B117" s="20" t="s">
        <v>80</v>
      </c>
      <c r="C117" s="21">
        <v>0</v>
      </c>
      <c r="D117" s="21">
        <v>0</v>
      </c>
      <c r="E117" s="21">
        <v>0</v>
      </c>
    </row>
    <row r="118" spans="1:5" ht="24" x14ac:dyDescent="0.2">
      <c r="A118" s="14" t="s">
        <v>88</v>
      </c>
      <c r="B118" s="13" t="s">
        <v>81</v>
      </c>
      <c r="C118" s="6">
        <v>0</v>
      </c>
      <c r="D118" s="6">
        <v>0</v>
      </c>
      <c r="E118" s="6">
        <v>0</v>
      </c>
    </row>
    <row r="119" spans="1:5" ht="24" x14ac:dyDescent="0.2">
      <c r="A119" s="14" t="s">
        <v>89</v>
      </c>
      <c r="B119" s="13" t="s">
        <v>82</v>
      </c>
      <c r="C119" s="6">
        <v>0</v>
      </c>
      <c r="D119" s="6">
        <v>0</v>
      </c>
      <c r="E119" s="6">
        <v>0</v>
      </c>
    </row>
    <row r="120" spans="1:5" ht="15" customHeight="1" x14ac:dyDescent="0.2">
      <c r="A120" s="14" t="s">
        <v>90</v>
      </c>
      <c r="B120" s="13" t="s">
        <v>83</v>
      </c>
      <c r="C120" s="6">
        <v>0</v>
      </c>
      <c r="D120" s="6">
        <v>0</v>
      </c>
      <c r="E120" s="6">
        <v>0</v>
      </c>
    </row>
    <row r="121" spans="1:5" ht="24" x14ac:dyDescent="0.2">
      <c r="A121" s="14" t="s">
        <v>91</v>
      </c>
      <c r="B121" s="13" t="s">
        <v>84</v>
      </c>
      <c r="C121" s="6">
        <v>0</v>
      </c>
      <c r="D121" s="6">
        <v>0</v>
      </c>
      <c r="E121" s="6">
        <v>0</v>
      </c>
    </row>
    <row r="122" spans="1:5" ht="24" x14ac:dyDescent="0.2">
      <c r="A122" s="14" t="s">
        <v>92</v>
      </c>
      <c r="B122" s="13" t="s">
        <v>85</v>
      </c>
      <c r="C122" s="6">
        <v>0</v>
      </c>
      <c r="D122" s="6">
        <v>0</v>
      </c>
      <c r="E122" s="6">
        <v>0</v>
      </c>
    </row>
    <row r="123" spans="1:5" x14ac:dyDescent="0.2">
      <c r="A123" s="14" t="s">
        <v>93</v>
      </c>
      <c r="B123" s="13" t="s">
        <v>86</v>
      </c>
      <c r="C123" s="6">
        <v>0</v>
      </c>
      <c r="D123" s="6">
        <v>0</v>
      </c>
      <c r="E123" s="6">
        <v>0</v>
      </c>
    </row>
    <row r="124" spans="1:5" ht="13.5" thickBot="1" x14ac:dyDescent="0.25">
      <c r="A124" s="64" t="s">
        <v>143</v>
      </c>
      <c r="B124" s="65" t="s">
        <v>144</v>
      </c>
      <c r="C124" s="66">
        <f>C89+C103+C116</f>
        <v>189141640</v>
      </c>
      <c r="D124" s="66">
        <f>D89+D103+D116</f>
        <v>289187542</v>
      </c>
      <c r="E124" s="66">
        <f>E89+E103+E116</f>
        <v>166386520</v>
      </c>
    </row>
    <row r="125" spans="1:5" ht="13.5" thickBot="1" x14ac:dyDescent="0.25"/>
    <row r="126" spans="1:5" ht="13.5" thickBot="1" x14ac:dyDescent="0.25">
      <c r="A126" s="17" t="s">
        <v>96</v>
      </c>
      <c r="B126" s="12" t="s">
        <v>97</v>
      </c>
      <c r="C126" s="18">
        <f>C127+C131+C136+C137+C138+C139+C140+C141</f>
        <v>37794400</v>
      </c>
      <c r="D126" s="18">
        <f>D127+D131+D136+D137+D138+D139+D140+D141</f>
        <v>41859751</v>
      </c>
      <c r="E126" s="18">
        <f>E127+E131+E136+E137+E138+E139+E140+E141</f>
        <v>40556070</v>
      </c>
    </row>
    <row r="127" spans="1:5" x14ac:dyDescent="0.2">
      <c r="A127" s="19" t="s">
        <v>98</v>
      </c>
      <c r="B127" s="23" t="s">
        <v>99</v>
      </c>
      <c r="C127" s="21">
        <f>C128+C129+C130</f>
        <v>0</v>
      </c>
      <c r="D127" s="21">
        <f>D128+D129+D130</f>
        <v>0</v>
      </c>
      <c r="E127" s="21">
        <f>E128+E129+E130</f>
        <v>0</v>
      </c>
    </row>
    <row r="128" spans="1:5" x14ac:dyDescent="0.2">
      <c r="A128" s="7" t="s">
        <v>130</v>
      </c>
      <c r="B128" s="5" t="s">
        <v>100</v>
      </c>
      <c r="C128" s="16">
        <v>0</v>
      </c>
      <c r="D128" s="16">
        <v>0</v>
      </c>
      <c r="E128" s="16">
        <v>0</v>
      </c>
    </row>
    <row r="129" spans="1:5" x14ac:dyDescent="0.2">
      <c r="A129" s="7" t="s">
        <v>129</v>
      </c>
      <c r="B129" s="5" t="s">
        <v>101</v>
      </c>
      <c r="C129" s="16">
        <v>0</v>
      </c>
      <c r="D129" s="16">
        <v>0</v>
      </c>
      <c r="E129" s="16">
        <v>0</v>
      </c>
    </row>
    <row r="130" spans="1:5" x14ac:dyDescent="0.2">
      <c r="A130" s="7" t="s">
        <v>131</v>
      </c>
      <c r="B130" s="5" t="s">
        <v>102</v>
      </c>
      <c r="C130" s="16">
        <v>0</v>
      </c>
      <c r="D130" s="16">
        <v>0</v>
      </c>
      <c r="E130" s="16">
        <v>0</v>
      </c>
    </row>
    <row r="131" spans="1:5" x14ac:dyDescent="0.2">
      <c r="A131" s="4" t="s">
        <v>103</v>
      </c>
      <c r="B131" s="11" t="s">
        <v>104</v>
      </c>
      <c r="C131" s="6">
        <f>C132+C133+C134+C135</f>
        <v>0</v>
      </c>
      <c r="D131" s="6">
        <f>D132+D133+D134+D135</f>
        <v>0</v>
      </c>
      <c r="E131" s="6">
        <f>E132+E133+E134+E135</f>
        <v>0</v>
      </c>
    </row>
    <row r="132" spans="1:5" x14ac:dyDescent="0.2">
      <c r="A132" s="7" t="s">
        <v>132</v>
      </c>
      <c r="B132" s="5" t="s">
        <v>105</v>
      </c>
      <c r="C132" s="16">
        <v>0</v>
      </c>
      <c r="D132" s="16">
        <v>0</v>
      </c>
      <c r="E132" s="16">
        <v>0</v>
      </c>
    </row>
    <row r="133" spans="1:5" x14ac:dyDescent="0.2">
      <c r="A133" s="7" t="s">
        <v>133</v>
      </c>
      <c r="B133" s="5" t="s">
        <v>106</v>
      </c>
      <c r="C133" s="16">
        <v>0</v>
      </c>
      <c r="D133" s="16">
        <v>0</v>
      </c>
      <c r="E133" s="16">
        <v>0</v>
      </c>
    </row>
    <row r="134" spans="1:5" x14ac:dyDescent="0.2">
      <c r="A134" s="7" t="s">
        <v>134</v>
      </c>
      <c r="B134" s="5" t="s">
        <v>107</v>
      </c>
      <c r="C134" s="16">
        <v>0</v>
      </c>
      <c r="D134" s="16">
        <v>0</v>
      </c>
      <c r="E134" s="16">
        <v>0</v>
      </c>
    </row>
    <row r="135" spans="1:5" x14ac:dyDescent="0.2">
      <c r="A135" s="7" t="s">
        <v>135</v>
      </c>
      <c r="B135" s="5" t="s">
        <v>108</v>
      </c>
      <c r="C135" s="16">
        <v>0</v>
      </c>
      <c r="D135" s="16">
        <v>0</v>
      </c>
      <c r="E135" s="16">
        <v>0</v>
      </c>
    </row>
    <row r="136" spans="1:5" s="35" customFormat="1" x14ac:dyDescent="0.2">
      <c r="A136" s="4" t="s">
        <v>111</v>
      </c>
      <c r="B136" s="11" t="s">
        <v>117</v>
      </c>
      <c r="C136" s="6">
        <v>0</v>
      </c>
      <c r="D136" s="6">
        <v>0</v>
      </c>
      <c r="E136" s="6">
        <v>0</v>
      </c>
    </row>
    <row r="137" spans="1:5" x14ac:dyDescent="0.2">
      <c r="A137" s="4" t="s">
        <v>112</v>
      </c>
      <c r="B137" s="11" t="s">
        <v>118</v>
      </c>
      <c r="C137" s="6">
        <v>0</v>
      </c>
      <c r="D137" s="6">
        <v>2665351</v>
      </c>
      <c r="E137" s="6">
        <v>2665351</v>
      </c>
    </row>
    <row r="138" spans="1:5" x14ac:dyDescent="0.2">
      <c r="A138" s="4" t="s">
        <v>113</v>
      </c>
      <c r="B138" s="11" t="s">
        <v>119</v>
      </c>
      <c r="C138" s="6">
        <v>37794400</v>
      </c>
      <c r="D138" s="6">
        <v>39194400</v>
      </c>
      <c r="E138" s="6">
        <v>37890719</v>
      </c>
    </row>
    <row r="139" spans="1:5" x14ac:dyDescent="0.2">
      <c r="A139" s="4" t="s">
        <v>114</v>
      </c>
      <c r="B139" s="11" t="s">
        <v>120</v>
      </c>
      <c r="C139" s="6">
        <v>0</v>
      </c>
      <c r="D139" s="6">
        <v>0</v>
      </c>
      <c r="E139" s="6">
        <v>0</v>
      </c>
    </row>
    <row r="140" spans="1:5" x14ac:dyDescent="0.2">
      <c r="A140" s="4" t="s">
        <v>115</v>
      </c>
      <c r="B140" s="11" t="s">
        <v>121</v>
      </c>
      <c r="C140" s="6">
        <v>0</v>
      </c>
      <c r="D140" s="6">
        <v>0</v>
      </c>
      <c r="E140" s="6">
        <v>0</v>
      </c>
    </row>
    <row r="141" spans="1:5" ht="13.5" thickBot="1" x14ac:dyDescent="0.25">
      <c r="A141" s="4" t="s">
        <v>116</v>
      </c>
      <c r="B141" s="11" t="s">
        <v>122</v>
      </c>
      <c r="C141" s="6">
        <v>0</v>
      </c>
      <c r="D141" s="6">
        <v>0</v>
      </c>
      <c r="E141" s="6">
        <v>0</v>
      </c>
    </row>
    <row r="142" spans="1:5" ht="13.5" thickBot="1" x14ac:dyDescent="0.25">
      <c r="A142" s="17" t="s">
        <v>109</v>
      </c>
      <c r="B142" s="12" t="s">
        <v>110</v>
      </c>
      <c r="C142" s="18">
        <f>SUM(C143:C146)</f>
        <v>0</v>
      </c>
      <c r="D142" s="18">
        <f>SUM(D143:D146)</f>
        <v>0</v>
      </c>
      <c r="E142" s="18">
        <f>SUM(E143:E146)</f>
        <v>0</v>
      </c>
    </row>
    <row r="143" spans="1:5" ht="15" customHeight="1" x14ac:dyDescent="0.2">
      <c r="A143" s="24" t="s">
        <v>136</v>
      </c>
      <c r="B143" s="25" t="s">
        <v>123</v>
      </c>
      <c r="C143" s="26">
        <v>0</v>
      </c>
      <c r="D143" s="26">
        <v>0</v>
      </c>
      <c r="E143" s="26">
        <v>0</v>
      </c>
    </row>
    <row r="144" spans="1:5" x14ac:dyDescent="0.2">
      <c r="A144" s="7" t="s">
        <v>137</v>
      </c>
      <c r="B144" s="5" t="s">
        <v>124</v>
      </c>
      <c r="C144" s="16">
        <v>0</v>
      </c>
      <c r="D144" s="16">
        <v>0</v>
      </c>
      <c r="E144" s="16">
        <v>0</v>
      </c>
    </row>
    <row r="145" spans="1:5" x14ac:dyDescent="0.2">
      <c r="A145" s="7" t="s">
        <v>138</v>
      </c>
      <c r="B145" s="5" t="s">
        <v>125</v>
      </c>
      <c r="C145" s="16">
        <v>0</v>
      </c>
      <c r="D145" s="16">
        <v>0</v>
      </c>
      <c r="E145" s="16">
        <v>0</v>
      </c>
    </row>
    <row r="146" spans="1:5" ht="15" customHeight="1" thickBot="1" x14ac:dyDescent="0.25">
      <c r="A146" s="7" t="s">
        <v>139</v>
      </c>
      <c r="B146" s="5" t="s">
        <v>126</v>
      </c>
      <c r="C146" s="16">
        <v>0</v>
      </c>
      <c r="D146" s="16">
        <v>0</v>
      </c>
      <c r="E146" s="16">
        <v>0</v>
      </c>
    </row>
    <row r="147" spans="1:5" ht="13.5" thickBot="1" x14ac:dyDescent="0.25">
      <c r="A147" s="17" t="s">
        <v>127</v>
      </c>
      <c r="B147" s="12" t="s">
        <v>128</v>
      </c>
      <c r="C147" s="18">
        <v>0</v>
      </c>
      <c r="D147" s="18">
        <v>0</v>
      </c>
      <c r="E147" s="18">
        <v>0</v>
      </c>
    </row>
    <row r="148" spans="1:5" ht="13.5" thickBot="1" x14ac:dyDescent="0.25">
      <c r="A148" s="36" t="s">
        <v>95</v>
      </c>
      <c r="B148" s="37" t="s">
        <v>140</v>
      </c>
      <c r="C148" s="38">
        <f>C126+C142+C147</f>
        <v>37794400</v>
      </c>
      <c r="D148" s="38">
        <f>D126+D142+D147</f>
        <v>41859751</v>
      </c>
      <c r="E148" s="38">
        <f>E126+E142+E147</f>
        <v>40556070</v>
      </c>
    </row>
    <row r="149" spans="1:5" ht="13.5" thickBot="1" x14ac:dyDescent="0.25"/>
    <row r="150" spans="1:5" ht="13.5" thickBot="1" x14ac:dyDescent="0.25">
      <c r="A150" s="30" t="s">
        <v>145</v>
      </c>
      <c r="B150" s="31" t="s">
        <v>94</v>
      </c>
      <c r="C150" s="32">
        <f>C87+C124+C148</f>
        <v>344849844</v>
      </c>
      <c r="D150" s="32">
        <f>D87+D124+D148</f>
        <v>490173097</v>
      </c>
      <c r="E150" s="32">
        <f>E87+E124+E148</f>
        <v>345963282</v>
      </c>
    </row>
  </sheetData>
  <mergeCells count="4">
    <mergeCell ref="A1:F1"/>
    <mergeCell ref="A2:F2"/>
    <mergeCell ref="A3:E3"/>
    <mergeCell ref="A4:E4"/>
  </mergeCells>
  <phoneticPr fontId="1" type="noConversion"/>
  <pageMargins left="0.23622047244094491" right="0.23622047244094491" top="0.35433070866141736" bottom="0.15748031496062992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Ordas Körjegyzőség</dc:creator>
  <cp:lastModifiedBy>User</cp:lastModifiedBy>
  <cp:lastPrinted>2021-05-26T06:52:38Z</cp:lastPrinted>
  <dcterms:created xsi:type="dcterms:W3CDTF">2014-02-19T12:17:10Z</dcterms:created>
  <dcterms:modified xsi:type="dcterms:W3CDTF">2021-05-27T11:49:34Z</dcterms:modified>
</cp:coreProperties>
</file>