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2021\zárszámadás\Önkormányzat\"/>
    </mc:Choice>
  </mc:AlternateContent>
  <bookViews>
    <workbookView xWindow="0" yWindow="0" windowWidth="28800" windowHeight="11700"/>
  </bookViews>
  <sheets>
    <sheet name="Munka1" sheetId="1" r:id="rId1"/>
  </sheets>
  <calcPr calcId="162913"/>
</workbook>
</file>

<file path=xl/calcChain.xml><?xml version="1.0" encoding="utf-8"?>
<calcChain xmlns="http://schemas.openxmlformats.org/spreadsheetml/2006/main">
  <c r="C62" i="1" l="1"/>
  <c r="D62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B62" i="1"/>
  <c r="C61" i="1"/>
  <c r="D61" i="1"/>
  <c r="E61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B61" i="1"/>
  <c r="C60" i="1"/>
  <c r="D60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B60" i="1"/>
  <c r="B58" i="1"/>
  <c r="B59" i="1"/>
  <c r="B57" i="1"/>
  <c r="C56" i="1"/>
  <c r="D56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B56" i="1"/>
  <c r="C55" i="1"/>
  <c r="D55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B55" i="1"/>
  <c r="B53" i="1"/>
  <c r="B54" i="1"/>
  <c r="B52" i="1"/>
  <c r="B51" i="1"/>
  <c r="B50" i="1"/>
  <c r="B48" i="1"/>
  <c r="C49" i="1"/>
  <c r="D49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B49" i="1"/>
  <c r="C47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B42" i="1"/>
  <c r="B39" i="1"/>
  <c r="B40" i="1"/>
  <c r="B41" i="1"/>
  <c r="B43" i="1"/>
  <c r="B44" i="1"/>
  <c r="B47" i="1"/>
  <c r="B45" i="1"/>
  <c r="B46" i="1"/>
  <c r="B38" i="1"/>
  <c r="C37" i="1"/>
  <c r="D37" i="1"/>
  <c r="F37" i="1"/>
  <c r="G37" i="1"/>
  <c r="H37" i="1"/>
  <c r="I37" i="1"/>
  <c r="J37" i="1"/>
  <c r="K37" i="1"/>
  <c r="L37" i="1"/>
  <c r="O37" i="1"/>
  <c r="P37" i="1"/>
  <c r="Q37" i="1"/>
  <c r="R37" i="1"/>
  <c r="S37" i="1"/>
  <c r="T37" i="1"/>
  <c r="B36" i="1"/>
  <c r="B32" i="1"/>
  <c r="B35" i="1"/>
  <c r="B31" i="1"/>
  <c r="C30" i="1"/>
  <c r="D30" i="1"/>
  <c r="F30" i="1"/>
  <c r="G30" i="1"/>
  <c r="H30" i="1"/>
  <c r="I30" i="1"/>
  <c r="J30" i="1"/>
  <c r="K30" i="1"/>
  <c r="L30" i="1"/>
  <c r="O30" i="1"/>
  <c r="P30" i="1"/>
  <c r="Q30" i="1"/>
  <c r="R30" i="1"/>
  <c r="S30" i="1"/>
  <c r="T30" i="1"/>
  <c r="B27" i="1"/>
  <c r="B28" i="1"/>
  <c r="B26" i="1"/>
  <c r="B30" i="1"/>
  <c r="C25" i="1"/>
  <c r="D25" i="1"/>
  <c r="F25" i="1"/>
  <c r="G25" i="1"/>
  <c r="H25" i="1"/>
  <c r="I25" i="1"/>
  <c r="J25" i="1"/>
  <c r="K25" i="1"/>
  <c r="L25" i="1"/>
  <c r="O25" i="1"/>
  <c r="P25" i="1"/>
  <c r="Q25" i="1"/>
  <c r="R25" i="1"/>
  <c r="S25" i="1"/>
  <c r="T25" i="1"/>
  <c r="B21" i="1"/>
  <c r="B20" i="1"/>
  <c r="B18" i="1"/>
  <c r="B13" i="1"/>
  <c r="B11" i="1"/>
  <c r="B12" i="1"/>
  <c r="B14" i="1"/>
  <c r="B15" i="1"/>
  <c r="B16" i="1"/>
  <c r="B17" i="1"/>
  <c r="B19" i="1"/>
  <c r="B25" i="1"/>
  <c r="B22" i="1"/>
  <c r="B23" i="1"/>
  <c r="B24" i="1"/>
  <c r="B10" i="1"/>
  <c r="B33" i="1"/>
  <c r="B37" i="1"/>
</calcChain>
</file>

<file path=xl/sharedStrings.xml><?xml version="1.0" encoding="utf-8"?>
<sst xmlns="http://schemas.openxmlformats.org/spreadsheetml/2006/main" count="77" uniqueCount="77">
  <si>
    <t>Megnevezés</t>
  </si>
  <si>
    <t>Összesen</t>
  </si>
  <si>
    <t>011130 Önkormányzatok és önkormányzati hivatalok jogalkotó és általános igazgatási tevékenysége</t>
  </si>
  <si>
    <t>013350 Az önkormányzati vagyonnal való gazdálkodással kapcsolatos feladatok</t>
  </si>
  <si>
    <t>016080 Kiemelt állami és önkormányzati rendezvények</t>
  </si>
  <si>
    <t>018010 Önkormányzatok elszámolásai a központi költségvetéssel</t>
  </si>
  <si>
    <t>018030 Támogatási célú finanszírozási műveletek</t>
  </si>
  <si>
    <t>041233 Hosszabb időtartamú közfoglalkoztatás</t>
  </si>
  <si>
    <t>041237 Közfoglalkoztatási mintaprogram</t>
  </si>
  <si>
    <t>066010 Zöldterület-kezelés</t>
  </si>
  <si>
    <t>082044 Könyvtári szolgáltatások</t>
  </si>
  <si>
    <t>082091 Közművelődés - közösségi és társadalmi részvétel fejlesztése</t>
  </si>
  <si>
    <t>107055 Falugondnoki, tanyagondnoki szolgáltatás</t>
  </si>
  <si>
    <t>107060 Egyéb szociális pénzbeli és természetbeni ellátások, támogatások</t>
  </si>
  <si>
    <t>900020 Önkormányzatok funkcióra nem sorolható bevételei államháztartáson kívülről</t>
  </si>
  <si>
    <t>Helyi önkormányzatok működésének általános támogatása (B111)</t>
  </si>
  <si>
    <t>Települési önkormányzatok egyes szociális és gyermekjóléti feladatainak támogatása (B1131)</t>
  </si>
  <si>
    <t>Települési önkormányzatok szociális, gyermekjóléti  és gyermekétkeztetési feladatainak támogatása (03+04) (B113)</t>
  </si>
  <si>
    <t>Települési önkormányzatok kulturális feladatainak támogatása (B114)</t>
  </si>
  <si>
    <t>Működési célú költségvetési támogatások és kiegészítő támogatások (B115)</t>
  </si>
  <si>
    <t>Elszámolásból származó bevételek (B116)</t>
  </si>
  <si>
    <t>Önkormányzatok működési támogatásai (=01+02+05+06+07+08) (B11)</t>
  </si>
  <si>
    <t>Egyéb működési célú támogatások bevételei államháztartáson belülről (=35+…+44) (B16)</t>
  </si>
  <si>
    <t>ebből: központi költségvetési szervek (B16)</t>
  </si>
  <si>
    <t>ebből: fejezeti kezelésű előirányzatok EU-s programokra és azok hazai társfinanszírozása (B16)</t>
  </si>
  <si>
    <t>ebből: elkülönített állami pénzalapok (B16)</t>
  </si>
  <si>
    <t>ebből: helyi önkormányzatok és költségvetési szerveik (B16)</t>
  </si>
  <si>
    <t>Működési célú támogatások államháztartáson belülről (=09+...+12+23+34) (B1)</t>
  </si>
  <si>
    <t>Egyéb felhalmozási célú támogatások bevételei államháztartáson belülről (=71+…+80) (B25)</t>
  </si>
  <si>
    <t>ebből: társulások és költségvetési szerveik (B25)</t>
  </si>
  <si>
    <t>Felhalmozási célú támogatások államháztartáson belülről (=46+47+48+59+70) (B2)</t>
  </si>
  <si>
    <t>Vagyoni tipusú adók (=110+…+115) (B34)</t>
  </si>
  <si>
    <t>ebből: magánszemélyek kommunális adója (B34)</t>
  </si>
  <si>
    <t>Értékesítési és forgalmi adók (=117+…+136) (B351)</t>
  </si>
  <si>
    <t>ebből: állandó jelleggel végzett iparűzési tevékenység után fizetett helyi iparűzési adó (B351)</t>
  </si>
  <si>
    <t>Egyéb közhatalmi bevételek (&gt;=166+…+183) (B36)</t>
  </si>
  <si>
    <t>Közhatalmi bevételek (=93+94+104+109+164+165) (B3)</t>
  </si>
  <si>
    <t>Szolgáltatások ellenértéke (&gt;=187+188) (B402)</t>
  </si>
  <si>
    <t>Közvetített szolgáltatások ellenértéke  (&gt;=190) (B403)</t>
  </si>
  <si>
    <t>ebből: államháztartáson belül (B403)</t>
  </si>
  <si>
    <t>Kiszámlázott általános forgalmi adó (B406)</t>
  </si>
  <si>
    <t>Egyéb kapott (járó) kamatok és kamatjellegű bevételek (&gt;=205+206) (B4082)</t>
  </si>
  <si>
    <t>Kamatbevételek és más nyereségjellegű bevételek (=201+204) (B408)</t>
  </si>
  <si>
    <t>Egyéb működési bevételek (&gt;=218+219) (B411)</t>
  </si>
  <si>
    <t>Működési bevételek (=185+186+189+191+198+…+200+207+215+216+217) (B4)</t>
  </si>
  <si>
    <t>Egyéb működési célú átvett pénzeszközök (=244+…+254) (B65)</t>
  </si>
  <si>
    <t>ebből: egyéb vállalkozások (B65)</t>
  </si>
  <si>
    <t>Működési célú átvett pénzeszközök (=230+...+233+243) (B6)</t>
  </si>
  <si>
    <t>Egyéb felhalmozási célú átvett pénzeszközök (=270+…+280) (B75)</t>
  </si>
  <si>
    <t>ebből: egyéb civil szervezetek (B75)</t>
  </si>
  <si>
    <t>Felhalmozási célú átvett pénzeszközök (=256+…+259+269) (B7)</t>
  </si>
  <si>
    <t>Költségvetési bevételek (=45+81+184+220+229+255+281) (B1-B7)</t>
  </si>
  <si>
    <t>Előző év költségvetési maradványának igénybevétele (B8131)</t>
  </si>
  <si>
    <t>Maradvány igénybevétele (=294+295) (B813)</t>
  </si>
  <si>
    <t>Államháztartáson belüli megelőlegezések (B814)</t>
  </si>
  <si>
    <t>Belföldi finanszírozás bevételei (=286+293+296+…+301+304) (B81)</t>
  </si>
  <si>
    <t>Finanszírozási bevételek (=305+311+312+313) (B8)</t>
  </si>
  <si>
    <t>Bevételek összesen (282+314) (B1-B8)</t>
  </si>
  <si>
    <t xml:space="preserve">Bevételek feladatonkénti bontása 2020. évben </t>
  </si>
  <si>
    <t>4. számú melléklet</t>
  </si>
  <si>
    <t>Uszód Községi Önkormányzat</t>
  </si>
  <si>
    <t>Települési önkormányzatok egyes köznevelési feladatainak támogatása (B112</t>
  </si>
  <si>
    <t>Települéási önkormányzatok gyermekétkeztetési feladatainak támogatása (B1132)</t>
  </si>
  <si>
    <t>074031 Család és nővédelmi egészségügyi gondozás</t>
  </si>
  <si>
    <t>ebből:elkülönített állami pénzalapok (B16)</t>
  </si>
  <si>
    <t>084070 A fiatalok társadalmi integrációját segítő szakmai szolgáltatások</t>
  </si>
  <si>
    <t>ebből: fejezeti kezelésű ei. EU-s programok (B25)</t>
  </si>
  <si>
    <t>ebből: egyéb fejezeti kezelésű ei. (B25)</t>
  </si>
  <si>
    <t>Ebből: Gépjármű adó (=116+137+141+142+147)  (B354)</t>
  </si>
  <si>
    <t>Készletértékesítés ellenértéke (B401)</t>
  </si>
  <si>
    <t>072111 Háziorvosi alapellátás</t>
  </si>
  <si>
    <t>Tulajdonosi bevételek (B404)</t>
  </si>
  <si>
    <t>013320 Köztemető fenntartása</t>
  </si>
  <si>
    <t>063020 Víztermelés, kezelés, ellátás</t>
  </si>
  <si>
    <t>Ingatlanok értékesítése (B52)</t>
  </si>
  <si>
    <t>Felhalmozási bevételek (B%)</t>
  </si>
  <si>
    <t>7/2021. ( V.28.)  önkormányzati rendelet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</si>
</sst>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textRotation="90" wrapText="1"/>
    </xf>
    <xf numFmtId="0" fontId="1" fillId="0" borderId="1" xfId="0" applyFont="1" applyBorder="1" applyAlignment="1">
      <alignment horizontal="left" vertical="top" wrapText="1"/>
    </xf>
    <xf numFmtId="3" fontId="1" fillId="0" borderId="1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horizontal="left" vertical="top" wrapText="1"/>
    </xf>
    <xf numFmtId="3" fontId="2" fillId="0" borderId="1" xfId="0" applyNumberFormat="1" applyFont="1" applyBorder="1" applyAlignment="1">
      <alignment horizontal="right" vertical="top" wrapText="1"/>
    </xf>
    <xf numFmtId="0" fontId="0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2"/>
  <sheetViews>
    <sheetView tabSelected="1" workbookViewId="0">
      <selection activeCell="A4" sqref="A4:T4"/>
    </sheetView>
  </sheetViews>
  <sheetFormatPr defaultRowHeight="15" x14ac:dyDescent="0.25"/>
  <cols>
    <col min="1" max="1" width="31.5703125" customWidth="1"/>
    <col min="2" max="3" width="11.140625" bestFit="1" customWidth="1"/>
    <col min="7" max="7" width="10.140625" bestFit="1" customWidth="1"/>
    <col min="8" max="8" width="11.140625" bestFit="1" customWidth="1"/>
    <col min="10" max="10" width="10.140625" bestFit="1" customWidth="1"/>
  </cols>
  <sheetData>
    <row r="1" spans="1:20" ht="15.75" x14ac:dyDescent="0.25">
      <c r="A1" s="7" t="s">
        <v>60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ht="15.75" x14ac:dyDescent="0.25">
      <c r="A2" s="7" t="s">
        <v>58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0" ht="15.75" x14ac:dyDescent="0.25">
      <c r="A3" s="8" t="s">
        <v>76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0" ht="15.75" x14ac:dyDescent="0.25">
      <c r="A4" s="8" t="s">
        <v>59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6" spans="1:20" ht="2.25" customHeight="1" x14ac:dyDescent="0.25"/>
    <row r="7" spans="1:20" hidden="1" x14ac:dyDescent="0.25"/>
    <row r="8" spans="1:20" hidden="1" x14ac:dyDescent="0.25"/>
    <row r="9" spans="1:20" ht="243.75" x14ac:dyDescent="0.25">
      <c r="A9" s="1" t="s">
        <v>0</v>
      </c>
      <c r="B9" s="1" t="s">
        <v>1</v>
      </c>
      <c r="C9" s="1" t="s">
        <v>2</v>
      </c>
      <c r="D9" s="1" t="s">
        <v>3</v>
      </c>
      <c r="E9" s="1" t="s">
        <v>72</v>
      </c>
      <c r="F9" s="1" t="s">
        <v>4</v>
      </c>
      <c r="G9" s="1" t="s">
        <v>5</v>
      </c>
      <c r="H9" s="1" t="s">
        <v>6</v>
      </c>
      <c r="I9" s="1" t="s">
        <v>7</v>
      </c>
      <c r="J9" s="1" t="s">
        <v>8</v>
      </c>
      <c r="K9" s="1" t="s">
        <v>9</v>
      </c>
      <c r="L9" s="1" t="s">
        <v>10</v>
      </c>
      <c r="M9" s="1" t="s">
        <v>73</v>
      </c>
      <c r="N9" s="1" t="s">
        <v>70</v>
      </c>
      <c r="O9" s="1" t="s">
        <v>63</v>
      </c>
      <c r="P9" s="1" t="s">
        <v>11</v>
      </c>
      <c r="Q9" s="1" t="s">
        <v>65</v>
      </c>
      <c r="R9" s="1" t="s">
        <v>12</v>
      </c>
      <c r="S9" s="1" t="s">
        <v>13</v>
      </c>
      <c r="T9" s="1" t="s">
        <v>14</v>
      </c>
    </row>
    <row r="10" spans="1:20" ht="38.25" x14ac:dyDescent="0.25">
      <c r="A10" s="2" t="s">
        <v>15</v>
      </c>
      <c r="B10" s="3">
        <f t="shared" ref="B10:B24" si="0">SUM(C10:T10)</f>
        <v>20492565</v>
      </c>
      <c r="C10" s="3">
        <v>0</v>
      </c>
      <c r="D10" s="3">
        <v>0</v>
      </c>
      <c r="E10" s="3">
        <v>0</v>
      </c>
      <c r="F10" s="3">
        <v>0</v>
      </c>
      <c r="G10" s="3">
        <v>20492565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</row>
    <row r="11" spans="1:20" ht="38.25" x14ac:dyDescent="0.25">
      <c r="A11" s="2" t="s">
        <v>61</v>
      </c>
      <c r="B11" s="3">
        <f t="shared" si="0"/>
        <v>34118630</v>
      </c>
      <c r="C11" s="3"/>
      <c r="D11" s="3"/>
      <c r="E11" s="3">
        <v>0</v>
      </c>
      <c r="F11" s="3"/>
      <c r="G11" s="3">
        <v>34118630</v>
      </c>
      <c r="H11" s="3"/>
      <c r="I11" s="3"/>
      <c r="J11" s="3"/>
      <c r="K11" s="3"/>
      <c r="L11" s="3"/>
      <c r="M11" s="3">
        <v>0</v>
      </c>
      <c r="N11" s="3">
        <v>0</v>
      </c>
      <c r="O11" s="3">
        <v>0</v>
      </c>
      <c r="P11" s="3"/>
      <c r="Q11" s="3"/>
      <c r="R11" s="3"/>
      <c r="S11" s="3"/>
      <c r="T11" s="3"/>
    </row>
    <row r="12" spans="1:20" ht="38.25" x14ac:dyDescent="0.25">
      <c r="A12" s="2" t="s">
        <v>16</v>
      </c>
      <c r="B12" s="3">
        <f t="shared" si="0"/>
        <v>11309421</v>
      </c>
      <c r="C12" s="3">
        <v>0</v>
      </c>
      <c r="D12" s="3">
        <v>0</v>
      </c>
      <c r="E12" s="3">
        <v>0</v>
      </c>
      <c r="F12" s="3">
        <v>0</v>
      </c>
      <c r="G12" s="3">
        <v>11309421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</row>
    <row r="13" spans="1:20" ht="38.25" x14ac:dyDescent="0.25">
      <c r="A13" s="2" t="s">
        <v>62</v>
      </c>
      <c r="B13" s="3">
        <f t="shared" si="0"/>
        <v>2308047</v>
      </c>
      <c r="C13" s="3"/>
      <c r="D13" s="3"/>
      <c r="E13" s="3">
        <v>0</v>
      </c>
      <c r="F13" s="3"/>
      <c r="G13" s="3">
        <v>2308047</v>
      </c>
      <c r="H13" s="3"/>
      <c r="I13" s="3"/>
      <c r="J13" s="3"/>
      <c r="K13" s="3"/>
      <c r="L13" s="3"/>
      <c r="M13" s="3">
        <v>0</v>
      </c>
      <c r="N13" s="3">
        <v>0</v>
      </c>
      <c r="O13" s="3">
        <v>0</v>
      </c>
      <c r="P13" s="3"/>
      <c r="Q13" s="3"/>
      <c r="R13" s="3"/>
      <c r="S13" s="3"/>
      <c r="T13" s="3"/>
    </row>
    <row r="14" spans="1:20" ht="51" x14ac:dyDescent="0.25">
      <c r="A14" s="2" t="s">
        <v>17</v>
      </c>
      <c r="B14" s="3">
        <f t="shared" si="0"/>
        <v>13617468</v>
      </c>
      <c r="C14" s="3">
        <v>0</v>
      </c>
      <c r="D14" s="3">
        <v>0</v>
      </c>
      <c r="E14" s="3">
        <v>0</v>
      </c>
      <c r="F14" s="3">
        <v>0</v>
      </c>
      <c r="G14" s="3">
        <v>13617468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</row>
    <row r="15" spans="1:20" ht="28.5" customHeight="1" x14ac:dyDescent="0.25">
      <c r="A15" s="2" t="s">
        <v>18</v>
      </c>
      <c r="B15" s="3">
        <f t="shared" si="0"/>
        <v>2208930</v>
      </c>
      <c r="C15" s="3">
        <v>0</v>
      </c>
      <c r="D15" s="3">
        <v>0</v>
      </c>
      <c r="E15" s="3">
        <v>0</v>
      </c>
      <c r="F15" s="3">
        <v>0</v>
      </c>
      <c r="G15" s="3">
        <v>2208930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</row>
    <row r="16" spans="1:20" ht="38.25" x14ac:dyDescent="0.25">
      <c r="A16" s="2" t="s">
        <v>19</v>
      </c>
      <c r="B16" s="3">
        <f t="shared" si="0"/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</row>
    <row r="17" spans="1:20" ht="25.5" x14ac:dyDescent="0.25">
      <c r="A17" s="2" t="s">
        <v>20</v>
      </c>
      <c r="B17" s="3">
        <f t="shared" si="0"/>
        <v>2260933</v>
      </c>
      <c r="C17" s="3">
        <v>0</v>
      </c>
      <c r="D17" s="3">
        <v>0</v>
      </c>
      <c r="E17" s="3">
        <v>0</v>
      </c>
      <c r="F17" s="3">
        <v>0</v>
      </c>
      <c r="G17" s="3">
        <v>2260933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</row>
    <row r="18" spans="1:20" ht="38.25" x14ac:dyDescent="0.25">
      <c r="A18" s="2" t="s">
        <v>21</v>
      </c>
      <c r="B18" s="3">
        <f t="shared" si="0"/>
        <v>72698526</v>
      </c>
      <c r="C18" s="3">
        <v>0</v>
      </c>
      <c r="D18" s="3">
        <v>0</v>
      </c>
      <c r="E18" s="3">
        <v>0</v>
      </c>
      <c r="F18" s="3">
        <v>0</v>
      </c>
      <c r="G18" s="3">
        <v>72698526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</row>
    <row r="19" spans="1:20" ht="38.25" x14ac:dyDescent="0.25">
      <c r="A19" s="2" t="s">
        <v>22</v>
      </c>
      <c r="B19" s="3">
        <f t="shared" si="0"/>
        <v>43965908</v>
      </c>
      <c r="C19" s="3">
        <v>23703728</v>
      </c>
      <c r="D19" s="3">
        <v>0</v>
      </c>
      <c r="E19" s="3">
        <v>0</v>
      </c>
      <c r="F19" s="3">
        <v>0</v>
      </c>
      <c r="G19" s="3">
        <v>1658599</v>
      </c>
      <c r="H19" s="3">
        <v>50000</v>
      </c>
      <c r="I19" s="3">
        <v>0</v>
      </c>
      <c r="J19" s="3">
        <v>11231481</v>
      </c>
      <c r="K19" s="3">
        <v>0</v>
      </c>
      <c r="L19" s="3">
        <v>0</v>
      </c>
      <c r="M19" s="3">
        <v>0</v>
      </c>
      <c r="N19" s="3">
        <v>0</v>
      </c>
      <c r="O19" s="3">
        <v>7322100</v>
      </c>
      <c r="P19" s="3">
        <v>0</v>
      </c>
      <c r="Q19" s="3">
        <v>0</v>
      </c>
      <c r="R19" s="3">
        <v>0</v>
      </c>
      <c r="S19" s="3"/>
      <c r="T19" s="3">
        <v>0</v>
      </c>
    </row>
    <row r="20" spans="1:20" ht="25.5" x14ac:dyDescent="0.25">
      <c r="A20" s="2" t="s">
        <v>23</v>
      </c>
      <c r="B20" s="3">
        <f t="shared" si="0"/>
        <v>8664273</v>
      </c>
      <c r="C20" s="3">
        <v>8614273</v>
      </c>
      <c r="D20" s="3">
        <v>0</v>
      </c>
      <c r="E20" s="3">
        <v>0</v>
      </c>
      <c r="F20" s="3">
        <v>0</v>
      </c>
      <c r="G20" s="3">
        <v>0</v>
      </c>
      <c r="H20" s="3">
        <v>50000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/>
      <c r="P20" s="3">
        <v>0</v>
      </c>
      <c r="Q20" s="3">
        <v>0</v>
      </c>
      <c r="R20" s="3">
        <v>0</v>
      </c>
      <c r="S20" s="3">
        <v>0</v>
      </c>
      <c r="T20" s="3">
        <v>0</v>
      </c>
    </row>
    <row r="21" spans="1:20" ht="25.5" x14ac:dyDescent="0.25">
      <c r="A21" s="2" t="s">
        <v>64</v>
      </c>
      <c r="B21" s="3">
        <f t="shared" si="0"/>
        <v>21188442</v>
      </c>
      <c r="C21" s="3">
        <v>976262</v>
      </c>
      <c r="D21" s="3"/>
      <c r="E21" s="3">
        <v>0</v>
      </c>
      <c r="F21" s="3"/>
      <c r="G21" s="3">
        <v>1658599</v>
      </c>
      <c r="H21" s="3"/>
      <c r="I21" s="3"/>
      <c r="J21" s="3">
        <v>11231481</v>
      </c>
      <c r="K21" s="3"/>
      <c r="L21" s="3"/>
      <c r="M21" s="3">
        <v>0</v>
      </c>
      <c r="N21" s="3">
        <v>0</v>
      </c>
      <c r="O21" s="3">
        <v>7322100</v>
      </c>
      <c r="P21" s="3"/>
      <c r="Q21" s="3"/>
      <c r="R21" s="3"/>
      <c r="S21" s="3"/>
      <c r="T21" s="3"/>
    </row>
    <row r="22" spans="1:20" ht="38.25" x14ac:dyDescent="0.25">
      <c r="A22" s="2" t="s">
        <v>24</v>
      </c>
      <c r="B22" s="3">
        <f t="shared" si="0"/>
        <v>2809075</v>
      </c>
      <c r="C22" s="3">
        <v>326480</v>
      </c>
      <c r="D22" s="3">
        <v>0</v>
      </c>
      <c r="E22" s="3">
        <v>0</v>
      </c>
      <c r="F22" s="3">
        <v>0</v>
      </c>
      <c r="G22" s="3">
        <v>0</v>
      </c>
      <c r="H22" s="3">
        <v>2482595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/>
      <c r="P22" s="3">
        <v>0</v>
      </c>
      <c r="Q22" s="3">
        <v>0</v>
      </c>
      <c r="R22" s="3">
        <v>0</v>
      </c>
      <c r="S22" s="3">
        <v>0</v>
      </c>
      <c r="T22" s="3">
        <v>0</v>
      </c>
    </row>
    <row r="23" spans="1:20" ht="25.5" x14ac:dyDescent="0.25">
      <c r="A23" s="2" t="s">
        <v>25</v>
      </c>
      <c r="B23" s="3">
        <f t="shared" si="0"/>
        <v>13263879</v>
      </c>
      <c r="C23" s="3">
        <v>4759814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493544</v>
      </c>
      <c r="J23" s="3">
        <v>8010521</v>
      </c>
      <c r="K23" s="3">
        <v>0</v>
      </c>
      <c r="L23" s="3">
        <v>0</v>
      </c>
      <c r="M23" s="3">
        <v>0</v>
      </c>
      <c r="N23" s="3">
        <v>0</v>
      </c>
      <c r="O23" s="3"/>
      <c r="P23" s="3">
        <v>0</v>
      </c>
      <c r="Q23" s="3">
        <v>0</v>
      </c>
      <c r="R23" s="3">
        <v>0</v>
      </c>
      <c r="S23" s="3">
        <v>0</v>
      </c>
      <c r="T23" s="3">
        <v>0</v>
      </c>
    </row>
    <row r="24" spans="1:20" ht="25.5" x14ac:dyDescent="0.25">
      <c r="A24" s="2" t="s">
        <v>26</v>
      </c>
      <c r="B24" s="3">
        <f t="shared" si="0"/>
        <v>13446240</v>
      </c>
      <c r="C24" s="3">
        <v>13446240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/>
      <c r="P24" s="3">
        <v>0</v>
      </c>
      <c r="Q24" s="3">
        <v>0</v>
      </c>
      <c r="R24" s="3">
        <v>0</v>
      </c>
      <c r="S24" s="3">
        <v>0</v>
      </c>
      <c r="T24" s="3">
        <v>0</v>
      </c>
    </row>
    <row r="25" spans="1:20" ht="38.25" x14ac:dyDescent="0.25">
      <c r="A25" s="4" t="s">
        <v>27</v>
      </c>
      <c r="B25" s="5">
        <f>B19+B18</f>
        <v>116664434</v>
      </c>
      <c r="C25" s="5">
        <f t="shared" ref="C25:T25" si="1">C19+C18</f>
        <v>23703728</v>
      </c>
      <c r="D25" s="5">
        <f t="shared" si="1"/>
        <v>0</v>
      </c>
      <c r="E25" s="3">
        <v>0</v>
      </c>
      <c r="F25" s="5">
        <f t="shared" si="1"/>
        <v>0</v>
      </c>
      <c r="G25" s="5">
        <f t="shared" si="1"/>
        <v>74357125</v>
      </c>
      <c r="H25" s="5">
        <f t="shared" si="1"/>
        <v>50000</v>
      </c>
      <c r="I25" s="5">
        <f t="shared" si="1"/>
        <v>0</v>
      </c>
      <c r="J25" s="5">
        <f t="shared" si="1"/>
        <v>11231481</v>
      </c>
      <c r="K25" s="5">
        <f t="shared" si="1"/>
        <v>0</v>
      </c>
      <c r="L25" s="5">
        <f t="shared" si="1"/>
        <v>0</v>
      </c>
      <c r="M25" s="3">
        <v>0</v>
      </c>
      <c r="N25" s="3">
        <v>0</v>
      </c>
      <c r="O25" s="5">
        <f t="shared" si="1"/>
        <v>7322100</v>
      </c>
      <c r="P25" s="5">
        <f t="shared" si="1"/>
        <v>0</v>
      </c>
      <c r="Q25" s="5">
        <f t="shared" si="1"/>
        <v>0</v>
      </c>
      <c r="R25" s="5">
        <f t="shared" si="1"/>
        <v>0</v>
      </c>
      <c r="S25" s="5">
        <f t="shared" si="1"/>
        <v>0</v>
      </c>
      <c r="T25" s="5">
        <f t="shared" si="1"/>
        <v>0</v>
      </c>
    </row>
    <row r="26" spans="1:20" ht="51" x14ac:dyDescent="0.25">
      <c r="A26" s="2" t="s">
        <v>28</v>
      </c>
      <c r="B26" s="3">
        <f>SUM(C26:T26)</f>
        <v>136041030</v>
      </c>
      <c r="C26" s="3">
        <v>129776552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/>
      <c r="P26" s="3">
        <v>0</v>
      </c>
      <c r="Q26" s="3">
        <v>6264478</v>
      </c>
      <c r="R26" s="3">
        <v>0</v>
      </c>
      <c r="S26" s="3">
        <v>0</v>
      </c>
      <c r="T26" s="3">
        <v>0</v>
      </c>
    </row>
    <row r="27" spans="1:20" ht="25.5" x14ac:dyDescent="0.25">
      <c r="A27" s="2" t="s">
        <v>66</v>
      </c>
      <c r="B27" s="3">
        <f>SUM(C27:T27)</f>
        <v>113688616</v>
      </c>
      <c r="C27" s="3">
        <v>113688616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</row>
    <row r="28" spans="1:20" ht="25.5" x14ac:dyDescent="0.25">
      <c r="A28" s="2" t="s">
        <v>67</v>
      </c>
      <c r="B28" s="3">
        <f>SUM(C28:T28)</f>
        <v>4837936</v>
      </c>
      <c r="C28" s="3">
        <v>4837936</v>
      </c>
      <c r="D28" s="3"/>
      <c r="E28" s="3">
        <v>0</v>
      </c>
      <c r="F28" s="3"/>
      <c r="G28" s="3"/>
      <c r="H28" s="3"/>
      <c r="I28" s="3"/>
      <c r="J28" s="3"/>
      <c r="K28" s="3"/>
      <c r="L28" s="3"/>
      <c r="M28" s="3">
        <v>0</v>
      </c>
      <c r="N28" s="3">
        <v>0</v>
      </c>
      <c r="O28" s="3"/>
      <c r="P28" s="3"/>
      <c r="Q28" s="3"/>
      <c r="R28" s="3"/>
      <c r="S28" s="3"/>
      <c r="T28" s="3"/>
    </row>
    <row r="29" spans="1:20" ht="25.5" x14ac:dyDescent="0.25">
      <c r="A29" s="2" t="s">
        <v>29</v>
      </c>
      <c r="B29" s="3">
        <v>3450000</v>
      </c>
      <c r="C29" s="3">
        <v>11250000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/>
      <c r="P29" s="3">
        <v>0</v>
      </c>
      <c r="Q29" s="3">
        <v>0</v>
      </c>
      <c r="R29" s="3">
        <v>0</v>
      </c>
      <c r="S29" s="3">
        <v>0</v>
      </c>
      <c r="T29" s="3">
        <v>0</v>
      </c>
    </row>
    <row r="30" spans="1:20" ht="38.25" x14ac:dyDescent="0.25">
      <c r="A30" s="4" t="s">
        <v>30</v>
      </c>
      <c r="B30" s="5">
        <f>B26</f>
        <v>136041030</v>
      </c>
      <c r="C30" s="5">
        <f t="shared" ref="C30:T30" si="2">C26</f>
        <v>129776552</v>
      </c>
      <c r="D30" s="5">
        <f t="shared" si="2"/>
        <v>0</v>
      </c>
      <c r="E30" s="3">
        <v>0</v>
      </c>
      <c r="F30" s="5">
        <f t="shared" si="2"/>
        <v>0</v>
      </c>
      <c r="G30" s="5">
        <f t="shared" si="2"/>
        <v>0</v>
      </c>
      <c r="H30" s="5">
        <f t="shared" si="2"/>
        <v>0</v>
      </c>
      <c r="I30" s="5">
        <f t="shared" si="2"/>
        <v>0</v>
      </c>
      <c r="J30" s="5">
        <f t="shared" si="2"/>
        <v>0</v>
      </c>
      <c r="K30" s="5">
        <f t="shared" si="2"/>
        <v>0</v>
      </c>
      <c r="L30" s="5">
        <f t="shared" si="2"/>
        <v>0</v>
      </c>
      <c r="M30" s="3">
        <v>0</v>
      </c>
      <c r="N30" s="3">
        <v>0</v>
      </c>
      <c r="O30" s="5">
        <f t="shared" si="2"/>
        <v>0</v>
      </c>
      <c r="P30" s="5">
        <f t="shared" si="2"/>
        <v>0</v>
      </c>
      <c r="Q30" s="5">
        <f t="shared" si="2"/>
        <v>6264478</v>
      </c>
      <c r="R30" s="5">
        <f t="shared" si="2"/>
        <v>0</v>
      </c>
      <c r="S30" s="5">
        <f t="shared" si="2"/>
        <v>0</v>
      </c>
      <c r="T30" s="5">
        <f t="shared" si="2"/>
        <v>0</v>
      </c>
    </row>
    <row r="31" spans="1:20" ht="25.5" x14ac:dyDescent="0.25">
      <c r="A31" s="2" t="s">
        <v>31</v>
      </c>
      <c r="B31" s="3">
        <f>SUM(C31:T31)</f>
        <v>776500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/>
      <c r="P31" s="3">
        <v>0</v>
      </c>
      <c r="Q31" s="3">
        <v>0</v>
      </c>
      <c r="R31" s="3">
        <v>0</v>
      </c>
      <c r="S31" s="3">
        <v>0</v>
      </c>
      <c r="T31" s="3">
        <v>776500</v>
      </c>
    </row>
    <row r="32" spans="1:20" ht="25.5" x14ac:dyDescent="0.25">
      <c r="A32" s="2" t="s">
        <v>32</v>
      </c>
      <c r="B32" s="3">
        <f>SUM(C32:T32)</f>
        <v>776500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/>
      <c r="P32" s="3">
        <v>0</v>
      </c>
      <c r="Q32" s="3">
        <v>0</v>
      </c>
      <c r="R32" s="3">
        <v>0</v>
      </c>
      <c r="S32" s="3">
        <v>0</v>
      </c>
      <c r="T32" s="3">
        <v>776500</v>
      </c>
    </row>
    <row r="33" spans="1:20" ht="25.5" x14ac:dyDescent="0.25">
      <c r="A33" s="2" t="s">
        <v>33</v>
      </c>
      <c r="B33" s="3">
        <f>SUM(B34:B35)</f>
        <v>4302263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/>
      <c r="P33" s="3">
        <v>0</v>
      </c>
      <c r="Q33" s="3">
        <v>0</v>
      </c>
      <c r="R33" s="3">
        <v>0</v>
      </c>
      <c r="S33" s="3">
        <v>0</v>
      </c>
      <c r="T33" s="3">
        <v>4302958</v>
      </c>
    </row>
    <row r="34" spans="1:20" ht="38.25" x14ac:dyDescent="0.25">
      <c r="A34" s="2" t="s">
        <v>34</v>
      </c>
      <c r="B34" s="3">
        <v>4215958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/>
      <c r="P34" s="3">
        <v>0</v>
      </c>
      <c r="Q34" s="3">
        <v>0</v>
      </c>
      <c r="R34" s="3">
        <v>0</v>
      </c>
      <c r="S34" s="3">
        <v>0</v>
      </c>
      <c r="T34" s="3">
        <v>4215958</v>
      </c>
    </row>
    <row r="35" spans="1:20" ht="25.5" x14ac:dyDescent="0.25">
      <c r="A35" s="2" t="s">
        <v>68</v>
      </c>
      <c r="B35" s="3">
        <f>SUM(C35:T35)</f>
        <v>86305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/>
      <c r="P35" s="3">
        <v>0</v>
      </c>
      <c r="Q35" s="3">
        <v>0</v>
      </c>
      <c r="R35" s="3">
        <v>0</v>
      </c>
      <c r="S35" s="3">
        <v>0</v>
      </c>
      <c r="T35" s="3">
        <v>86305</v>
      </c>
    </row>
    <row r="36" spans="1:20" ht="25.5" x14ac:dyDescent="0.25">
      <c r="A36" s="2" t="s">
        <v>35</v>
      </c>
      <c r="B36" s="3">
        <f>SUM(C36:T36)</f>
        <v>396322</v>
      </c>
      <c r="C36" s="3">
        <v>57322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/>
      <c r="P36" s="3">
        <v>0</v>
      </c>
      <c r="Q36" s="3">
        <v>0</v>
      </c>
      <c r="R36" s="3">
        <v>0</v>
      </c>
      <c r="S36" s="3">
        <v>0</v>
      </c>
      <c r="T36" s="3">
        <v>339000</v>
      </c>
    </row>
    <row r="37" spans="1:20" ht="25.5" x14ac:dyDescent="0.25">
      <c r="A37" s="4" t="s">
        <v>36</v>
      </c>
      <c r="B37" s="5">
        <f>B36+B33+B31</f>
        <v>5475085</v>
      </c>
      <c r="C37" s="5">
        <f t="shared" ref="C37:T37" si="3">C36+C33+C31</f>
        <v>57322</v>
      </c>
      <c r="D37" s="5">
        <f t="shared" si="3"/>
        <v>0</v>
      </c>
      <c r="E37" s="3">
        <v>0</v>
      </c>
      <c r="F37" s="5">
        <f t="shared" si="3"/>
        <v>0</v>
      </c>
      <c r="G37" s="5">
        <f t="shared" si="3"/>
        <v>0</v>
      </c>
      <c r="H37" s="5">
        <f t="shared" si="3"/>
        <v>0</v>
      </c>
      <c r="I37" s="5">
        <f t="shared" si="3"/>
        <v>0</v>
      </c>
      <c r="J37" s="5">
        <f t="shared" si="3"/>
        <v>0</v>
      </c>
      <c r="K37" s="5">
        <f t="shared" si="3"/>
        <v>0</v>
      </c>
      <c r="L37" s="5">
        <f t="shared" si="3"/>
        <v>0</v>
      </c>
      <c r="M37" s="3">
        <v>0</v>
      </c>
      <c r="N37" s="3">
        <v>0</v>
      </c>
      <c r="O37" s="5">
        <f t="shared" si="3"/>
        <v>0</v>
      </c>
      <c r="P37" s="5">
        <f t="shared" si="3"/>
        <v>0</v>
      </c>
      <c r="Q37" s="5">
        <f t="shared" si="3"/>
        <v>0</v>
      </c>
      <c r="R37" s="5">
        <f t="shared" si="3"/>
        <v>0</v>
      </c>
      <c r="S37" s="5">
        <f t="shared" si="3"/>
        <v>0</v>
      </c>
      <c r="T37" s="5">
        <f t="shared" si="3"/>
        <v>5418458</v>
      </c>
    </row>
    <row r="38" spans="1:20" s="6" customFormat="1" ht="25.5" x14ac:dyDescent="0.25">
      <c r="A38" s="2" t="s">
        <v>69</v>
      </c>
      <c r="B38" s="3">
        <f>SUM(C38:T38)</f>
        <v>677700</v>
      </c>
      <c r="C38" s="3">
        <v>677700</v>
      </c>
      <c r="D38" s="3"/>
      <c r="E38" s="3">
        <v>0</v>
      </c>
      <c r="F38" s="3"/>
      <c r="G38" s="3"/>
      <c r="H38" s="3"/>
      <c r="I38" s="3"/>
      <c r="J38" s="3"/>
      <c r="K38" s="3"/>
      <c r="L38" s="3"/>
      <c r="M38" s="3">
        <v>0</v>
      </c>
      <c r="N38" s="3">
        <v>0</v>
      </c>
      <c r="O38" s="3"/>
      <c r="P38" s="3"/>
      <c r="Q38" s="3"/>
      <c r="R38" s="3"/>
      <c r="S38" s="3"/>
      <c r="T38" s="3"/>
    </row>
    <row r="39" spans="1:20" ht="25.5" x14ac:dyDescent="0.25">
      <c r="A39" s="2" t="s">
        <v>37</v>
      </c>
      <c r="B39" s="3">
        <f t="shared" ref="B39:B46" si="4">SUM(C39:T39)</f>
        <v>4433484</v>
      </c>
      <c r="C39" s="3">
        <v>4433484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/>
      <c r="P39" s="3">
        <v>0</v>
      </c>
      <c r="Q39" s="3">
        <v>0</v>
      </c>
      <c r="R39" s="3">
        <v>0</v>
      </c>
      <c r="S39" s="3">
        <v>0</v>
      </c>
      <c r="T39" s="3">
        <v>0</v>
      </c>
    </row>
    <row r="40" spans="1:20" ht="25.5" x14ac:dyDescent="0.25">
      <c r="A40" s="2" t="s">
        <v>38</v>
      </c>
      <c r="B40" s="3">
        <f t="shared" si="4"/>
        <v>1268784</v>
      </c>
      <c r="C40" s="3">
        <v>1234093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34691</v>
      </c>
      <c r="O40" s="3"/>
      <c r="P40" s="3">
        <v>0</v>
      </c>
      <c r="Q40" s="3">
        <v>0</v>
      </c>
      <c r="R40" s="3">
        <v>0</v>
      </c>
      <c r="S40" s="3">
        <v>0</v>
      </c>
      <c r="T40" s="3">
        <v>0</v>
      </c>
    </row>
    <row r="41" spans="1:20" ht="25.5" x14ac:dyDescent="0.25">
      <c r="A41" s="2" t="s">
        <v>39</v>
      </c>
      <c r="B41" s="3">
        <f t="shared" si="4"/>
        <v>1234093</v>
      </c>
      <c r="C41" s="3">
        <v>1234093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/>
      <c r="P41" s="3">
        <v>0</v>
      </c>
      <c r="Q41" s="3">
        <v>0</v>
      </c>
      <c r="R41" s="3">
        <v>0</v>
      </c>
      <c r="S41" s="3">
        <v>0</v>
      </c>
      <c r="T41" s="3">
        <v>0</v>
      </c>
    </row>
    <row r="42" spans="1:20" x14ac:dyDescent="0.25">
      <c r="A42" s="2" t="s">
        <v>71</v>
      </c>
      <c r="B42" s="3">
        <f t="shared" si="4"/>
        <v>2124140</v>
      </c>
      <c r="C42" s="3">
        <v>329600</v>
      </c>
      <c r="D42" s="3">
        <v>1780368</v>
      </c>
      <c r="E42" s="3">
        <v>14172</v>
      </c>
      <c r="F42" s="3"/>
      <c r="G42" s="3"/>
      <c r="H42" s="3"/>
      <c r="I42" s="3"/>
      <c r="J42" s="3"/>
      <c r="K42" s="3"/>
      <c r="L42" s="3"/>
      <c r="M42" s="3">
        <v>0</v>
      </c>
      <c r="N42" s="3"/>
      <c r="O42" s="3"/>
      <c r="P42" s="3"/>
      <c r="Q42" s="3"/>
      <c r="R42" s="3"/>
      <c r="S42" s="3"/>
      <c r="T42" s="3"/>
    </row>
    <row r="43" spans="1:20" ht="25.5" x14ac:dyDescent="0.25">
      <c r="A43" s="2" t="s">
        <v>40</v>
      </c>
      <c r="B43" s="3">
        <f t="shared" si="4"/>
        <v>1799980</v>
      </c>
      <c r="C43" s="3">
        <v>1744830</v>
      </c>
      <c r="D43" s="3">
        <v>0</v>
      </c>
      <c r="E43" s="3">
        <v>4466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15120</v>
      </c>
      <c r="N43" s="3">
        <v>35564</v>
      </c>
      <c r="O43" s="3"/>
      <c r="P43" s="3">
        <v>0</v>
      </c>
      <c r="Q43" s="3">
        <v>0</v>
      </c>
      <c r="R43" s="3">
        <v>0</v>
      </c>
      <c r="S43" s="3">
        <v>0</v>
      </c>
      <c r="T43" s="3">
        <v>0</v>
      </c>
    </row>
    <row r="44" spans="1:20" ht="38.25" x14ac:dyDescent="0.25">
      <c r="A44" s="2" t="s">
        <v>41</v>
      </c>
      <c r="B44" s="3">
        <f t="shared" si="4"/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/>
      <c r="P44" s="3">
        <v>0</v>
      </c>
      <c r="Q44" s="3">
        <v>0</v>
      </c>
      <c r="R44" s="3">
        <v>0</v>
      </c>
      <c r="S44" s="3">
        <v>0</v>
      </c>
      <c r="T44" s="3">
        <v>0</v>
      </c>
    </row>
    <row r="45" spans="1:20" ht="38.25" x14ac:dyDescent="0.25">
      <c r="A45" s="2" t="s">
        <v>42</v>
      </c>
      <c r="B45" s="3">
        <f t="shared" si="4"/>
        <v>0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/>
      <c r="P45" s="3">
        <v>0</v>
      </c>
      <c r="Q45" s="3">
        <v>0</v>
      </c>
      <c r="R45" s="3">
        <v>0</v>
      </c>
      <c r="S45" s="3">
        <v>0</v>
      </c>
      <c r="T45" s="3">
        <v>0</v>
      </c>
    </row>
    <row r="46" spans="1:20" ht="25.5" x14ac:dyDescent="0.25">
      <c r="A46" s="2" t="s">
        <v>43</v>
      </c>
      <c r="B46" s="3">
        <f t="shared" si="4"/>
        <v>33585596</v>
      </c>
      <c r="C46" s="3">
        <v>33423249</v>
      </c>
      <c r="D46" s="3">
        <v>0</v>
      </c>
      <c r="E46" s="3">
        <v>2362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56000</v>
      </c>
      <c r="N46" s="3">
        <v>103985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</row>
    <row r="47" spans="1:20" ht="38.25" x14ac:dyDescent="0.25">
      <c r="A47" s="4" t="s">
        <v>44</v>
      </c>
      <c r="B47" s="5">
        <f>SUM(B38:B46)-B41</f>
        <v>43889684</v>
      </c>
      <c r="C47" s="5">
        <f t="shared" ref="C47:T47" si="5">SUM(C38:C46)-C41</f>
        <v>41842956</v>
      </c>
      <c r="D47" s="5">
        <f t="shared" si="5"/>
        <v>1780368</v>
      </c>
      <c r="E47" s="5">
        <f t="shared" si="5"/>
        <v>21000</v>
      </c>
      <c r="F47" s="5">
        <f t="shared" si="5"/>
        <v>0</v>
      </c>
      <c r="G47" s="5">
        <f t="shared" si="5"/>
        <v>0</v>
      </c>
      <c r="H47" s="5">
        <f t="shared" si="5"/>
        <v>0</v>
      </c>
      <c r="I47" s="5">
        <f t="shared" si="5"/>
        <v>0</v>
      </c>
      <c r="J47" s="5">
        <f t="shared" si="5"/>
        <v>0</v>
      </c>
      <c r="K47" s="5">
        <f t="shared" si="5"/>
        <v>0</v>
      </c>
      <c r="L47" s="5">
        <f t="shared" si="5"/>
        <v>0</v>
      </c>
      <c r="M47" s="5">
        <f t="shared" si="5"/>
        <v>71120</v>
      </c>
      <c r="N47" s="5">
        <f t="shared" si="5"/>
        <v>174240</v>
      </c>
      <c r="O47" s="5">
        <f t="shared" si="5"/>
        <v>0</v>
      </c>
      <c r="P47" s="5">
        <f t="shared" si="5"/>
        <v>0</v>
      </c>
      <c r="Q47" s="5">
        <f t="shared" si="5"/>
        <v>0</v>
      </c>
      <c r="R47" s="5">
        <f t="shared" si="5"/>
        <v>0</v>
      </c>
      <c r="S47" s="5">
        <f t="shared" si="5"/>
        <v>0</v>
      </c>
      <c r="T47" s="5">
        <f t="shared" si="5"/>
        <v>0</v>
      </c>
    </row>
    <row r="48" spans="1:20" x14ac:dyDescent="0.25">
      <c r="A48" s="2" t="s">
        <v>74</v>
      </c>
      <c r="B48" s="5">
        <f>SUM(C48:T48)</f>
        <v>800000</v>
      </c>
      <c r="C48" s="3">
        <v>800000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</row>
    <row r="49" spans="1:20" x14ac:dyDescent="0.25">
      <c r="A49" s="4" t="s">
        <v>75</v>
      </c>
      <c r="B49" s="5">
        <f>B48</f>
        <v>800000</v>
      </c>
      <c r="C49" s="5">
        <f t="shared" ref="C49:T49" si="6">C48</f>
        <v>800000</v>
      </c>
      <c r="D49" s="5">
        <f t="shared" si="6"/>
        <v>0</v>
      </c>
      <c r="E49" s="5">
        <f t="shared" si="6"/>
        <v>0</v>
      </c>
      <c r="F49" s="5">
        <f t="shared" si="6"/>
        <v>0</v>
      </c>
      <c r="G49" s="5">
        <f t="shared" si="6"/>
        <v>0</v>
      </c>
      <c r="H49" s="5">
        <f t="shared" si="6"/>
        <v>0</v>
      </c>
      <c r="I49" s="5">
        <f t="shared" si="6"/>
        <v>0</v>
      </c>
      <c r="J49" s="5">
        <f t="shared" si="6"/>
        <v>0</v>
      </c>
      <c r="K49" s="5">
        <f t="shared" si="6"/>
        <v>0</v>
      </c>
      <c r="L49" s="5">
        <f t="shared" si="6"/>
        <v>0</v>
      </c>
      <c r="M49" s="5">
        <f t="shared" si="6"/>
        <v>0</v>
      </c>
      <c r="N49" s="5">
        <f t="shared" si="6"/>
        <v>0</v>
      </c>
      <c r="O49" s="5">
        <f t="shared" si="6"/>
        <v>0</v>
      </c>
      <c r="P49" s="5">
        <f t="shared" si="6"/>
        <v>0</v>
      </c>
      <c r="Q49" s="5">
        <f t="shared" si="6"/>
        <v>0</v>
      </c>
      <c r="R49" s="5">
        <f t="shared" si="6"/>
        <v>0</v>
      </c>
      <c r="S49" s="5">
        <f t="shared" si="6"/>
        <v>0</v>
      </c>
      <c r="T49" s="5">
        <f t="shared" si="6"/>
        <v>0</v>
      </c>
    </row>
    <row r="50" spans="1:20" ht="38.25" x14ac:dyDescent="0.25">
      <c r="A50" s="2" t="s">
        <v>45</v>
      </c>
      <c r="B50" s="3">
        <f>SUM(C50:T50)</f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/>
      <c r="P50" s="3">
        <v>0</v>
      </c>
      <c r="Q50" s="3">
        <v>0</v>
      </c>
      <c r="R50" s="3">
        <v>0</v>
      </c>
      <c r="S50" s="3">
        <v>0</v>
      </c>
      <c r="T50" s="3">
        <v>0</v>
      </c>
    </row>
    <row r="51" spans="1:20" x14ac:dyDescent="0.25">
      <c r="A51" s="2" t="s">
        <v>46</v>
      </c>
      <c r="B51" s="3">
        <f>SUM(C51:T51)</f>
        <v>0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/>
      <c r="P51" s="3">
        <v>0</v>
      </c>
      <c r="Q51" s="3">
        <v>0</v>
      </c>
      <c r="R51" s="3">
        <v>0</v>
      </c>
      <c r="S51" s="3">
        <v>0</v>
      </c>
      <c r="T51" s="3">
        <v>0</v>
      </c>
    </row>
    <row r="52" spans="1:20" ht="38.25" x14ac:dyDescent="0.25">
      <c r="A52" s="4" t="s">
        <v>47</v>
      </c>
      <c r="B52" s="3">
        <f>SUM(C52:T52)</f>
        <v>0</v>
      </c>
      <c r="C52" s="5">
        <v>0</v>
      </c>
      <c r="D52" s="5">
        <v>0</v>
      </c>
      <c r="E52" s="3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3">
        <v>0</v>
      </c>
      <c r="N52" s="3">
        <v>0</v>
      </c>
      <c r="O52" s="5"/>
      <c r="P52" s="5">
        <v>0</v>
      </c>
      <c r="Q52" s="5">
        <v>0</v>
      </c>
      <c r="R52" s="5">
        <v>0</v>
      </c>
      <c r="S52" s="5">
        <v>0</v>
      </c>
      <c r="T52" s="5">
        <v>0</v>
      </c>
    </row>
    <row r="53" spans="1:20" ht="38.25" x14ac:dyDescent="0.25">
      <c r="A53" s="2" t="s">
        <v>48</v>
      </c>
      <c r="B53" s="3">
        <f>SUM(C53:T53)</f>
        <v>19208469</v>
      </c>
      <c r="C53" s="3">
        <v>17173469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/>
      <c r="P53" s="3">
        <v>2035000</v>
      </c>
      <c r="Q53" s="3">
        <v>0</v>
      </c>
      <c r="R53" s="3">
        <v>0</v>
      </c>
      <c r="S53" s="3">
        <v>0</v>
      </c>
      <c r="T53" s="3">
        <v>0</v>
      </c>
    </row>
    <row r="54" spans="1:20" x14ac:dyDescent="0.25">
      <c r="A54" s="2" t="s">
        <v>49</v>
      </c>
      <c r="B54" s="3">
        <f>SUM(C54:T54)</f>
        <v>19208469</v>
      </c>
      <c r="C54" s="3">
        <v>17173469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/>
      <c r="P54" s="3">
        <v>2035000</v>
      </c>
      <c r="Q54" s="3">
        <v>0</v>
      </c>
      <c r="R54" s="3">
        <v>0</v>
      </c>
      <c r="S54" s="3">
        <v>0</v>
      </c>
      <c r="T54" s="3">
        <v>0</v>
      </c>
    </row>
    <row r="55" spans="1:20" ht="38.25" x14ac:dyDescent="0.25">
      <c r="A55" s="4" t="s">
        <v>50</v>
      </c>
      <c r="B55" s="5">
        <f>B53</f>
        <v>19208469</v>
      </c>
      <c r="C55" s="5">
        <f t="shared" ref="C55:T55" si="7">C53</f>
        <v>17173469</v>
      </c>
      <c r="D55" s="5">
        <f t="shared" si="7"/>
        <v>0</v>
      </c>
      <c r="E55" s="5">
        <f t="shared" si="7"/>
        <v>0</v>
      </c>
      <c r="F55" s="5">
        <f t="shared" si="7"/>
        <v>0</v>
      </c>
      <c r="G55" s="5">
        <f t="shared" si="7"/>
        <v>0</v>
      </c>
      <c r="H55" s="5">
        <f t="shared" si="7"/>
        <v>0</v>
      </c>
      <c r="I55" s="5">
        <f t="shared" si="7"/>
        <v>0</v>
      </c>
      <c r="J55" s="5">
        <f t="shared" si="7"/>
        <v>0</v>
      </c>
      <c r="K55" s="5">
        <f t="shared" si="7"/>
        <v>0</v>
      </c>
      <c r="L55" s="5">
        <f t="shared" si="7"/>
        <v>0</v>
      </c>
      <c r="M55" s="5">
        <f t="shared" si="7"/>
        <v>0</v>
      </c>
      <c r="N55" s="5">
        <f t="shared" si="7"/>
        <v>0</v>
      </c>
      <c r="O55" s="5">
        <f t="shared" si="7"/>
        <v>0</v>
      </c>
      <c r="P55" s="5">
        <f t="shared" si="7"/>
        <v>2035000</v>
      </c>
      <c r="Q55" s="5">
        <f t="shared" si="7"/>
        <v>0</v>
      </c>
      <c r="R55" s="5">
        <f t="shared" si="7"/>
        <v>0</v>
      </c>
      <c r="S55" s="5">
        <f t="shared" si="7"/>
        <v>0</v>
      </c>
      <c r="T55" s="5">
        <f t="shared" si="7"/>
        <v>0</v>
      </c>
    </row>
    <row r="56" spans="1:20" ht="38.25" x14ac:dyDescent="0.25">
      <c r="A56" s="4" t="s">
        <v>51</v>
      </c>
      <c r="B56" s="5">
        <f>B52+B55+B49+B47+B37+B30+B25</f>
        <v>322078702</v>
      </c>
      <c r="C56" s="5">
        <f t="shared" ref="C56:T56" si="8">C52+C55+C49+C47+C37+C30+C25</f>
        <v>213354027</v>
      </c>
      <c r="D56" s="5">
        <f t="shared" si="8"/>
        <v>1780368</v>
      </c>
      <c r="E56" s="5">
        <f t="shared" si="8"/>
        <v>21000</v>
      </c>
      <c r="F56" s="5">
        <f t="shared" si="8"/>
        <v>0</v>
      </c>
      <c r="G56" s="5">
        <f t="shared" si="8"/>
        <v>74357125</v>
      </c>
      <c r="H56" s="5">
        <f t="shared" si="8"/>
        <v>50000</v>
      </c>
      <c r="I56" s="5">
        <f t="shared" si="8"/>
        <v>0</v>
      </c>
      <c r="J56" s="5">
        <f t="shared" si="8"/>
        <v>11231481</v>
      </c>
      <c r="K56" s="5">
        <f t="shared" si="8"/>
        <v>0</v>
      </c>
      <c r="L56" s="5">
        <f t="shared" si="8"/>
        <v>0</v>
      </c>
      <c r="M56" s="5">
        <f t="shared" si="8"/>
        <v>71120</v>
      </c>
      <c r="N56" s="5">
        <f t="shared" si="8"/>
        <v>174240</v>
      </c>
      <c r="O56" s="5">
        <f t="shared" si="8"/>
        <v>7322100</v>
      </c>
      <c r="P56" s="5">
        <f t="shared" si="8"/>
        <v>2035000</v>
      </c>
      <c r="Q56" s="5">
        <f t="shared" si="8"/>
        <v>6264478</v>
      </c>
      <c r="R56" s="5">
        <f t="shared" si="8"/>
        <v>0</v>
      </c>
      <c r="S56" s="5">
        <f t="shared" si="8"/>
        <v>0</v>
      </c>
      <c r="T56" s="5">
        <f t="shared" si="8"/>
        <v>5418458</v>
      </c>
    </row>
    <row r="57" spans="1:20" ht="38.25" x14ac:dyDescent="0.25">
      <c r="A57" s="2" t="s">
        <v>52</v>
      </c>
      <c r="B57" s="3">
        <f>SUM(C57:T57)</f>
        <v>147748130</v>
      </c>
      <c r="C57" s="3">
        <v>0</v>
      </c>
      <c r="D57" s="3">
        <v>0</v>
      </c>
      <c r="E57" s="3">
        <v>0</v>
      </c>
      <c r="F57" s="3">
        <v>0</v>
      </c>
      <c r="G57" s="3">
        <v>0</v>
      </c>
      <c r="H57" s="3">
        <v>147748130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/>
      <c r="P57" s="3">
        <v>0</v>
      </c>
      <c r="Q57" s="3">
        <v>0</v>
      </c>
      <c r="R57" s="3">
        <v>0</v>
      </c>
      <c r="S57" s="3">
        <v>0</v>
      </c>
      <c r="T57" s="3">
        <v>0</v>
      </c>
    </row>
    <row r="58" spans="1:20" ht="25.5" x14ac:dyDescent="0.25">
      <c r="A58" s="2" t="s">
        <v>53</v>
      </c>
      <c r="B58" s="3">
        <f>SUM(C58:T58)</f>
        <v>147748130</v>
      </c>
      <c r="C58" s="3">
        <v>0</v>
      </c>
      <c r="D58" s="3">
        <v>0</v>
      </c>
      <c r="E58" s="3">
        <v>0</v>
      </c>
      <c r="F58" s="3">
        <v>0</v>
      </c>
      <c r="G58" s="3">
        <v>0</v>
      </c>
      <c r="H58" s="3">
        <v>147748130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/>
      <c r="P58" s="3">
        <v>0</v>
      </c>
      <c r="Q58" s="3">
        <v>0</v>
      </c>
      <c r="R58" s="3">
        <v>0</v>
      </c>
      <c r="S58" s="3">
        <v>0</v>
      </c>
      <c r="T58" s="3">
        <v>0</v>
      </c>
    </row>
    <row r="59" spans="1:20" ht="25.5" x14ac:dyDescent="0.25">
      <c r="A59" s="2" t="s">
        <v>54</v>
      </c>
      <c r="B59" s="3">
        <f>SUM(C59:T59)</f>
        <v>3011566</v>
      </c>
      <c r="C59" s="3">
        <v>0</v>
      </c>
      <c r="D59" s="3">
        <v>0</v>
      </c>
      <c r="E59" s="3">
        <v>0</v>
      </c>
      <c r="F59" s="3">
        <v>0</v>
      </c>
      <c r="G59" s="3">
        <v>3011566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/>
      <c r="P59" s="3">
        <v>0</v>
      </c>
      <c r="Q59" s="3">
        <v>0</v>
      </c>
      <c r="R59" s="3">
        <v>0</v>
      </c>
      <c r="S59" s="3">
        <v>0</v>
      </c>
      <c r="T59" s="3">
        <v>0</v>
      </c>
    </row>
    <row r="60" spans="1:20" ht="25.5" x14ac:dyDescent="0.25">
      <c r="A60" s="2" t="s">
        <v>55</v>
      </c>
      <c r="B60" s="3">
        <f>SUM(B58:B59)</f>
        <v>150759696</v>
      </c>
      <c r="C60" s="3">
        <f t="shared" ref="C60:T60" si="9">SUM(C58:C59)</f>
        <v>0</v>
      </c>
      <c r="D60" s="3">
        <f t="shared" si="9"/>
        <v>0</v>
      </c>
      <c r="E60" s="3">
        <f t="shared" si="9"/>
        <v>0</v>
      </c>
      <c r="F60" s="3">
        <f t="shared" si="9"/>
        <v>0</v>
      </c>
      <c r="G60" s="3">
        <f t="shared" si="9"/>
        <v>3011566</v>
      </c>
      <c r="H60" s="3">
        <f t="shared" si="9"/>
        <v>147748130</v>
      </c>
      <c r="I60" s="3">
        <f t="shared" si="9"/>
        <v>0</v>
      </c>
      <c r="J60" s="3">
        <f t="shared" si="9"/>
        <v>0</v>
      </c>
      <c r="K60" s="3">
        <f t="shared" si="9"/>
        <v>0</v>
      </c>
      <c r="L60" s="3">
        <f t="shared" si="9"/>
        <v>0</v>
      </c>
      <c r="M60" s="3">
        <f t="shared" si="9"/>
        <v>0</v>
      </c>
      <c r="N60" s="3">
        <f t="shared" si="9"/>
        <v>0</v>
      </c>
      <c r="O60" s="3">
        <f t="shared" si="9"/>
        <v>0</v>
      </c>
      <c r="P60" s="3">
        <f t="shared" si="9"/>
        <v>0</v>
      </c>
      <c r="Q60" s="3">
        <f t="shared" si="9"/>
        <v>0</v>
      </c>
      <c r="R60" s="3">
        <f t="shared" si="9"/>
        <v>0</v>
      </c>
      <c r="S60" s="3">
        <f t="shared" si="9"/>
        <v>0</v>
      </c>
      <c r="T60" s="3">
        <f t="shared" si="9"/>
        <v>0</v>
      </c>
    </row>
    <row r="61" spans="1:20" ht="25.5" x14ac:dyDescent="0.25">
      <c r="A61" s="4" t="s">
        <v>56</v>
      </c>
      <c r="B61" s="5">
        <f>B60</f>
        <v>150759696</v>
      </c>
      <c r="C61" s="5">
        <f t="shared" ref="C61:T61" si="10">C60</f>
        <v>0</v>
      </c>
      <c r="D61" s="5">
        <f t="shared" si="10"/>
        <v>0</v>
      </c>
      <c r="E61" s="5">
        <f t="shared" si="10"/>
        <v>0</v>
      </c>
      <c r="F61" s="5">
        <f t="shared" si="10"/>
        <v>0</v>
      </c>
      <c r="G61" s="5">
        <f t="shared" si="10"/>
        <v>3011566</v>
      </c>
      <c r="H61" s="5">
        <f t="shared" si="10"/>
        <v>147748130</v>
      </c>
      <c r="I61" s="5">
        <f t="shared" si="10"/>
        <v>0</v>
      </c>
      <c r="J61" s="5">
        <f t="shared" si="10"/>
        <v>0</v>
      </c>
      <c r="K61" s="5">
        <f t="shared" si="10"/>
        <v>0</v>
      </c>
      <c r="L61" s="5">
        <f t="shared" si="10"/>
        <v>0</v>
      </c>
      <c r="M61" s="5">
        <f t="shared" si="10"/>
        <v>0</v>
      </c>
      <c r="N61" s="5">
        <f t="shared" si="10"/>
        <v>0</v>
      </c>
      <c r="O61" s="5">
        <f t="shared" si="10"/>
        <v>0</v>
      </c>
      <c r="P61" s="5">
        <f t="shared" si="10"/>
        <v>0</v>
      </c>
      <c r="Q61" s="5">
        <f t="shared" si="10"/>
        <v>0</v>
      </c>
      <c r="R61" s="5">
        <f t="shared" si="10"/>
        <v>0</v>
      </c>
      <c r="S61" s="5">
        <f t="shared" si="10"/>
        <v>0</v>
      </c>
      <c r="T61" s="5">
        <f t="shared" si="10"/>
        <v>0</v>
      </c>
    </row>
    <row r="62" spans="1:20" ht="25.5" x14ac:dyDescent="0.25">
      <c r="A62" s="4" t="s">
        <v>57</v>
      </c>
      <c r="B62" s="5">
        <f>B61+B56</f>
        <v>472838398</v>
      </c>
      <c r="C62" s="5">
        <f t="shared" ref="C62:T62" si="11">C61+C56</f>
        <v>213354027</v>
      </c>
      <c r="D62" s="5">
        <f t="shared" si="11"/>
        <v>1780368</v>
      </c>
      <c r="E62" s="5">
        <f t="shared" si="11"/>
        <v>21000</v>
      </c>
      <c r="F62" s="5">
        <f t="shared" si="11"/>
        <v>0</v>
      </c>
      <c r="G62" s="5">
        <f t="shared" si="11"/>
        <v>77368691</v>
      </c>
      <c r="H62" s="5">
        <f t="shared" si="11"/>
        <v>147798130</v>
      </c>
      <c r="I62" s="5">
        <f t="shared" si="11"/>
        <v>0</v>
      </c>
      <c r="J62" s="5">
        <f t="shared" si="11"/>
        <v>11231481</v>
      </c>
      <c r="K62" s="5">
        <f t="shared" si="11"/>
        <v>0</v>
      </c>
      <c r="L62" s="5">
        <f t="shared" si="11"/>
        <v>0</v>
      </c>
      <c r="M62" s="5">
        <f t="shared" si="11"/>
        <v>71120</v>
      </c>
      <c r="N62" s="5">
        <f t="shared" si="11"/>
        <v>174240</v>
      </c>
      <c r="O62" s="5">
        <f t="shared" si="11"/>
        <v>7322100</v>
      </c>
      <c r="P62" s="5">
        <f t="shared" si="11"/>
        <v>2035000</v>
      </c>
      <c r="Q62" s="5">
        <f t="shared" si="11"/>
        <v>6264478</v>
      </c>
      <c r="R62" s="5">
        <f t="shared" si="11"/>
        <v>0</v>
      </c>
      <c r="S62" s="5">
        <f t="shared" si="11"/>
        <v>0</v>
      </c>
      <c r="T62" s="5">
        <f t="shared" si="11"/>
        <v>5418458</v>
      </c>
    </row>
  </sheetData>
  <mergeCells count="4">
    <mergeCell ref="A1:T1"/>
    <mergeCell ref="A2:T2"/>
    <mergeCell ref="A3:T3"/>
    <mergeCell ref="A4:T4"/>
  </mergeCells>
  <pageMargins left="0.7" right="0.7" top="0.75" bottom="0.75" header="0.3" footer="0.3"/>
  <pageSetup paperSize="9"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2021-04-29T14:28:32Z</cp:lastPrinted>
  <dcterms:created xsi:type="dcterms:W3CDTF">2021-04-29T14:13:00Z</dcterms:created>
  <dcterms:modified xsi:type="dcterms:W3CDTF">2021-05-27T11:53:55Z</dcterms:modified>
</cp:coreProperties>
</file>