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24" i="1" l="1"/>
  <c r="E24" i="1"/>
  <c r="F24" i="1"/>
  <c r="G24" i="1"/>
  <c r="G42" i="1" s="1"/>
  <c r="C24" i="1"/>
  <c r="B20" i="1"/>
  <c r="B8" i="1"/>
  <c r="B9" i="1"/>
  <c r="B10" i="1"/>
  <c r="B11" i="1"/>
  <c r="B13" i="1"/>
  <c r="B14" i="1"/>
  <c r="B15" i="1"/>
  <c r="B7" i="1"/>
  <c r="B75" i="1"/>
  <c r="C73" i="1"/>
  <c r="D73" i="1"/>
  <c r="E73" i="1"/>
  <c r="F73" i="1"/>
  <c r="G73" i="1"/>
  <c r="H73" i="1"/>
  <c r="B71" i="1"/>
  <c r="C66" i="1"/>
  <c r="D66" i="1"/>
  <c r="E66" i="1"/>
  <c r="F66" i="1"/>
  <c r="G66" i="1"/>
  <c r="H66" i="1"/>
  <c r="D62" i="1"/>
  <c r="E62" i="1"/>
  <c r="F62" i="1"/>
  <c r="G62" i="1"/>
  <c r="H62" i="1"/>
  <c r="B58" i="1"/>
  <c r="B59" i="1"/>
  <c r="C53" i="1"/>
  <c r="D53" i="1"/>
  <c r="E53" i="1"/>
  <c r="F53" i="1"/>
  <c r="G53" i="1"/>
  <c r="H53" i="1"/>
  <c r="B55" i="1"/>
  <c r="B54" i="1"/>
  <c r="C49" i="1"/>
  <c r="D49" i="1"/>
  <c r="E49" i="1"/>
  <c r="F49" i="1"/>
  <c r="G49" i="1"/>
  <c r="C48" i="1"/>
  <c r="D48" i="1"/>
  <c r="E48" i="1"/>
  <c r="F48" i="1"/>
  <c r="G48" i="1"/>
  <c r="H48" i="1"/>
  <c r="H57" i="1" s="1"/>
  <c r="C46" i="1"/>
  <c r="D46" i="1"/>
  <c r="E46" i="1"/>
  <c r="F46" i="1"/>
  <c r="G46" i="1"/>
  <c r="H46" i="1"/>
  <c r="C41" i="1"/>
  <c r="D41" i="1"/>
  <c r="E41" i="1"/>
  <c r="F41" i="1"/>
  <c r="G41" i="1"/>
  <c r="H41" i="1"/>
  <c r="B37" i="1"/>
  <c r="C36" i="1"/>
  <c r="D36" i="1"/>
  <c r="E36" i="1"/>
  <c r="F36" i="1"/>
  <c r="G36" i="1"/>
  <c r="H36" i="1"/>
  <c r="C27" i="1"/>
  <c r="D27" i="1"/>
  <c r="E27" i="1"/>
  <c r="F27" i="1"/>
  <c r="G27" i="1"/>
  <c r="H27" i="1"/>
  <c r="H24" i="1"/>
  <c r="C18" i="1"/>
  <c r="D18" i="1"/>
  <c r="E18" i="1"/>
  <c r="F18" i="1"/>
  <c r="G18" i="1"/>
  <c r="H18" i="1"/>
  <c r="C16" i="1"/>
  <c r="D16" i="1"/>
  <c r="E16" i="1"/>
  <c r="F16" i="1"/>
  <c r="G16" i="1"/>
  <c r="H16" i="1"/>
  <c r="C12" i="1"/>
  <c r="D12" i="1"/>
  <c r="D17" i="1" s="1"/>
  <c r="E12" i="1"/>
  <c r="F12" i="1"/>
  <c r="G12" i="1"/>
  <c r="H12" i="1"/>
  <c r="H17" i="1" s="1"/>
  <c r="B19" i="1"/>
  <c r="B21" i="1"/>
  <c r="B22" i="1"/>
  <c r="B23" i="1"/>
  <c r="B24" i="1" s="1"/>
  <c r="B25" i="1"/>
  <c r="B26" i="1"/>
  <c r="B28" i="1"/>
  <c r="B29" i="1"/>
  <c r="B30" i="1"/>
  <c r="B31" i="1"/>
  <c r="B32" i="1"/>
  <c r="B33" i="1"/>
  <c r="B34" i="1"/>
  <c r="B35" i="1"/>
  <c r="B38" i="1"/>
  <c r="B39" i="1"/>
  <c r="B40" i="1"/>
  <c r="B43" i="1"/>
  <c r="B44" i="1"/>
  <c r="B45" i="1"/>
  <c r="B47" i="1"/>
  <c r="B48" i="1" s="1"/>
  <c r="B50" i="1"/>
  <c r="B51" i="1"/>
  <c r="B52" i="1"/>
  <c r="B56" i="1"/>
  <c r="B53" i="1" s="1"/>
  <c r="B60" i="1"/>
  <c r="B61" i="1"/>
  <c r="B63" i="1"/>
  <c r="B64" i="1"/>
  <c r="B65" i="1"/>
  <c r="B67" i="1"/>
  <c r="B68" i="1"/>
  <c r="B69" i="1"/>
  <c r="B72" i="1"/>
  <c r="B66" i="1" l="1"/>
  <c r="G57" i="1"/>
  <c r="D42" i="1"/>
  <c r="D70" i="1" s="1"/>
  <c r="D74" i="1" s="1"/>
  <c r="H42" i="1"/>
  <c r="H70" i="1" s="1"/>
  <c r="H74" i="1" s="1"/>
  <c r="C42" i="1"/>
  <c r="E42" i="1"/>
  <c r="C57" i="1"/>
  <c r="F57" i="1"/>
  <c r="E57" i="1"/>
  <c r="F42" i="1"/>
  <c r="E17" i="1"/>
  <c r="G17" i="1"/>
  <c r="G70" i="1" s="1"/>
  <c r="G74" i="1" s="1"/>
  <c r="D57" i="1"/>
  <c r="B16" i="1"/>
  <c r="F17" i="1"/>
  <c r="B49" i="1"/>
  <c r="B57" i="1" s="1"/>
  <c r="B46" i="1"/>
  <c r="B36" i="1"/>
  <c r="C17" i="1"/>
  <c r="B62" i="1"/>
  <c r="B18" i="1"/>
  <c r="B12" i="1"/>
  <c r="B17" i="1" s="1"/>
  <c r="B73" i="1"/>
  <c r="B41" i="1"/>
  <c r="B27" i="1"/>
  <c r="C70" i="1" l="1"/>
  <c r="C74" i="1" s="1"/>
  <c r="E70" i="1"/>
  <c r="E74" i="1" s="1"/>
  <c r="B42" i="1"/>
  <c r="B70" i="1" s="1"/>
  <c r="B74" i="1" s="1"/>
  <c r="F70" i="1"/>
  <c r="F74" i="1" s="1"/>
</calcChain>
</file>

<file path=xl/sharedStrings.xml><?xml version="1.0" encoding="utf-8"?>
<sst xmlns="http://schemas.openxmlformats.org/spreadsheetml/2006/main" count="81" uniqueCount="81">
  <si>
    <t>Megnevezés</t>
  </si>
  <si>
    <t>Összesen</t>
  </si>
  <si>
    <t>104037 Intézményen kívüli gyermekétkeztetés</t>
  </si>
  <si>
    <t>107051 Szociális étkeztetés szociális konyhán</t>
  </si>
  <si>
    <t>Törvény szerinti illetmények, munkabérek (K1101)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</si>
  <si>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</si>
  <si>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</si>
  <si>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</si>
  <si>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</si>
  <si>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</si>
  <si>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</si>
  <si>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</si>
  <si>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</si>
  <si>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</si>
  <si>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</si>
  <si>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</si>
  <si>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</si>
  <si>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</si>
  <si>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</si>
  <si>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</si>
  <si>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</si>
  <si>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</si>
  <si>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</si>
  <si>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</si>
  <si>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</si>
  <si>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</si>
  <si>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</si>
  <si>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 (K337)</t>
  </si>
  <si>
    <t>ebből: biztosítási díjak (K337)</t>
  </si>
  <si>
    <t>Szolgáltatási kiadások (=35+36+37+39+40+42+43) (K33)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</si>
  <si>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</si>
  <si>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</si>
  <si>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</si>
  <si>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</si>
  <si>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</si>
  <si>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Egyéb nem intézményi ellátások (&gt;=101+…+119)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</si>
  <si>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</si>
  <si>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</si>
  <si>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(=61+62+73+74+85+94+97+100) (K4)</t>
  </si>
  <si>
    <t>Elvonások és befizetések (=123+124+125) (K502)</t>
  </si>
  <si>
    <t>Egyéb működési célú támogatások államháztartáson belülre (=151+…+160) (K506)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</si>
  <si>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</si>
  <si>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</si>
  <si>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</si>
  <si>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(=179+…+188) (K512)</t>
  </si>
  <si>
    <t>ebből: egyéb civil szervezetek (K512)</t>
  </si>
  <si>
    <t>Egyéb működési célú kiadások (=121+126+127+128+139+150+161+163+175+176+177+178+189) (K5)</t>
  </si>
  <si>
    <t>Egyéb tárgyi eszközök beszerzése, létesítése (K64)</t>
  </si>
  <si>
    <t>Beruházási célú előzetesen felszámított általános forgalmi adó (K67)</t>
  </si>
  <si>
    <t>Beruházások (=191+192+194+…+198)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</si>
  <si>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</si>
  <si>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</si>
  <si>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</si>
  <si>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(=200+...+203) (K7)</t>
  </si>
  <si>
    <t>Egyéb felhalmozási célú támogatások államháztartáson belülre (=229+…+238) (K84)</t>
  </si>
  <si>
    <t>ebből: helyi önkormányzatok és költségvetési szerveik (K84)</t>
  </si>
  <si>
    <t>Egyéb felhalmozási célú kiadások (=205+206+217+228+239+241+253+254+255) (K8)</t>
  </si>
  <si>
    <t>Költségvetési kiadások (=20+21+60+120+190+199+204+266) (K1-K8)</t>
  </si>
  <si>
    <t>Államháztartáson belüli megelőlegezések visszafizetése (K914)</t>
  </si>
  <si>
    <t>Finanszírozási kiadások (=296+304+305+306) (K9)</t>
  </si>
  <si>
    <t>Kiadások összesen (=267+307) (K1-K9)</t>
  </si>
  <si>
    <t>Átlagos statisztikai állományi létszám</t>
  </si>
  <si>
    <t>Kiadások feladatonkénti bontása 2020. évben</t>
  </si>
  <si>
    <t>4. számú melléklet</t>
  </si>
  <si>
    <t>Uszóds Községi Önkormányzat</t>
  </si>
  <si>
    <t>Jubileumi jutalom (K1106)</t>
  </si>
  <si>
    <t>Munkavégzésre irányuló egyéb jogviszonyban fogl. (K122)</t>
  </si>
  <si>
    <t>Kiküldetések kiadásai (K341)</t>
  </si>
  <si>
    <t>Egyéb elvonások, befizetések (K5023)</t>
  </si>
  <si>
    <t>ebből: egyházi jogi szemékynek (K512)</t>
  </si>
  <si>
    <t>ebből: háztartásoknak (K512)</t>
  </si>
  <si>
    <t>Ingatlanok beszerzése (K62)</t>
  </si>
  <si>
    <t>Informatikai eszközök beszerzés, létesítése (K63)</t>
  </si>
  <si>
    <t>Központi irányítószervi támogatások folyósítása (K915)</t>
  </si>
  <si>
    <t>7/2021. (V.28.)  önkormányzati rendelet</t>
  </si>
  <si>
    <t>091110 Óvodai nevelés, ellátás szakmai feladatai</t>
  </si>
  <si>
    <t>091120 Sajátos nevelési igényű gyermekek óvodai nevelésének, ellátásának szakmai feladatai</t>
  </si>
  <si>
    <t>091140 Óvodai nevelés, ellátás működtetési feladatai</t>
  </si>
  <si>
    <t>096015 Gyermekétkeztetés köznevelési intézményben</t>
  </si>
  <si>
    <t>Közlekedési költségtérítés (K1109)</t>
  </si>
  <si>
    <t>ebből: táppénz hozzájárulás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</si>
</sst>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top" textRotation="90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0" fillId="0" borderId="0" xfId="0" applyBorder="1"/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tabSelected="1" workbookViewId="0">
      <selection activeCell="J6" sqref="J6"/>
    </sheetView>
  </sheetViews>
  <sheetFormatPr defaultRowHeight="15" x14ac:dyDescent="0.25"/>
  <cols>
    <col min="1" max="1" width="21.7109375" customWidth="1"/>
    <col min="2" max="2" width="12.140625" customWidth="1"/>
    <col min="3" max="3" width="12.5703125" customWidth="1"/>
    <col min="8" max="8" width="10.140625" bestFit="1" customWidth="1"/>
    <col min="9" max="9" width="9.140625" style="9"/>
    <col min="10" max="10" width="10.85546875" customWidth="1"/>
    <col min="11" max="13" width="10.140625" bestFit="1" customWidth="1"/>
  </cols>
  <sheetData>
    <row r="1" spans="1:29" ht="15.75" x14ac:dyDescent="0.2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x14ac:dyDescent="0.2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x14ac:dyDescent="0.25">
      <c r="A4" s="2" t="s">
        <v>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Bot="1" x14ac:dyDescent="0.3"/>
    <row r="6" spans="1:29" ht="370.5" customHeight="1" thickBot="1" x14ac:dyDescent="0.3">
      <c r="A6" s="12" t="s">
        <v>0</v>
      </c>
      <c r="B6" s="4" t="s">
        <v>1</v>
      </c>
      <c r="C6" s="3" t="s">
        <v>75</v>
      </c>
      <c r="D6" s="3" t="s">
        <v>76</v>
      </c>
      <c r="E6" s="3" t="s">
        <v>77</v>
      </c>
      <c r="F6" s="3" t="s">
        <v>78</v>
      </c>
      <c r="G6" s="3" t="s">
        <v>2</v>
      </c>
      <c r="H6" s="3" t="s">
        <v>3</v>
      </c>
      <c r="I6" s="7"/>
      <c r="J6" s="7"/>
      <c r="K6" s="7"/>
      <c r="L6" s="7"/>
      <c r="M6" s="7"/>
      <c r="N6" s="7"/>
      <c r="O6" s="7"/>
      <c r="P6" s="7"/>
      <c r="Q6" s="8"/>
      <c r="R6" s="8"/>
      <c r="S6" s="7"/>
      <c r="T6" s="7"/>
      <c r="U6" s="7"/>
      <c r="V6" s="7"/>
      <c r="W6" s="8"/>
      <c r="X6" s="7"/>
      <c r="Y6" s="7"/>
      <c r="Z6" s="7"/>
      <c r="AA6" s="7"/>
      <c r="AB6" s="7"/>
      <c r="AC6" s="7"/>
    </row>
    <row r="7" spans="1:29" ht="39" thickBot="1" x14ac:dyDescent="0.3">
      <c r="A7" s="13" t="s">
        <v>4</v>
      </c>
      <c r="B7" s="10">
        <f>SUM(C7:H7)</f>
        <v>20738407</v>
      </c>
      <c r="C7" s="10">
        <v>19885512</v>
      </c>
      <c r="D7" s="10">
        <v>0</v>
      </c>
      <c r="E7" s="10">
        <v>0</v>
      </c>
      <c r="F7" s="10">
        <v>852895</v>
      </c>
      <c r="G7" s="10">
        <v>0</v>
      </c>
      <c r="H7" s="10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6.25" thickBot="1" x14ac:dyDescent="0.3">
      <c r="A8" s="13" t="s">
        <v>65</v>
      </c>
      <c r="B8" s="10">
        <f t="shared" ref="B8:B15" si="0">SUM(C8:H8)</f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6.25" thickBot="1" x14ac:dyDescent="0.3">
      <c r="A9" s="13" t="s">
        <v>5</v>
      </c>
      <c r="B9" s="10">
        <f t="shared" si="0"/>
        <v>725706</v>
      </c>
      <c r="C9" s="10">
        <v>701006</v>
      </c>
      <c r="D9" s="10">
        <v>0</v>
      </c>
      <c r="E9" s="10">
        <v>0</v>
      </c>
      <c r="F9" s="10">
        <v>24700</v>
      </c>
      <c r="G9" s="10">
        <v>0</v>
      </c>
      <c r="H9" s="10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6.25" thickBot="1" x14ac:dyDescent="0.3">
      <c r="A10" s="13" t="s">
        <v>79</v>
      </c>
      <c r="B10" s="10">
        <f t="shared" si="0"/>
        <v>356930</v>
      </c>
      <c r="C10" s="10">
        <v>0</v>
      </c>
      <c r="D10" s="10">
        <v>0</v>
      </c>
      <c r="E10" s="10">
        <v>356930</v>
      </c>
      <c r="F10" s="10">
        <v>0</v>
      </c>
      <c r="G10" s="10">
        <v>0</v>
      </c>
      <c r="H10" s="10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9" thickBot="1" x14ac:dyDescent="0.3">
      <c r="A11" s="13" t="s">
        <v>6</v>
      </c>
      <c r="B11" s="10">
        <f t="shared" si="0"/>
        <v>165774</v>
      </c>
      <c r="C11" s="10">
        <v>165774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39" thickBot="1" x14ac:dyDescent="0.3">
      <c r="A12" s="13" t="s">
        <v>7</v>
      </c>
      <c r="B12" s="10">
        <f t="shared" si="0"/>
        <v>21986817</v>
      </c>
      <c r="C12" s="10">
        <f t="shared" ref="C12:H12" si="1">SUM(C7:C11)</f>
        <v>20752292</v>
      </c>
      <c r="D12" s="10">
        <f t="shared" si="1"/>
        <v>0</v>
      </c>
      <c r="E12" s="10">
        <f t="shared" si="1"/>
        <v>356930</v>
      </c>
      <c r="F12" s="10">
        <f t="shared" si="1"/>
        <v>877595</v>
      </c>
      <c r="G12" s="10">
        <f t="shared" si="1"/>
        <v>0</v>
      </c>
      <c r="H12" s="10">
        <f t="shared" si="1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39" thickBot="1" x14ac:dyDescent="0.3">
      <c r="A13" s="13" t="s">
        <v>8</v>
      </c>
      <c r="B13" s="10">
        <f t="shared" si="0"/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39" thickBot="1" x14ac:dyDescent="0.3">
      <c r="A14" s="13" t="s">
        <v>66</v>
      </c>
      <c r="B14" s="10">
        <f t="shared" si="0"/>
        <v>3572000</v>
      </c>
      <c r="C14" s="10">
        <v>3572000</v>
      </c>
      <c r="D14" s="10"/>
      <c r="E14" s="10">
        <v>0</v>
      </c>
      <c r="F14" s="10"/>
      <c r="G14" s="10"/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6.25" thickBot="1" x14ac:dyDescent="0.3">
      <c r="A15" s="13" t="s">
        <v>9</v>
      </c>
      <c r="B15" s="10">
        <f t="shared" si="0"/>
        <v>540000</v>
      </c>
      <c r="C15" s="10">
        <v>540000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39" thickBot="1" x14ac:dyDescent="0.3">
      <c r="A16" s="13" t="s">
        <v>10</v>
      </c>
      <c r="B16" s="10">
        <f>SUM(B13:B15)</f>
        <v>4112000</v>
      </c>
      <c r="C16" s="10">
        <f t="shared" ref="C16:H16" si="2">SUM(C13:C15)</f>
        <v>4112000</v>
      </c>
      <c r="D16" s="10">
        <f t="shared" si="2"/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6.25" thickBot="1" x14ac:dyDescent="0.3">
      <c r="A17" s="14" t="s">
        <v>11</v>
      </c>
      <c r="B17" s="11">
        <f>B16+B12</f>
        <v>26098817</v>
      </c>
      <c r="C17" s="11">
        <f t="shared" ref="C17:H17" si="3">C16+C12</f>
        <v>24864292</v>
      </c>
      <c r="D17" s="11">
        <f t="shared" si="3"/>
        <v>0</v>
      </c>
      <c r="E17" s="11">
        <f t="shared" si="3"/>
        <v>356930</v>
      </c>
      <c r="F17" s="11">
        <f t="shared" si="3"/>
        <v>877595</v>
      </c>
      <c r="G17" s="11">
        <f t="shared" si="3"/>
        <v>0</v>
      </c>
      <c r="H17" s="11">
        <f t="shared" si="3"/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51.75" thickBot="1" x14ac:dyDescent="0.3">
      <c r="A18" s="14" t="s">
        <v>12</v>
      </c>
      <c r="B18" s="11">
        <f>SUM(B19:B21)</f>
        <v>3898832</v>
      </c>
      <c r="C18" s="11">
        <f>SUM(C19:C21)</f>
        <v>3809372</v>
      </c>
      <c r="D18" s="11">
        <f>SUM(D19:D21)</f>
        <v>0</v>
      </c>
      <c r="E18" s="11">
        <f>SUM(E19:E21)</f>
        <v>84180</v>
      </c>
      <c r="F18" s="11">
        <f>SUM(F19:F21)</f>
        <v>5280</v>
      </c>
      <c r="G18" s="11">
        <f>SUM(G19:G21)</f>
        <v>0</v>
      </c>
      <c r="H18" s="11">
        <f>SUM(H19:H21)</f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6.25" thickBot="1" x14ac:dyDescent="0.3">
      <c r="A19" s="13" t="s">
        <v>13</v>
      </c>
      <c r="B19" s="10">
        <f>SUM(C19:AC19)</f>
        <v>3698238</v>
      </c>
      <c r="C19" s="10">
        <v>3612708</v>
      </c>
      <c r="D19" s="10">
        <v>0</v>
      </c>
      <c r="E19" s="10">
        <v>84180</v>
      </c>
      <c r="F19" s="10">
        <v>1350</v>
      </c>
      <c r="G19" s="10">
        <v>0</v>
      </c>
      <c r="H19" s="1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6.25" thickBot="1" x14ac:dyDescent="0.3">
      <c r="A20" s="13" t="s">
        <v>80</v>
      </c>
      <c r="B20" s="10">
        <f>SUM(C20:AC20)</f>
        <v>91513</v>
      </c>
      <c r="C20" s="10">
        <v>91513</v>
      </c>
      <c r="D20" s="10"/>
      <c r="E20" s="10"/>
      <c r="F20" s="10"/>
      <c r="G20" s="10"/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39" thickBot="1" x14ac:dyDescent="0.3">
      <c r="A21" s="13" t="s">
        <v>14</v>
      </c>
      <c r="B21" s="10">
        <f>SUM(C21:AC21)</f>
        <v>109081</v>
      </c>
      <c r="C21" s="10">
        <v>105151</v>
      </c>
      <c r="D21" s="10">
        <v>0</v>
      </c>
      <c r="E21" s="10">
        <v>0</v>
      </c>
      <c r="F21" s="10">
        <v>3930</v>
      </c>
      <c r="G21" s="10">
        <v>0</v>
      </c>
      <c r="H21" s="1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6.25" thickBot="1" x14ac:dyDescent="0.3">
      <c r="A22" s="13" t="s">
        <v>15</v>
      </c>
      <c r="B22" s="10">
        <f>SUM(C22:AC22)</f>
        <v>109581</v>
      </c>
      <c r="C22" s="10">
        <v>109581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6.25" thickBot="1" x14ac:dyDescent="0.3">
      <c r="A23" s="13" t="s">
        <v>16</v>
      </c>
      <c r="B23" s="10">
        <f>SUM(C23:AC23)</f>
        <v>815407</v>
      </c>
      <c r="C23" s="10">
        <v>9362</v>
      </c>
      <c r="D23" s="10">
        <v>22838</v>
      </c>
      <c r="E23" s="10">
        <v>480867</v>
      </c>
      <c r="F23" s="10">
        <v>272911</v>
      </c>
      <c r="G23" s="10">
        <v>0</v>
      </c>
      <c r="H23" s="10">
        <v>29429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26.25" thickBot="1" x14ac:dyDescent="0.3">
      <c r="A24" s="13" t="s">
        <v>17</v>
      </c>
      <c r="B24" s="10">
        <f>SUM(B22:B23)</f>
        <v>924988</v>
      </c>
      <c r="C24" s="10">
        <f>SUM(C22:C23)</f>
        <v>118943</v>
      </c>
      <c r="D24" s="10">
        <f t="shared" ref="D24:G24" si="4">SUM(D22:D23)</f>
        <v>22838</v>
      </c>
      <c r="E24" s="10">
        <f t="shared" si="4"/>
        <v>480867</v>
      </c>
      <c r="F24" s="10">
        <f t="shared" si="4"/>
        <v>272911</v>
      </c>
      <c r="G24" s="10">
        <f t="shared" si="4"/>
        <v>0</v>
      </c>
      <c r="H24" s="10">
        <f t="shared" ref="C24:H24" si="5">H23</f>
        <v>29429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39" thickBot="1" x14ac:dyDescent="0.3">
      <c r="A25" s="13" t="s">
        <v>18</v>
      </c>
      <c r="B25" s="10">
        <f>SUM(C25:AC25)</f>
        <v>47532</v>
      </c>
      <c r="C25" s="10">
        <v>8676</v>
      </c>
      <c r="D25" s="10">
        <v>0</v>
      </c>
      <c r="E25" s="10">
        <v>38856</v>
      </c>
      <c r="F25" s="10">
        <v>0</v>
      </c>
      <c r="G25" s="10">
        <v>0</v>
      </c>
      <c r="H25" s="10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6.25" thickBot="1" x14ac:dyDescent="0.3">
      <c r="A26" s="13" t="s">
        <v>19</v>
      </c>
      <c r="B26" s="10">
        <f>SUM(C26:AC26)</f>
        <v>2824</v>
      </c>
      <c r="C26" s="10">
        <v>2338</v>
      </c>
      <c r="D26" s="10">
        <v>0</v>
      </c>
      <c r="E26" s="10">
        <v>486</v>
      </c>
      <c r="F26" s="10">
        <v>0</v>
      </c>
      <c r="G26" s="10">
        <v>0</v>
      </c>
      <c r="H26" s="10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39" thickBot="1" x14ac:dyDescent="0.3">
      <c r="A27" s="13" t="s">
        <v>20</v>
      </c>
      <c r="B27" s="10">
        <f>SUM(B25:B26)</f>
        <v>50356</v>
      </c>
      <c r="C27" s="10">
        <f t="shared" ref="C27:H27" si="6">SUM(C25:C26)</f>
        <v>11014</v>
      </c>
      <c r="D27" s="10">
        <f t="shared" si="6"/>
        <v>0</v>
      </c>
      <c r="E27" s="10">
        <f t="shared" si="6"/>
        <v>39342</v>
      </c>
      <c r="F27" s="10">
        <f t="shared" si="6"/>
        <v>0</v>
      </c>
      <c r="G27" s="10">
        <f t="shared" si="6"/>
        <v>0</v>
      </c>
      <c r="H27" s="10">
        <f t="shared" si="6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.75" thickBot="1" x14ac:dyDescent="0.3">
      <c r="A28" s="13" t="s">
        <v>21</v>
      </c>
      <c r="B28" s="10">
        <f t="shared" ref="B28:B35" si="7">SUM(C28:AC28)</f>
        <v>778039</v>
      </c>
      <c r="C28" s="10">
        <v>0</v>
      </c>
      <c r="D28" s="10">
        <v>40181</v>
      </c>
      <c r="E28" s="10">
        <v>737858</v>
      </c>
      <c r="F28" s="10">
        <v>0</v>
      </c>
      <c r="G28" s="10">
        <v>0</v>
      </c>
      <c r="H28" s="1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6.25" thickBot="1" x14ac:dyDescent="0.3">
      <c r="A29" s="13" t="s">
        <v>22</v>
      </c>
      <c r="B29" s="10">
        <f t="shared" si="7"/>
        <v>5458007</v>
      </c>
      <c r="C29" s="10">
        <v>0</v>
      </c>
      <c r="D29" s="10">
        <v>0</v>
      </c>
      <c r="E29" s="10">
        <v>0</v>
      </c>
      <c r="F29" s="10">
        <v>2850252</v>
      </c>
      <c r="G29" s="10">
        <v>16157</v>
      </c>
      <c r="H29" s="10">
        <v>2591598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6.25" thickBot="1" x14ac:dyDescent="0.3">
      <c r="A30" s="13" t="s">
        <v>23</v>
      </c>
      <c r="B30" s="10">
        <f t="shared" si="7"/>
        <v>421008</v>
      </c>
      <c r="C30" s="10">
        <v>0</v>
      </c>
      <c r="D30" s="10">
        <v>0</v>
      </c>
      <c r="E30" s="10">
        <v>421008</v>
      </c>
      <c r="F30" s="10">
        <v>0</v>
      </c>
      <c r="G30" s="10">
        <v>0</v>
      </c>
      <c r="H30" s="10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39" thickBot="1" x14ac:dyDescent="0.3">
      <c r="A31" s="13" t="s">
        <v>24</v>
      </c>
      <c r="B31" s="10">
        <f t="shared" si="7"/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26.25" thickBot="1" x14ac:dyDescent="0.3">
      <c r="A32" s="13" t="s">
        <v>25</v>
      </c>
      <c r="B32" s="10">
        <f t="shared" si="7"/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39" thickBot="1" x14ac:dyDescent="0.3">
      <c r="A33" s="13" t="s">
        <v>26</v>
      </c>
      <c r="B33" s="10">
        <f t="shared" si="7"/>
        <v>515940</v>
      </c>
      <c r="C33" s="10">
        <v>13440</v>
      </c>
      <c r="D33" s="10">
        <v>502500</v>
      </c>
      <c r="E33" s="10">
        <v>0</v>
      </c>
      <c r="F33" s="10">
        <v>0</v>
      </c>
      <c r="G33" s="10">
        <v>0</v>
      </c>
      <c r="H33" s="10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26.25" thickBot="1" x14ac:dyDescent="0.3">
      <c r="A34" s="13" t="s">
        <v>27</v>
      </c>
      <c r="B34" s="10">
        <f t="shared" si="7"/>
        <v>419704</v>
      </c>
      <c r="C34" s="10">
        <v>0</v>
      </c>
      <c r="D34" s="10">
        <v>0</v>
      </c>
      <c r="E34" s="10">
        <v>195704</v>
      </c>
      <c r="F34" s="10">
        <v>140000</v>
      </c>
      <c r="G34" s="10">
        <v>0</v>
      </c>
      <c r="H34" s="10">
        <v>84000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6.25" thickBot="1" x14ac:dyDescent="0.3">
      <c r="A35" s="13" t="s">
        <v>28</v>
      </c>
      <c r="B35" s="10">
        <f t="shared" si="7"/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39" thickBot="1" x14ac:dyDescent="0.3">
      <c r="A36" s="13" t="s">
        <v>29</v>
      </c>
      <c r="B36" s="10">
        <f>B34+B33+B31+B30+B29+B28</f>
        <v>7592698</v>
      </c>
      <c r="C36" s="10">
        <f t="shared" ref="C36:H36" si="8">C34+C33+C31+C30+C29+C28</f>
        <v>13440</v>
      </c>
      <c r="D36" s="10">
        <f t="shared" si="8"/>
        <v>542681</v>
      </c>
      <c r="E36" s="10">
        <f t="shared" si="8"/>
        <v>1354570</v>
      </c>
      <c r="F36" s="10">
        <f t="shared" si="8"/>
        <v>2990252</v>
      </c>
      <c r="G36" s="10">
        <f t="shared" si="8"/>
        <v>16157</v>
      </c>
      <c r="H36" s="10">
        <f t="shared" si="8"/>
        <v>2675598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26.25" thickBot="1" x14ac:dyDescent="0.3">
      <c r="A37" s="13" t="s">
        <v>67</v>
      </c>
      <c r="B37" s="10">
        <f>SUM(C37:AC37)</f>
        <v>0</v>
      </c>
      <c r="C37" s="10"/>
      <c r="D37" s="10"/>
      <c r="E37" s="10"/>
      <c r="F37" s="10"/>
      <c r="G37" s="10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51.75" thickBot="1" x14ac:dyDescent="0.3">
      <c r="A38" s="13" t="s">
        <v>30</v>
      </c>
      <c r="B38" s="10">
        <f>SUM(C38:AC38)</f>
        <v>2073127</v>
      </c>
      <c r="C38" s="10">
        <v>22741</v>
      </c>
      <c r="D38" s="10">
        <v>11785</v>
      </c>
      <c r="E38" s="10">
        <v>438459</v>
      </c>
      <c r="F38" s="10">
        <v>865421</v>
      </c>
      <c r="G38" s="10">
        <v>4363</v>
      </c>
      <c r="H38" s="10">
        <v>730358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26.25" thickBot="1" x14ac:dyDescent="0.3">
      <c r="A39" s="13" t="s">
        <v>31</v>
      </c>
      <c r="B39" s="10">
        <f>SUM(C39:AC39)</f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26.25" thickBot="1" x14ac:dyDescent="0.3">
      <c r="A40" s="13" t="s">
        <v>32</v>
      </c>
      <c r="B40" s="10">
        <f>SUM(C40:AC40)</f>
        <v>119000</v>
      </c>
      <c r="C40" s="10">
        <v>0</v>
      </c>
      <c r="D40" s="10">
        <v>0</v>
      </c>
      <c r="E40" s="10">
        <v>119000</v>
      </c>
      <c r="F40" s="10">
        <v>0</v>
      </c>
      <c r="G40" s="10">
        <v>0</v>
      </c>
      <c r="H40" s="10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51.75" thickBot="1" x14ac:dyDescent="0.3">
      <c r="A41" s="13" t="s">
        <v>33</v>
      </c>
      <c r="B41" s="10">
        <f>SUM(B38:B40)</f>
        <v>2192127</v>
      </c>
      <c r="C41" s="10">
        <f t="shared" ref="C41:H41" si="9">SUM(C38:C40)</f>
        <v>22741</v>
      </c>
      <c r="D41" s="10">
        <f t="shared" si="9"/>
        <v>11785</v>
      </c>
      <c r="E41" s="10">
        <f t="shared" si="9"/>
        <v>557459</v>
      </c>
      <c r="F41" s="10">
        <f t="shared" si="9"/>
        <v>865421</v>
      </c>
      <c r="G41" s="10">
        <f t="shared" si="9"/>
        <v>4363</v>
      </c>
      <c r="H41" s="10">
        <f t="shared" si="9"/>
        <v>730358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39" thickBot="1" x14ac:dyDescent="0.3">
      <c r="A42" s="14" t="s">
        <v>34</v>
      </c>
      <c r="B42" s="11">
        <f>B41+B37+B36+B27+B24</f>
        <v>10760169</v>
      </c>
      <c r="C42" s="11">
        <f t="shared" ref="C42:H42" si="10">C41+C37+C36+C27+C24</f>
        <v>166138</v>
      </c>
      <c r="D42" s="11">
        <f t="shared" si="10"/>
        <v>577304</v>
      </c>
      <c r="E42" s="11">
        <f t="shared" si="10"/>
        <v>2432238</v>
      </c>
      <c r="F42" s="11">
        <f t="shared" si="10"/>
        <v>4128584</v>
      </c>
      <c r="G42" s="11">
        <f t="shared" si="10"/>
        <v>20520</v>
      </c>
      <c r="H42" s="11">
        <f t="shared" si="10"/>
        <v>3435385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39" thickBot="1" x14ac:dyDescent="0.3">
      <c r="A43" s="13" t="s">
        <v>35</v>
      </c>
      <c r="B43" s="10">
        <f>SUM(C43:AC43)</f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39" thickBot="1" x14ac:dyDescent="0.3">
      <c r="A44" s="13" t="s">
        <v>36</v>
      </c>
      <c r="B44" s="10">
        <f>SUM(C44:AC44)</f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77.25" thickBot="1" x14ac:dyDescent="0.3">
      <c r="A45" s="13" t="s">
        <v>37</v>
      </c>
      <c r="B45" s="10">
        <f>SUM(C45:AC45)</f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51.75" thickBot="1" x14ac:dyDescent="0.3">
      <c r="A46" s="14" t="s">
        <v>38</v>
      </c>
      <c r="B46" s="10">
        <f>SUM(B44:B45)</f>
        <v>0</v>
      </c>
      <c r="C46" s="10">
        <f t="shared" ref="C46:H46" si="11">SUM(C44:C45)</f>
        <v>0</v>
      </c>
      <c r="D46" s="10">
        <f t="shared" si="11"/>
        <v>0</v>
      </c>
      <c r="E46" s="10">
        <f t="shared" si="11"/>
        <v>0</v>
      </c>
      <c r="F46" s="10">
        <f t="shared" si="11"/>
        <v>0</v>
      </c>
      <c r="G46" s="10">
        <f t="shared" si="11"/>
        <v>0</v>
      </c>
      <c r="H46" s="10">
        <f t="shared" si="11"/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52.5" customHeight="1" thickBot="1" x14ac:dyDescent="0.3">
      <c r="A47" s="13" t="s">
        <v>68</v>
      </c>
      <c r="B47" s="10">
        <f>SUM(C47:AC47)</f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32.25" customHeight="1" thickBot="1" x14ac:dyDescent="0.3">
      <c r="A48" s="13" t="s">
        <v>39</v>
      </c>
      <c r="B48" s="10">
        <f>B47</f>
        <v>0</v>
      </c>
      <c r="C48" s="10">
        <f t="shared" ref="C48:H48" si="12">C47</f>
        <v>0</v>
      </c>
      <c r="D48" s="10">
        <f t="shared" si="12"/>
        <v>0</v>
      </c>
      <c r="E48" s="10">
        <f t="shared" si="12"/>
        <v>0</v>
      </c>
      <c r="F48" s="10">
        <f t="shared" si="12"/>
        <v>0</v>
      </c>
      <c r="G48" s="10">
        <f t="shared" si="12"/>
        <v>0</v>
      </c>
      <c r="H48" s="10">
        <f t="shared" si="12"/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51.75" thickBot="1" x14ac:dyDescent="0.3">
      <c r="A49" s="13" t="s">
        <v>40</v>
      </c>
      <c r="B49" s="10">
        <f>SUM(B50:B52)</f>
        <v>0</v>
      </c>
      <c r="C49" s="10">
        <f t="shared" ref="C49:H49" si="13">SUM(C50:C52)</f>
        <v>0</v>
      </c>
      <c r="D49" s="10">
        <f t="shared" si="13"/>
        <v>0</v>
      </c>
      <c r="E49" s="10">
        <f t="shared" si="13"/>
        <v>0</v>
      </c>
      <c r="F49" s="10">
        <f t="shared" si="13"/>
        <v>0</v>
      </c>
      <c r="G49" s="10">
        <f t="shared" si="13"/>
        <v>0</v>
      </c>
      <c r="H49" s="10"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39" thickBot="1" x14ac:dyDescent="0.3">
      <c r="A50" s="13" t="s">
        <v>41</v>
      </c>
      <c r="B50" s="10">
        <f>SUM(C50:AC50)</f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51.75" thickBot="1" x14ac:dyDescent="0.3">
      <c r="A51" s="13" t="s">
        <v>42</v>
      </c>
      <c r="B51" s="10">
        <f>SUM(C51:AC51)</f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39" thickBot="1" x14ac:dyDescent="0.3">
      <c r="A52" s="13" t="s">
        <v>43</v>
      </c>
      <c r="B52" s="10">
        <f>SUM(C52:AC52)</f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51.75" thickBot="1" x14ac:dyDescent="0.3">
      <c r="A53" s="13" t="s">
        <v>44</v>
      </c>
      <c r="B53" s="10">
        <f>SUM(B54:B56)</f>
        <v>0</v>
      </c>
      <c r="C53" s="10">
        <f t="shared" ref="C53:H53" si="14">SUM(C54:C56)</f>
        <v>0</v>
      </c>
      <c r="D53" s="10">
        <f t="shared" si="14"/>
        <v>0</v>
      </c>
      <c r="E53" s="10">
        <f t="shared" si="14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26.25" thickBot="1" x14ac:dyDescent="0.3">
      <c r="A54" s="13" t="s">
        <v>69</v>
      </c>
      <c r="B54" s="10">
        <f>SUM(C54:AC54)</f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26.25" thickBot="1" x14ac:dyDescent="0.3">
      <c r="A55" s="13" t="s">
        <v>70</v>
      </c>
      <c r="B55" s="10">
        <f>SUM(C55:AC55)</f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26.25" thickBot="1" x14ac:dyDescent="0.3">
      <c r="A56" s="13" t="s">
        <v>45</v>
      </c>
      <c r="B56" s="10">
        <f>SUM(C56:AC56)</f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64.5" thickBot="1" x14ac:dyDescent="0.3">
      <c r="A57" s="14" t="s">
        <v>46</v>
      </c>
      <c r="B57" s="10">
        <f>B53+B49+B48</f>
        <v>0</v>
      </c>
      <c r="C57" s="10">
        <f t="shared" ref="C57:H57" si="15">C53+C49+C48</f>
        <v>0</v>
      </c>
      <c r="D57" s="10">
        <f t="shared" si="15"/>
        <v>0</v>
      </c>
      <c r="E57" s="10">
        <f t="shared" si="15"/>
        <v>0</v>
      </c>
      <c r="F57" s="10">
        <f t="shared" si="15"/>
        <v>0</v>
      </c>
      <c r="G57" s="10">
        <f t="shared" si="15"/>
        <v>0</v>
      </c>
      <c r="H57" s="10">
        <f t="shared" si="15"/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26.25" thickBot="1" x14ac:dyDescent="0.3">
      <c r="A58" s="13" t="s">
        <v>71</v>
      </c>
      <c r="B58" s="10">
        <f>SUM(C58:AC58)</f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39" thickBot="1" x14ac:dyDescent="0.3">
      <c r="A59" s="13" t="s">
        <v>72</v>
      </c>
      <c r="B59" s="10">
        <f>SUM(C59:AC59)</f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39" thickBot="1" x14ac:dyDescent="0.3">
      <c r="A60" s="13" t="s">
        <v>47</v>
      </c>
      <c r="B60" s="10">
        <f>SUM(C60:AC60)</f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51.75" thickBot="1" x14ac:dyDescent="0.3">
      <c r="A61" s="13" t="s">
        <v>48</v>
      </c>
      <c r="B61" s="10">
        <f>SUM(C61:AC61)</f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39" thickBot="1" x14ac:dyDescent="0.3">
      <c r="A62" s="14" t="s">
        <v>49</v>
      </c>
      <c r="B62" s="10">
        <f>SUM(B58:B61)</f>
        <v>0</v>
      </c>
      <c r="C62" s="10">
        <v>0</v>
      </c>
      <c r="D62" s="10">
        <f t="shared" ref="C62:H62" si="16">SUM(D58:D61)</f>
        <v>0</v>
      </c>
      <c r="E62" s="10">
        <f t="shared" si="16"/>
        <v>0</v>
      </c>
      <c r="F62" s="10">
        <f t="shared" si="16"/>
        <v>0</v>
      </c>
      <c r="G62" s="10">
        <f t="shared" si="16"/>
        <v>0</v>
      </c>
      <c r="H62" s="10">
        <f t="shared" si="16"/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26.25" thickBot="1" x14ac:dyDescent="0.3">
      <c r="A63" s="13" t="s">
        <v>50</v>
      </c>
      <c r="B63" s="10">
        <f>SUM(C63:AC63)</f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26.25" thickBot="1" x14ac:dyDescent="0.3">
      <c r="A64" s="13" t="s">
        <v>51</v>
      </c>
      <c r="B64" s="10">
        <f>SUM(C64:AC64)</f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51.75" thickBot="1" x14ac:dyDescent="0.3">
      <c r="A65" s="13" t="s">
        <v>52</v>
      </c>
      <c r="B65" s="10">
        <f>SUM(C65:AC65)</f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26.25" thickBot="1" x14ac:dyDescent="0.3">
      <c r="A66" s="14" t="s">
        <v>53</v>
      </c>
      <c r="B66" s="10">
        <f>SUM(B63:B65)</f>
        <v>0</v>
      </c>
      <c r="C66" s="10">
        <f t="shared" ref="C66:H66" si="17">SUM(C63:C65)</f>
        <v>0</v>
      </c>
      <c r="D66" s="10">
        <f t="shared" si="17"/>
        <v>0</v>
      </c>
      <c r="E66" s="10">
        <f t="shared" si="17"/>
        <v>0</v>
      </c>
      <c r="F66" s="10">
        <f t="shared" si="17"/>
        <v>0</v>
      </c>
      <c r="G66" s="10">
        <f t="shared" si="17"/>
        <v>0</v>
      </c>
      <c r="H66" s="10">
        <f t="shared" si="17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51.75" thickBot="1" x14ac:dyDescent="0.3">
      <c r="A67" s="13" t="s">
        <v>54</v>
      </c>
      <c r="B67" s="10">
        <f>SUM(C67:AC67)</f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51.75" thickBot="1" x14ac:dyDescent="0.3">
      <c r="A68" s="13" t="s">
        <v>55</v>
      </c>
      <c r="B68" s="10">
        <f>SUM(C68:AC68)</f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64.5" thickBot="1" x14ac:dyDescent="0.3">
      <c r="A69" s="14" t="s">
        <v>56</v>
      </c>
      <c r="B69" s="10">
        <f>SUM(C69:AC69)</f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51.75" thickBot="1" x14ac:dyDescent="0.3">
      <c r="A70" s="14" t="s">
        <v>57</v>
      </c>
      <c r="B70" s="11">
        <f>B66+B62+B57+B46+B42+B18+B17</f>
        <v>40757818</v>
      </c>
      <c r="C70" s="11">
        <f>C66+C62+C57+C46+C42+C18+C17</f>
        <v>28839802</v>
      </c>
      <c r="D70" s="11">
        <f>D66+D62+D57+D46+D42+D18+D17</f>
        <v>577304</v>
      </c>
      <c r="E70" s="11">
        <f>E66+E62+E57+E46+E42+E18+E17</f>
        <v>2873348</v>
      </c>
      <c r="F70" s="11">
        <f>F66+F62+F57+F46+F42+F18+F17</f>
        <v>5011459</v>
      </c>
      <c r="G70" s="11">
        <f>G66+G62+G57+G46+G42+G18+G17</f>
        <v>20520</v>
      </c>
      <c r="H70" s="11">
        <f>H66+H62+H57+H46+H42+H18+H17</f>
        <v>3435385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39" thickBot="1" x14ac:dyDescent="0.3">
      <c r="A71" s="13" t="s">
        <v>58</v>
      </c>
      <c r="B71" s="10">
        <f>SUM(C71:AC71)</f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39" thickBot="1" x14ac:dyDescent="0.3">
      <c r="A72" s="13" t="s">
        <v>73</v>
      </c>
      <c r="B72" s="10">
        <f>SUM(C72:AC72)</f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51.75" thickBot="1" x14ac:dyDescent="0.3">
      <c r="A73" s="14" t="s">
        <v>59</v>
      </c>
      <c r="B73" s="11">
        <f>SUM(B71:B72)</f>
        <v>0</v>
      </c>
      <c r="C73" s="11">
        <f t="shared" ref="C73:H73" si="18">SUM(C71:C72)</f>
        <v>0</v>
      </c>
      <c r="D73" s="11">
        <f t="shared" si="18"/>
        <v>0</v>
      </c>
      <c r="E73" s="11">
        <f t="shared" si="18"/>
        <v>0</v>
      </c>
      <c r="F73" s="11">
        <f t="shared" si="18"/>
        <v>0</v>
      </c>
      <c r="G73" s="11">
        <f t="shared" si="18"/>
        <v>0</v>
      </c>
      <c r="H73" s="11">
        <f t="shared" si="18"/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6.25" thickBot="1" x14ac:dyDescent="0.3">
      <c r="A74" s="14" t="s">
        <v>60</v>
      </c>
      <c r="B74" s="11">
        <f>B73+B70</f>
        <v>40757818</v>
      </c>
      <c r="C74" s="11">
        <f t="shared" ref="C74:H74" si="19">C73+C70</f>
        <v>28839802</v>
      </c>
      <c r="D74" s="11">
        <f t="shared" si="19"/>
        <v>577304</v>
      </c>
      <c r="E74" s="11">
        <f t="shared" si="19"/>
        <v>2873348</v>
      </c>
      <c r="F74" s="11">
        <f t="shared" si="19"/>
        <v>5011459</v>
      </c>
      <c r="G74" s="11">
        <f t="shared" si="19"/>
        <v>20520</v>
      </c>
      <c r="H74" s="11">
        <f t="shared" si="19"/>
        <v>3435385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6.25" thickBot="1" x14ac:dyDescent="0.3">
      <c r="A75" s="13" t="s">
        <v>61</v>
      </c>
      <c r="B75" s="10">
        <f>SUM(C75:AC75)</f>
        <v>9</v>
      </c>
      <c r="C75" s="10">
        <v>8</v>
      </c>
      <c r="D75" s="10">
        <v>0</v>
      </c>
      <c r="E75" s="10">
        <v>0</v>
      </c>
      <c r="F75" s="10">
        <v>1</v>
      </c>
      <c r="G75" s="10">
        <v>0</v>
      </c>
      <c r="H75" s="10"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</sheetData>
  <mergeCells count="4">
    <mergeCell ref="A1:AC1"/>
    <mergeCell ref="A2:AC2"/>
    <mergeCell ref="A3:AC3"/>
    <mergeCell ref="A4:AC4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2021-04-29T14:05:57Z</cp:lastPrinted>
  <dcterms:created xsi:type="dcterms:W3CDTF">2021-04-29T13:56:38Z</dcterms:created>
  <dcterms:modified xsi:type="dcterms:W3CDTF">2021-05-27T11:44:07Z</dcterms:modified>
</cp:coreProperties>
</file>