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702021 ktgv 2021\"/>
    </mc:Choice>
  </mc:AlternateContent>
  <xr:revisionPtr revIDLastSave="0" documentId="8_{C90CF03D-0B73-44F4-8B28-89F4870E347F}" xr6:coauthVersionLast="47" xr6:coauthVersionMax="47" xr10:uidLastSave="{00000000-0000-0000-0000-000000000000}"/>
  <bookViews>
    <workbookView xWindow="-120" yWindow="-120" windowWidth="29040" windowHeight="15840" xr2:uid="{EA54DEB3-6EAD-4F88-8756-AF5DEF051B95}"/>
  </bookViews>
  <sheets>
    <sheet name="KV_9.1.sz.mell" sheetId="1" r:id="rId1"/>
    <sheet name="KV_9.1.1.sz.mell" sheetId="2" r:id="rId2"/>
    <sheet name="KV_9.1.2.sz.mell." sheetId="3" r:id="rId3"/>
    <sheet name="KV_9.1.3.sz.mell" sheetId="4" r:id="rId4"/>
    <sheet name="KV_9.2.sz.mell" sheetId="5" r:id="rId5"/>
    <sheet name="KV_9.2.1.sz.mell" sheetId="6" r:id="rId6"/>
    <sheet name="KV_9.2.2.sz.mell" sheetId="7" r:id="rId7"/>
    <sheet name="KV_9.2.3.sz.mell" sheetId="8" r:id="rId8"/>
    <sheet name="KV_9.3.sz.mell" sheetId="9" r:id="rId9"/>
    <sheet name="KV_9.3.1.sz.mell" sheetId="10" r:id="rId10"/>
    <sheet name="KV_9.3.2.sz.mell" sheetId="11" r:id="rId11"/>
    <sheet name="KV_9.3.3.sz.mell" sheetId="12" r:id="rId12"/>
    <sheet name="KV_9.4.sz.mell" sheetId="13" r:id="rId13"/>
    <sheet name="KV_9.4.1.sz.mell" sheetId="14" r:id="rId14"/>
    <sheet name="KV_9.4.2.sz.mell" sheetId="15" r:id="rId15"/>
    <sheet name="KV_9.4.3.sz.mell" sheetId="16" r:id="rId16"/>
    <sheet name="KV_9.5.sz.mell" sheetId="17" r:id="rId17"/>
    <sheet name="KV_9.5.1.sz.mell" sheetId="18" r:id="rId18"/>
    <sheet name="KV_9.5.2.sz.mell" sheetId="19" r:id="rId19"/>
    <sheet name="KV_9.5.3.sz.mell" sheetId="20" r:id="rId20"/>
    <sheet name="KV_9.6.sz.mell" sheetId="21" r:id="rId21"/>
    <sheet name="KV_9.6.1.sz.mell" sheetId="22" r:id="rId22"/>
    <sheet name="KV_9.6.2.sz.mell" sheetId="23" r:id="rId23"/>
    <sheet name="KV_9.6.3.sz.mell" sheetId="24" r:id="rId24"/>
    <sheet name="KV_9.7.sz.mell" sheetId="25" r:id="rId25"/>
    <sheet name="KV_9.7.1.sz.mell" sheetId="26" r:id="rId26"/>
    <sheet name="KV_9.7.2.sz.mell" sheetId="27" r:id="rId27"/>
    <sheet name="KV_9.7.3.sz.mell" sheetId="28" r:id="rId28"/>
    <sheet name="KV_9.8.sz.mell" sheetId="29" r:id="rId29"/>
    <sheet name="KV_9.8.1.sz.mell" sheetId="30" r:id="rId30"/>
    <sheet name="KV_9.8.2.sz.mell" sheetId="31" r:id="rId31"/>
    <sheet name="KV_9.8.3.sz.mell" sheetId="32" r:id="rId32"/>
    <sheet name="KV_9.9.sz.mell" sheetId="33" r:id="rId33"/>
    <sheet name="KV_9.9.1.sz.mell" sheetId="34" r:id="rId34"/>
    <sheet name="KV_9.9.2.sz.mell" sheetId="35" r:id="rId35"/>
    <sheet name="KV_9.9.3.sz.mell" sheetId="36" r:id="rId36"/>
    <sheet name="KV_9.10.sz.mell" sheetId="37" r:id="rId37"/>
    <sheet name="KV_9.10.1.sz.mell" sheetId="38" r:id="rId38"/>
    <sheet name="KV_9.10.2.sz.mell" sheetId="39" r:id="rId39"/>
    <sheet name="KV_9.10.3.sz.mell" sheetId="40" r:id="rId40"/>
    <sheet name="KV_9.11.sz.mell" sheetId="41" r:id="rId41"/>
    <sheet name="KV_9.11.1.sz.mell" sheetId="42" r:id="rId42"/>
    <sheet name="KV_9.11.2.sz.mell" sheetId="43" r:id="rId43"/>
    <sheet name="KV_9.11.3.sz.mell" sheetId="44" r:id="rId44"/>
    <sheet name="KV_9.12.sz.mell" sheetId="45" r:id="rId45"/>
    <sheet name="KV_9.12.1.sz.mell" sheetId="46" r:id="rId46"/>
    <sheet name="KV_9.12.2.sz.mell" sheetId="47" r:id="rId47"/>
    <sheet name="KV_9.12.3.sz.mell" sheetId="48" r:id="rId48"/>
  </sheets>
  <externalReferences>
    <externalReference r:id="rId49"/>
  </externalReferences>
  <definedNames>
    <definedName name="_xlnm.Print_Titles" localSheetId="1">'KV_9.1.1.sz.mell'!$1:$6</definedName>
    <definedName name="_xlnm.Print_Titles" localSheetId="2">'KV_9.1.2.sz.mell.'!$1:$6</definedName>
    <definedName name="_xlnm.Print_Titles" localSheetId="3">'KV_9.1.3.sz.mell'!$1:$6</definedName>
    <definedName name="_xlnm.Print_Titles" localSheetId="0">'KV_9.1.sz.mell'!$1:$6</definedName>
    <definedName name="_xlnm.Print_Titles" localSheetId="37">'KV_9.10.1.sz.mell'!$1:$6</definedName>
    <definedName name="_xlnm.Print_Titles" localSheetId="38">'KV_9.10.2.sz.mell'!$1:$6</definedName>
    <definedName name="_xlnm.Print_Titles" localSheetId="39">'KV_9.10.3.sz.mell'!$1:$6</definedName>
    <definedName name="_xlnm.Print_Titles" localSheetId="36">'KV_9.10.sz.mell'!$1:$6</definedName>
    <definedName name="_xlnm.Print_Titles" localSheetId="41">'KV_9.11.1.sz.mell'!$1:$6</definedName>
    <definedName name="_xlnm.Print_Titles" localSheetId="42">'KV_9.11.2.sz.mell'!$1:$6</definedName>
    <definedName name="_xlnm.Print_Titles" localSheetId="43">'KV_9.11.3.sz.mell'!$1:$6</definedName>
    <definedName name="_xlnm.Print_Titles" localSheetId="40">'KV_9.11.sz.mell'!$1:$6</definedName>
    <definedName name="_xlnm.Print_Titles" localSheetId="45">'KV_9.12.1.sz.mell'!$1:$6</definedName>
    <definedName name="_xlnm.Print_Titles" localSheetId="46">'KV_9.12.2.sz.mell'!$1:$6</definedName>
    <definedName name="_xlnm.Print_Titles" localSheetId="47">'KV_9.12.3.sz.mell'!$1:$6</definedName>
    <definedName name="_xlnm.Print_Titles" localSheetId="44">'KV_9.12.sz.mell'!$1:$6</definedName>
    <definedName name="_xlnm.Print_Titles" localSheetId="5">'KV_9.2.1.sz.mell'!$1:$6</definedName>
    <definedName name="_xlnm.Print_Titles" localSheetId="6">'KV_9.2.2.sz.mell'!$1:$6</definedName>
    <definedName name="_xlnm.Print_Titles" localSheetId="7">'KV_9.2.3.sz.mell'!$1:$6</definedName>
    <definedName name="_xlnm.Print_Titles" localSheetId="4">'KV_9.2.sz.mell'!$1:$6</definedName>
    <definedName name="_xlnm.Print_Titles" localSheetId="9">'KV_9.3.1.sz.mell'!$1:$6</definedName>
    <definedName name="_xlnm.Print_Titles" localSheetId="10">'KV_9.3.2.sz.mell'!$1:$6</definedName>
    <definedName name="_xlnm.Print_Titles" localSheetId="11">'KV_9.3.3.sz.mell'!$1:$6</definedName>
    <definedName name="_xlnm.Print_Titles" localSheetId="8">'KV_9.3.sz.mell'!$1:$6</definedName>
    <definedName name="_xlnm.Print_Titles" localSheetId="13">'KV_9.4.1.sz.mell'!$1:$6</definedName>
    <definedName name="_xlnm.Print_Titles" localSheetId="14">'KV_9.4.2.sz.mell'!$1:$6</definedName>
    <definedName name="_xlnm.Print_Titles" localSheetId="15">'KV_9.4.3.sz.mell'!$1:$6</definedName>
    <definedName name="_xlnm.Print_Titles" localSheetId="12">'KV_9.4.sz.mell'!$1:$6</definedName>
    <definedName name="_xlnm.Print_Titles" localSheetId="17">'KV_9.5.1.sz.mell'!$1:$6</definedName>
    <definedName name="_xlnm.Print_Titles" localSheetId="18">'KV_9.5.2.sz.mell'!$1:$6</definedName>
    <definedName name="_xlnm.Print_Titles" localSheetId="19">'KV_9.5.3.sz.mell'!$1:$6</definedName>
    <definedName name="_xlnm.Print_Titles" localSheetId="16">'KV_9.5.sz.mell'!$1:$6</definedName>
    <definedName name="_xlnm.Print_Titles" localSheetId="21">'KV_9.6.1.sz.mell'!$1:$6</definedName>
    <definedName name="_xlnm.Print_Titles" localSheetId="22">'KV_9.6.2.sz.mell'!$1:$6</definedName>
    <definedName name="_xlnm.Print_Titles" localSheetId="23">'KV_9.6.3.sz.mell'!$1:$6</definedName>
    <definedName name="_xlnm.Print_Titles" localSheetId="20">'KV_9.6.sz.mell'!$1:$6</definedName>
    <definedName name="_xlnm.Print_Titles" localSheetId="25">'KV_9.7.1.sz.mell'!$1:$6</definedName>
    <definedName name="_xlnm.Print_Titles" localSheetId="26">'KV_9.7.2.sz.mell'!$1:$6</definedName>
    <definedName name="_xlnm.Print_Titles" localSheetId="27">'KV_9.7.3.sz.mell'!$1:$6</definedName>
    <definedName name="_xlnm.Print_Titles" localSheetId="24">'KV_9.7.sz.mell'!$1:$6</definedName>
    <definedName name="_xlnm.Print_Titles" localSheetId="29">'KV_9.8.1.sz.mell'!$1:$6</definedName>
    <definedName name="_xlnm.Print_Titles" localSheetId="30">'KV_9.8.2.sz.mell'!$1:$6</definedName>
    <definedName name="_xlnm.Print_Titles" localSheetId="31">'KV_9.8.3.sz.mell'!$1:$6</definedName>
    <definedName name="_xlnm.Print_Titles" localSheetId="28">'KV_9.8.sz.mell'!$1:$6</definedName>
    <definedName name="_xlnm.Print_Titles" localSheetId="33">'KV_9.9.1.sz.mell'!$1:$6</definedName>
    <definedName name="_xlnm.Print_Titles" localSheetId="34">'KV_9.9.2.sz.mell'!$1:$6</definedName>
    <definedName name="_xlnm.Print_Titles" localSheetId="35">'KV_9.9.3.sz.mell'!$1:$6</definedName>
    <definedName name="_xlnm.Print_Titles" localSheetId="32">'KV_9.9.sz.mell'!$1:$6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48" l="1"/>
  <c r="C45" i="48"/>
  <c r="C57" i="48" s="1"/>
  <c r="C37" i="48"/>
  <c r="C30" i="48"/>
  <c r="C26" i="48"/>
  <c r="C20" i="48"/>
  <c r="C8" i="48"/>
  <c r="C36" i="48" s="1"/>
  <c r="C41" i="48" s="1"/>
  <c r="C1" i="48"/>
  <c r="C51" i="47"/>
  <c r="C45" i="47"/>
  <c r="C57" i="47" s="1"/>
  <c r="C37" i="47"/>
  <c r="C30" i="47"/>
  <c r="C26" i="47"/>
  <c r="C20" i="47"/>
  <c r="C8" i="47"/>
  <c r="C36" i="47" s="1"/>
  <c r="C41" i="47" s="1"/>
  <c r="C1" i="47"/>
  <c r="C51" i="46"/>
  <c r="C57" i="46" s="1"/>
  <c r="C45" i="46"/>
  <c r="C37" i="46"/>
  <c r="C30" i="46"/>
  <c r="C26" i="46"/>
  <c r="C20" i="46"/>
  <c r="C8" i="46"/>
  <c r="C36" i="46" s="1"/>
  <c r="C41" i="46" s="1"/>
  <c r="C1" i="46"/>
  <c r="C51" i="45"/>
  <c r="C45" i="45"/>
  <c r="C57" i="45" s="1"/>
  <c r="C37" i="45"/>
  <c r="C30" i="45"/>
  <c r="C26" i="45"/>
  <c r="C20" i="45"/>
  <c r="C8" i="45"/>
  <c r="C36" i="45" s="1"/>
  <c r="C41" i="45" s="1"/>
  <c r="B2" i="45"/>
  <c r="B2" i="46" s="1"/>
  <c r="B2" i="47" s="1"/>
  <c r="B2" i="48" s="1"/>
  <c r="C1" i="45"/>
  <c r="C51" i="44"/>
  <c r="C57" i="44" s="1"/>
  <c r="C45" i="44"/>
  <c r="C37" i="44"/>
  <c r="C30" i="44"/>
  <c r="C26" i="44"/>
  <c r="C20" i="44"/>
  <c r="C8" i="44"/>
  <c r="C36" i="44" s="1"/>
  <c r="C41" i="44" s="1"/>
  <c r="C1" i="44"/>
  <c r="C51" i="43"/>
  <c r="C45" i="43"/>
  <c r="C57" i="43" s="1"/>
  <c r="C37" i="43"/>
  <c r="C30" i="43"/>
  <c r="C26" i="43"/>
  <c r="C20" i="43"/>
  <c r="C8" i="43"/>
  <c r="C36" i="43" s="1"/>
  <c r="C41" i="43" s="1"/>
  <c r="C58" i="43" s="1"/>
  <c r="C1" i="43"/>
  <c r="C51" i="42"/>
  <c r="C45" i="42"/>
  <c r="C57" i="42" s="1"/>
  <c r="C37" i="42"/>
  <c r="C30" i="42"/>
  <c r="C26" i="42"/>
  <c r="C20" i="42"/>
  <c r="C8" i="42"/>
  <c r="C36" i="42" s="1"/>
  <c r="C41" i="42" s="1"/>
  <c r="C58" i="42" s="1"/>
  <c r="C1" i="42"/>
  <c r="C51" i="41"/>
  <c r="C45" i="41"/>
  <c r="C57" i="41" s="1"/>
  <c r="C37" i="41"/>
  <c r="C30" i="41"/>
  <c r="C26" i="41"/>
  <c r="C20" i="41"/>
  <c r="C8" i="41"/>
  <c r="C36" i="41" s="1"/>
  <c r="C41" i="41" s="1"/>
  <c r="C58" i="41" s="1"/>
  <c r="B2" i="41"/>
  <c r="B2" i="42" s="1"/>
  <c r="B2" i="43" s="1"/>
  <c r="B2" i="44" s="1"/>
  <c r="C1" i="41"/>
  <c r="C51" i="40"/>
  <c r="C45" i="40"/>
  <c r="C57" i="40" s="1"/>
  <c r="C37" i="40"/>
  <c r="C30" i="40"/>
  <c r="C26" i="40"/>
  <c r="C20" i="40"/>
  <c r="C8" i="40"/>
  <c r="C36" i="40" s="1"/>
  <c r="C41" i="40" s="1"/>
  <c r="C58" i="40" s="1"/>
  <c r="C1" i="40"/>
  <c r="C51" i="39"/>
  <c r="C45" i="39"/>
  <c r="C57" i="39" s="1"/>
  <c r="C37" i="39"/>
  <c r="C30" i="39"/>
  <c r="C26" i="39"/>
  <c r="C20" i="39"/>
  <c r="C8" i="39"/>
  <c r="C36" i="39" s="1"/>
  <c r="C41" i="39" s="1"/>
  <c r="C58" i="39" s="1"/>
  <c r="C1" i="39"/>
  <c r="C51" i="38"/>
  <c r="C45" i="38"/>
  <c r="C57" i="38" s="1"/>
  <c r="C37" i="38"/>
  <c r="C30" i="38"/>
  <c r="C26" i="38"/>
  <c r="C20" i="38"/>
  <c r="C8" i="38"/>
  <c r="C36" i="38" s="1"/>
  <c r="C41" i="38" s="1"/>
  <c r="C58" i="38" s="1"/>
  <c r="C1" i="38"/>
  <c r="C51" i="37"/>
  <c r="C45" i="37"/>
  <c r="C57" i="37" s="1"/>
  <c r="C37" i="37"/>
  <c r="C30" i="37"/>
  <c r="C26" i="37"/>
  <c r="C20" i="37"/>
  <c r="C8" i="37"/>
  <c r="C36" i="37" s="1"/>
  <c r="C41" i="37" s="1"/>
  <c r="C58" i="37" s="1"/>
  <c r="B2" i="37"/>
  <c r="B2" i="38" s="1"/>
  <c r="B2" i="39" s="1"/>
  <c r="B2" i="40" s="1"/>
  <c r="C1" i="37"/>
  <c r="C51" i="36"/>
  <c r="C45" i="36"/>
  <c r="C57" i="36" s="1"/>
  <c r="C37" i="36"/>
  <c r="C30" i="36"/>
  <c r="C26" i="36"/>
  <c r="C20" i="36"/>
  <c r="C8" i="36"/>
  <c r="C36" i="36" s="1"/>
  <c r="C41" i="36" s="1"/>
  <c r="C1" i="36"/>
  <c r="C51" i="35"/>
  <c r="C45" i="35"/>
  <c r="C57" i="35" s="1"/>
  <c r="C37" i="35"/>
  <c r="C30" i="35"/>
  <c r="C26" i="35"/>
  <c r="C20" i="35"/>
  <c r="C8" i="35"/>
  <c r="C36" i="35" s="1"/>
  <c r="C41" i="35" s="1"/>
  <c r="C1" i="35"/>
  <c r="C51" i="34"/>
  <c r="C45" i="34"/>
  <c r="C57" i="34" s="1"/>
  <c r="C37" i="34"/>
  <c r="C30" i="34"/>
  <c r="C26" i="34"/>
  <c r="C20" i="34"/>
  <c r="C8" i="34"/>
  <c r="C36" i="34" s="1"/>
  <c r="C41" i="34" s="1"/>
  <c r="C1" i="34"/>
  <c r="C51" i="33"/>
  <c r="C45" i="33"/>
  <c r="C57" i="33" s="1"/>
  <c r="C37" i="33"/>
  <c r="C30" i="33"/>
  <c r="C26" i="33"/>
  <c r="C20" i="33"/>
  <c r="C8" i="33"/>
  <c r="C36" i="33" s="1"/>
  <c r="C41" i="33" s="1"/>
  <c r="B2" i="33"/>
  <c r="B2" i="34" s="1"/>
  <c r="B2" i="35" s="1"/>
  <c r="B2" i="36" s="1"/>
  <c r="C1" i="33"/>
  <c r="C51" i="32"/>
  <c r="C45" i="32"/>
  <c r="C57" i="32" s="1"/>
  <c r="C37" i="32"/>
  <c r="C30" i="32"/>
  <c r="C26" i="32"/>
  <c r="C20" i="32"/>
  <c r="C8" i="32"/>
  <c r="C36" i="32" s="1"/>
  <c r="C41" i="32" s="1"/>
  <c r="C1" i="32"/>
  <c r="C51" i="31"/>
  <c r="C45" i="31"/>
  <c r="C57" i="31" s="1"/>
  <c r="C37" i="31"/>
  <c r="C30" i="31"/>
  <c r="C26" i="31"/>
  <c r="C20" i="31"/>
  <c r="C8" i="31"/>
  <c r="C36" i="31" s="1"/>
  <c r="C41" i="31" s="1"/>
  <c r="C1" i="31"/>
  <c r="C51" i="30"/>
  <c r="C45" i="30"/>
  <c r="C57" i="30" s="1"/>
  <c r="C37" i="30"/>
  <c r="C30" i="30"/>
  <c r="C26" i="30"/>
  <c r="C20" i="30"/>
  <c r="C8" i="30"/>
  <c r="C36" i="30" s="1"/>
  <c r="C41" i="30" s="1"/>
  <c r="C1" i="30"/>
  <c r="C51" i="29"/>
  <c r="C45" i="29"/>
  <c r="C57" i="29" s="1"/>
  <c r="C37" i="29"/>
  <c r="C30" i="29"/>
  <c r="C26" i="29"/>
  <c r="C20" i="29"/>
  <c r="C8" i="29"/>
  <c r="C36" i="29" s="1"/>
  <c r="C41" i="29" s="1"/>
  <c r="B2" i="29"/>
  <c r="B2" i="30" s="1"/>
  <c r="B2" i="31" s="1"/>
  <c r="B2" i="32" s="1"/>
  <c r="C1" i="29"/>
  <c r="C51" i="28"/>
  <c r="C45" i="28"/>
  <c r="C57" i="28" s="1"/>
  <c r="C37" i="28"/>
  <c r="C30" i="28"/>
  <c r="C26" i="28"/>
  <c r="C20" i="28"/>
  <c r="C8" i="28"/>
  <c r="C36" i="28" s="1"/>
  <c r="C41" i="28" s="1"/>
  <c r="C1" i="28"/>
  <c r="C51" i="27"/>
  <c r="C45" i="27"/>
  <c r="C57" i="27" s="1"/>
  <c r="C37" i="27"/>
  <c r="C30" i="27"/>
  <c r="C26" i="27"/>
  <c r="C20" i="27"/>
  <c r="C8" i="27"/>
  <c r="C36" i="27" s="1"/>
  <c r="C41" i="27" s="1"/>
  <c r="C58" i="27" s="1"/>
  <c r="C1" i="27"/>
  <c r="C51" i="26"/>
  <c r="C45" i="26"/>
  <c r="C57" i="26" s="1"/>
  <c r="C37" i="26"/>
  <c r="C30" i="26"/>
  <c r="C26" i="26"/>
  <c r="C20" i="26"/>
  <c r="C8" i="26"/>
  <c r="C36" i="26" s="1"/>
  <c r="C41" i="26" s="1"/>
  <c r="C58" i="26" s="1"/>
  <c r="C1" i="26"/>
  <c r="C51" i="25"/>
  <c r="C45" i="25"/>
  <c r="C57" i="25" s="1"/>
  <c r="C37" i="25"/>
  <c r="C30" i="25"/>
  <c r="C26" i="25"/>
  <c r="C20" i="25"/>
  <c r="C8" i="25"/>
  <c r="C36" i="25" s="1"/>
  <c r="C41" i="25" s="1"/>
  <c r="C58" i="25" s="1"/>
  <c r="B2" i="25"/>
  <c r="B2" i="26" s="1"/>
  <c r="B2" i="27" s="1"/>
  <c r="B2" i="28" s="1"/>
  <c r="C1" i="25"/>
  <c r="C51" i="24"/>
  <c r="C45" i="24"/>
  <c r="C57" i="24" s="1"/>
  <c r="C37" i="24"/>
  <c r="C30" i="24"/>
  <c r="C26" i="24"/>
  <c r="C20" i="24"/>
  <c r="C8" i="24"/>
  <c r="C36" i="24" s="1"/>
  <c r="C41" i="24" s="1"/>
  <c r="C58" i="24" s="1"/>
  <c r="C1" i="24"/>
  <c r="C51" i="23"/>
  <c r="C45" i="23"/>
  <c r="C57" i="23" s="1"/>
  <c r="C37" i="23"/>
  <c r="C30" i="23"/>
  <c r="C26" i="23"/>
  <c r="C20" i="23"/>
  <c r="C8" i="23"/>
  <c r="C36" i="23" s="1"/>
  <c r="C41" i="23" s="1"/>
  <c r="C58" i="23" s="1"/>
  <c r="C1" i="23"/>
  <c r="C51" i="22"/>
  <c r="C45" i="22"/>
  <c r="C57" i="22" s="1"/>
  <c r="C37" i="22"/>
  <c r="C30" i="22"/>
  <c r="C26" i="22"/>
  <c r="C20" i="22"/>
  <c r="C8" i="22"/>
  <c r="C36" i="22" s="1"/>
  <c r="C41" i="22" s="1"/>
  <c r="C58" i="22" s="1"/>
  <c r="C1" i="22"/>
  <c r="C51" i="21"/>
  <c r="C45" i="21"/>
  <c r="C57" i="21" s="1"/>
  <c r="C37" i="21"/>
  <c r="C30" i="21"/>
  <c r="C26" i="21"/>
  <c r="C20" i="21"/>
  <c r="C8" i="21"/>
  <c r="C36" i="21" s="1"/>
  <c r="C41" i="21" s="1"/>
  <c r="C58" i="21" s="1"/>
  <c r="B2" i="21"/>
  <c r="B2" i="22" s="1"/>
  <c r="B2" i="23" s="1"/>
  <c r="B2" i="24" s="1"/>
  <c r="C1" i="21"/>
  <c r="C51" i="20"/>
  <c r="C45" i="20"/>
  <c r="C57" i="20" s="1"/>
  <c r="C37" i="20"/>
  <c r="C30" i="20"/>
  <c r="C26" i="20"/>
  <c r="C20" i="20"/>
  <c r="C8" i="20"/>
  <c r="C36" i="20" s="1"/>
  <c r="C41" i="20" s="1"/>
  <c r="C1" i="20"/>
  <c r="C51" i="19"/>
  <c r="C45" i="19"/>
  <c r="C57" i="19" s="1"/>
  <c r="C37" i="19"/>
  <c r="C30" i="19"/>
  <c r="C26" i="19"/>
  <c r="C20" i="19"/>
  <c r="C8" i="19"/>
  <c r="C36" i="19" s="1"/>
  <c r="C41" i="19" s="1"/>
  <c r="C1" i="19"/>
  <c r="C51" i="18"/>
  <c r="C45" i="18"/>
  <c r="C57" i="18" s="1"/>
  <c r="C37" i="18"/>
  <c r="C30" i="18"/>
  <c r="C26" i="18"/>
  <c r="C20" i="18"/>
  <c r="C8" i="18"/>
  <c r="C36" i="18" s="1"/>
  <c r="C41" i="18" s="1"/>
  <c r="C1" i="18"/>
  <c r="C57" i="17"/>
  <c r="C51" i="17"/>
  <c r="C45" i="17"/>
  <c r="C37" i="17"/>
  <c r="C30" i="17"/>
  <c r="C26" i="17"/>
  <c r="C20" i="17"/>
  <c r="C8" i="17"/>
  <c r="B2" i="17"/>
  <c r="B2" i="18" s="1"/>
  <c r="B2" i="19" s="1"/>
  <c r="B2" i="20" s="1"/>
  <c r="C1" i="17"/>
  <c r="C51" i="16"/>
  <c r="C45" i="16"/>
  <c r="C57" i="16" s="1"/>
  <c r="C37" i="16"/>
  <c r="C30" i="16"/>
  <c r="C26" i="16"/>
  <c r="C20" i="16"/>
  <c r="C8" i="16"/>
  <c r="C1" i="16"/>
  <c r="C57" i="15"/>
  <c r="C51" i="15"/>
  <c r="C45" i="15"/>
  <c r="C37" i="15"/>
  <c r="C30" i="15"/>
  <c r="C26" i="15"/>
  <c r="C20" i="15"/>
  <c r="C8" i="15"/>
  <c r="C36" i="15" s="1"/>
  <c r="C41" i="15" s="1"/>
  <c r="C58" i="15" s="1"/>
  <c r="C1" i="15"/>
  <c r="C51" i="14"/>
  <c r="C45" i="14"/>
  <c r="C57" i="14" s="1"/>
  <c r="C37" i="14"/>
  <c r="C30" i="14"/>
  <c r="C26" i="14"/>
  <c r="C20" i="14"/>
  <c r="C8" i="14"/>
  <c r="C1" i="14"/>
  <c r="C57" i="13"/>
  <c r="C51" i="13"/>
  <c r="C45" i="13"/>
  <c r="C37" i="13"/>
  <c r="C30" i="13"/>
  <c r="C26" i="13"/>
  <c r="C20" i="13"/>
  <c r="C8" i="13"/>
  <c r="C36" i="13" s="1"/>
  <c r="C41" i="13" s="1"/>
  <c r="C58" i="13" s="1"/>
  <c r="B2" i="13"/>
  <c r="B2" i="14" s="1"/>
  <c r="B2" i="15" s="1"/>
  <c r="B2" i="16" s="1"/>
  <c r="C1" i="13"/>
  <c r="C57" i="12"/>
  <c r="C51" i="12"/>
  <c r="C45" i="12"/>
  <c r="C37" i="12"/>
  <c r="C30" i="12"/>
  <c r="C26" i="12"/>
  <c r="C20" i="12"/>
  <c r="C8" i="12"/>
  <c r="C1" i="12"/>
  <c r="C51" i="11"/>
  <c r="C45" i="11"/>
  <c r="C57" i="11" s="1"/>
  <c r="C37" i="11"/>
  <c r="C30" i="11"/>
  <c r="C26" i="11"/>
  <c r="C20" i="11"/>
  <c r="C8" i="11"/>
  <c r="C1" i="11"/>
  <c r="C57" i="10"/>
  <c r="C51" i="10"/>
  <c r="C45" i="10"/>
  <c r="C37" i="10"/>
  <c r="C30" i="10"/>
  <c r="C26" i="10"/>
  <c r="C20" i="10"/>
  <c r="C8" i="10"/>
  <c r="C1" i="10"/>
  <c r="C51" i="9"/>
  <c r="C45" i="9"/>
  <c r="C57" i="9" s="1"/>
  <c r="C37" i="9"/>
  <c r="C30" i="9"/>
  <c r="C26" i="9"/>
  <c r="C20" i="9"/>
  <c r="C8" i="9"/>
  <c r="B2" i="9"/>
  <c r="B2" i="10" s="1"/>
  <c r="B2" i="11" s="1"/>
  <c r="B2" i="12" s="1"/>
  <c r="C1" i="9"/>
  <c r="C58" i="8"/>
  <c r="C52" i="8"/>
  <c r="C46" i="8"/>
  <c r="C38" i="8"/>
  <c r="C31" i="8"/>
  <c r="C26" i="8"/>
  <c r="C20" i="8"/>
  <c r="C8" i="8"/>
  <c r="C37" i="8" s="1"/>
  <c r="C42" i="8" s="1"/>
  <c r="C59" i="8" s="1"/>
  <c r="B2" i="8"/>
  <c r="C1" i="8"/>
  <c r="C58" i="7"/>
  <c r="C52" i="7"/>
  <c r="C46" i="7"/>
  <c r="C38" i="7"/>
  <c r="C31" i="7"/>
  <c r="C26" i="7"/>
  <c r="C20" i="7"/>
  <c r="C8" i="7"/>
  <c r="B2" i="7"/>
  <c r="C1" i="7"/>
  <c r="C52" i="6"/>
  <c r="C46" i="6"/>
  <c r="C58" i="6" s="1"/>
  <c r="C38" i="6"/>
  <c r="C31" i="6"/>
  <c r="C26" i="6"/>
  <c r="C20" i="6"/>
  <c r="C8" i="6"/>
  <c r="B2" i="6"/>
  <c r="C1" i="6"/>
  <c r="C52" i="5"/>
  <c r="C46" i="5"/>
  <c r="C58" i="5" s="1"/>
  <c r="C38" i="5"/>
  <c r="C31" i="5"/>
  <c r="C26" i="5"/>
  <c r="C20" i="5"/>
  <c r="C8" i="5"/>
  <c r="C37" i="5" s="1"/>
  <c r="C42" i="5" s="1"/>
  <c r="B2" i="5"/>
  <c r="C1" i="5"/>
  <c r="C146" i="4"/>
  <c r="C140" i="4"/>
  <c r="C133" i="4"/>
  <c r="C129" i="4"/>
  <c r="C154" i="4" s="1"/>
  <c r="C114" i="4"/>
  <c r="C93" i="4"/>
  <c r="C128" i="4" s="1"/>
  <c r="C82" i="4"/>
  <c r="C78" i="4"/>
  <c r="C75" i="4"/>
  <c r="C70" i="4"/>
  <c r="C66" i="4"/>
  <c r="C89" i="4" s="1"/>
  <c r="C60" i="4"/>
  <c r="C55" i="4"/>
  <c r="C49" i="4"/>
  <c r="C37" i="4"/>
  <c r="B36" i="4"/>
  <c r="B35" i="4"/>
  <c r="B34" i="4"/>
  <c r="B33" i="4"/>
  <c r="B32" i="4"/>
  <c r="B31" i="4"/>
  <c r="B30" i="4"/>
  <c r="C29" i="4"/>
  <c r="C22" i="4"/>
  <c r="C15" i="4"/>
  <c r="C8" i="4"/>
  <c r="C65" i="4" s="1"/>
  <c r="C90" i="4" s="1"/>
  <c r="B2" i="4"/>
  <c r="C1" i="4"/>
  <c r="C146" i="3"/>
  <c r="C140" i="3"/>
  <c r="C133" i="3"/>
  <c r="C129" i="3"/>
  <c r="C154" i="3" s="1"/>
  <c r="C114" i="3"/>
  <c r="C93" i="3"/>
  <c r="C128" i="3" s="1"/>
  <c r="C82" i="3"/>
  <c r="C78" i="3"/>
  <c r="C75" i="3"/>
  <c r="C70" i="3"/>
  <c r="C66" i="3"/>
  <c r="C89" i="3" s="1"/>
  <c r="C60" i="3"/>
  <c r="C55" i="3"/>
  <c r="C49" i="3"/>
  <c r="C37" i="3"/>
  <c r="B36" i="3"/>
  <c r="B35" i="3"/>
  <c r="B34" i="3"/>
  <c r="B33" i="3"/>
  <c r="B32" i="3"/>
  <c r="B31" i="3"/>
  <c r="B30" i="3"/>
  <c r="C29" i="3"/>
  <c r="C22" i="3"/>
  <c r="C15" i="3"/>
  <c r="C8" i="3"/>
  <c r="C65" i="3" s="1"/>
  <c r="C90" i="3" s="1"/>
  <c r="B2" i="3"/>
  <c r="C1" i="3"/>
  <c r="C147" i="2"/>
  <c r="C141" i="2"/>
  <c r="C134" i="2"/>
  <c r="C130" i="2"/>
  <c r="C155" i="2" s="1"/>
  <c r="C115" i="2"/>
  <c r="C112" i="2"/>
  <c r="C94" i="2" s="1"/>
  <c r="C129" i="2" s="1"/>
  <c r="C99" i="2"/>
  <c r="C83" i="2"/>
  <c r="C79" i="2"/>
  <c r="C76" i="2"/>
  <c r="C71" i="2"/>
  <c r="C90" i="2" s="1"/>
  <c r="C67" i="2"/>
  <c r="C61" i="2"/>
  <c r="C56" i="2"/>
  <c r="C50" i="2"/>
  <c r="C38" i="2"/>
  <c r="B37" i="2"/>
  <c r="B36" i="2"/>
  <c r="B35" i="2"/>
  <c r="B34" i="2"/>
  <c r="B33" i="2"/>
  <c r="B32" i="2"/>
  <c r="B31" i="2"/>
  <c r="C30" i="2"/>
  <c r="C23" i="2"/>
  <c r="C16" i="2"/>
  <c r="C8" i="2"/>
  <c r="C66" i="2" s="1"/>
  <c r="C91" i="2" s="1"/>
  <c r="B2" i="2"/>
  <c r="C1" i="2"/>
  <c r="C147" i="1"/>
  <c r="C141" i="1"/>
  <c r="C134" i="1"/>
  <c r="C130" i="1"/>
  <c r="C155" i="1" s="1"/>
  <c r="C115" i="1"/>
  <c r="C112" i="1"/>
  <c r="C99" i="1"/>
  <c r="C94" i="1" s="1"/>
  <c r="C129" i="1" s="1"/>
  <c r="C83" i="1"/>
  <c r="C79" i="1"/>
  <c r="C76" i="1"/>
  <c r="C71" i="1"/>
  <c r="C67" i="1"/>
  <c r="C90" i="1" s="1"/>
  <c r="C61" i="1"/>
  <c r="C56" i="1"/>
  <c r="C50" i="1"/>
  <c r="C38" i="1"/>
  <c r="B37" i="1"/>
  <c r="B36" i="1"/>
  <c r="B35" i="1"/>
  <c r="B34" i="1"/>
  <c r="B33" i="1"/>
  <c r="B32" i="1"/>
  <c r="B31" i="1"/>
  <c r="C30" i="1"/>
  <c r="C23" i="1"/>
  <c r="C16" i="1"/>
  <c r="C8" i="1"/>
  <c r="C66" i="1" s="1"/>
  <c r="C4" i="1"/>
  <c r="C4" i="2" s="1"/>
  <c r="C4" i="3" s="1"/>
  <c r="C4" i="4" s="1"/>
  <c r="C4" i="5" s="1"/>
  <c r="C4" i="6" s="1"/>
  <c r="C4" i="7" s="1"/>
  <c r="C4" i="8" s="1"/>
  <c r="B2" i="1"/>
  <c r="C1" i="1"/>
  <c r="C91" i="1" l="1"/>
  <c r="C156" i="2"/>
  <c r="C157" i="2" s="1"/>
  <c r="C155" i="3"/>
  <c r="C156" i="3" s="1"/>
  <c r="C155" i="4"/>
  <c r="C156" i="4" s="1"/>
  <c r="C59" i="5"/>
  <c r="C4" i="45"/>
  <c r="C4" i="46" s="1"/>
  <c r="C4" i="47" s="1"/>
  <c r="C4" i="48" s="1"/>
  <c r="C4" i="41"/>
  <c r="C4" i="42" s="1"/>
  <c r="C4" i="43" s="1"/>
  <c r="C4" i="44" s="1"/>
  <c r="C4" i="37"/>
  <c r="C4" i="38" s="1"/>
  <c r="C4" i="39" s="1"/>
  <c r="C4" i="40" s="1"/>
  <c r="C4" i="33"/>
  <c r="C4" i="34" s="1"/>
  <c r="C4" i="35" s="1"/>
  <c r="C4" i="36" s="1"/>
  <c r="C4" i="29"/>
  <c r="C4" i="30" s="1"/>
  <c r="C4" i="31" s="1"/>
  <c r="C4" i="32" s="1"/>
  <c r="C4" i="25"/>
  <c r="C4" i="26" s="1"/>
  <c r="C4" i="27" s="1"/>
  <c r="C4" i="28" s="1"/>
  <c r="C4" i="21"/>
  <c r="C4" i="22" s="1"/>
  <c r="C4" i="23" s="1"/>
  <c r="C4" i="24" s="1"/>
  <c r="C4" i="17"/>
  <c r="C4" i="18" s="1"/>
  <c r="C4" i="19" s="1"/>
  <c r="C4" i="20" s="1"/>
  <c r="C4" i="13"/>
  <c r="C4" i="14" s="1"/>
  <c r="C4" i="15" s="1"/>
  <c r="C4" i="16" s="1"/>
  <c r="C4" i="9"/>
  <c r="C4" i="10" s="1"/>
  <c r="C4" i="11" s="1"/>
  <c r="C4" i="12" s="1"/>
  <c r="C156" i="1"/>
  <c r="C37" i="7"/>
  <c r="C42" i="7" s="1"/>
  <c r="C59" i="7" s="1"/>
  <c r="C36" i="10"/>
  <c r="C41" i="10" s="1"/>
  <c r="C58" i="10" s="1"/>
  <c r="C36" i="12"/>
  <c r="C41" i="12" s="1"/>
  <c r="C58" i="12" s="1"/>
  <c r="C36" i="17"/>
  <c r="C41" i="17" s="1"/>
  <c r="C58" i="17" s="1"/>
  <c r="C58" i="28"/>
  <c r="C58" i="44"/>
  <c r="C37" i="6"/>
  <c r="C42" i="6" s="1"/>
  <c r="C59" i="6" s="1"/>
  <c r="C36" i="14"/>
  <c r="C41" i="14" s="1"/>
  <c r="C58" i="14" s="1"/>
  <c r="C36" i="16"/>
  <c r="C41" i="16" s="1"/>
  <c r="C58" i="16" s="1"/>
  <c r="C58" i="29"/>
  <c r="C58" i="30"/>
  <c r="C58" i="31"/>
  <c r="C58" i="32"/>
  <c r="C58" i="45"/>
  <c r="C58" i="46"/>
  <c r="C58" i="47"/>
  <c r="C58" i="48"/>
  <c r="C36" i="9"/>
  <c r="C41" i="9" s="1"/>
  <c r="C58" i="9" s="1"/>
  <c r="C36" i="11"/>
  <c r="C41" i="11" s="1"/>
  <c r="C58" i="11" s="1"/>
  <c r="C58" i="18"/>
  <c r="C58" i="19"/>
  <c r="C58" i="20"/>
  <c r="C58" i="33"/>
  <c r="C58" i="34"/>
  <c r="C58" i="35"/>
  <c r="C58" i="36"/>
  <c r="C157" i="1" l="1"/>
</calcChain>
</file>

<file path=xl/sharedStrings.xml><?xml version="1.0" encoding="utf-8"?>
<sst xmlns="http://schemas.openxmlformats.org/spreadsheetml/2006/main" count="5959" uniqueCount="322">
  <si>
    <t>Megnevezés</t>
  </si>
  <si>
    <t>01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</si>
  <si>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</si>
  <si>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</si>
  <si>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</si>
  <si>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</si>
  <si>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</si>
  <si>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</si>
  <si>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</si>
  <si>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</si>
  <si>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</si>
  <si>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(1.1.+…+.1.7.)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</si>
  <si>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</si>
  <si>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</si>
  <si>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</si>
  <si>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</si>
  <si>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</si>
  <si>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</si>
  <si>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</si>
  <si>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gyermekétkeztetési feladatainak támogatása</t>
  </si>
  <si>
    <t>1.5.</t>
  </si>
  <si>
    <t>Önkormányzatok kulturális feladatainak támogatása</t>
  </si>
  <si>
    <t>1.6.</t>
  </si>
  <si>
    <t xml:space="preserve">Működési célú kvi támogatások és kiegészítő támogatások </t>
  </si>
  <si>
    <t>1.7.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</si>
  <si>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</si>
  <si>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</si>
  <si>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</si>
  <si>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</si>
  <si>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</si>
  <si>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</si>
  <si>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</si>
  <si>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</si>
  <si>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</si>
  <si>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</si>
  <si>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</si>
  <si>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</si>
  <si>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</si>
  <si>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</si>
  <si>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 xml:space="preserve">   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</si>
  <si>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</si>
  <si>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</si>
  <si>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</si>
  <si>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</si>
  <si>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</si>
  <si>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</si>
  <si>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</si>
  <si>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</si>
  <si>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</si>
  <si>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</si>
  <si>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</si>
  <si>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</si>
  <si>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</si>
  <si>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</si>
  <si>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</si>
  <si>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</si>
  <si>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</si>
  <si>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</si>
  <si>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</si>
  <si>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</si>
  <si>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</si>
  <si>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</si>
  <si>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</si>
  <si>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</si>
  <si>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</si>
  <si>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</si>
  <si>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</si>
  <si>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</si>
  <si>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</si>
  <si>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</si>
  <si>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</si>
  <si>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</si>
  <si>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</si>
  <si>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</si>
  <si>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</si>
  <si>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</si>
  <si>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</si>
  <si>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</si>
  <si>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</si>
  <si>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</si>
  <si>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</si>
  <si>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</si>
  <si>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</si>
  <si>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</si>
  <si>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</si>
  <si>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</si>
  <si>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 xml:space="preserve">   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</si>
  <si>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</si>
  <si>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</si>
  <si>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</si>
  <si>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</si>
  <si>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</si>
  <si>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</si>
  <si>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</si>
  <si>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</si>
  <si>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</si>
  <si>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</si>
  <si>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</si>
  <si>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</si>
  <si>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</si>
  <si>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</si>
  <si>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</si>
  <si>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</si>
  <si>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</si>
  <si>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</si>
  <si>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</si>
  <si>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</si>
  <si>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</si>
  <si>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</si>
  <si>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</si>
  <si>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</si>
  <si>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</si>
  <si>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</si>
  <si>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</si>
  <si>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</si>
  <si>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</si>
  <si>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</si>
  <si>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</si>
  <si>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</si>
  <si>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</si>
  <si>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</si>
  <si>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</si>
  <si>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</si>
  <si>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</si>
  <si>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</si>
  <si>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</si>
  <si>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</si>
  <si>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</si>
  <si>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</si>
  <si>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</si>
  <si>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</si>
  <si>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</si>
  <si>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</si>
  <si>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</si>
  <si>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</si>
  <si>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</si>
  <si>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</si>
  <si>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</si>
  <si>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</si>
  <si>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</si>
  <si>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</si>
  <si>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</si>
  <si>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</si>
  <si>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</si>
  <si>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</si>
  <si>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</si>
  <si>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</si>
  <si>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</si>
  <si>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</si>
  <si>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</si>
  <si>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</si>
  <si>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</si>
  <si>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</si>
  <si>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</si>
  <si>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</si>
  <si>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</si>
  <si>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</si>
  <si>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</si>
  <si>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</si>
  <si>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</si>
  <si>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</si>
  <si>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</si>
  <si>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</si>
  <si>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</si>
  <si>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</si>
  <si>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</si>
  <si>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</si>
  <si>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</si>
  <si>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</si>
  <si>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</si>
  <si>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</si>
  <si>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</si>
  <si>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</si>
  <si>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</si>
  <si>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</si>
  <si>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</si>
  <si>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</si>
  <si>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</si>
  <si>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</si>
  <si>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</si>
  <si>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</si>
  <si>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</si>
  <si>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</si>
  <si>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</si>
  <si>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</si>
  <si>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</si>
  <si>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</si>
  <si>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</si>
  <si>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</si>
  <si>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</si>
  <si>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</si>
  <si>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</si>
  <si>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</si>
  <si>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</si>
  <si>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</si>
  <si>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</si>
  <si>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</si>
  <si>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</si>
  <si>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</si>
  <si>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</si>
  <si>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</si>
  <si>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</si>
  <si>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</si>
  <si>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</si>
  <si>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</si>
  <si>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</si>
  <si>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</si>
  <si>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</si>
  <si>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</si>
  <si>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</si>
  <si>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</si>
  <si>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</si>
  <si>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</si>
  <si>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</si>
  <si>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</si>
  <si>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</si>
  <si>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</si>
  <si>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</si>
  <si>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</si>
  <si>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</si>
  <si>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</si>
  <si>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</si>
  <si>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</si>
  <si>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</si>
  <si>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</si>
  <si>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</si>
  <si>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</si>
  <si>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</si>
  <si>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</si>
  <si>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</si>
  <si>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</si>
  <si>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</si>
  <si>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</si>
  <si>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</si>
  <si>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</si>
  <si>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</si>
  <si>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</si>
  <si>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</si>
  <si>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</si>
  <si>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</si>
  <si>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</si>
  <si>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</si>
  <si>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</si>
  <si>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</si>
  <si>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</si>
  <si>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</si>
  <si>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</si>
  <si>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</si>
  <si>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</si>
  <si>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</si>
  <si>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</si>
  <si>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</si>
  <si>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</si>
  <si>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</si>
  <si>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</si>
  <si>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</si>
  <si>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</si>
  <si>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</si>
  <si>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</si>
  <si>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</si>
  <si>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</si>
  <si>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Kötelező feladatok bevételei, kiadása</t>
  </si>
  <si>
    <t>02</t>
  </si>
  <si>
    <t>2.5.-ből EU-s támogatás</t>
  </si>
  <si>
    <t>3.5.-ből EU-s támogatás</t>
  </si>
  <si>
    <t>Egyéb működési bevételek</t>
  </si>
  <si>
    <t xml:space="preserve">    Rövid lejáratú  hitelek, kölcsönök felvétele</t>
  </si>
  <si>
    <t>Önként vállalt feladatok bevételei, kiadása</t>
  </si>
  <si>
    <t>03</t>
  </si>
  <si>
    <t>Önkormányzat működési támogatásai (1.1.+…+.1.6.)</t>
  </si>
  <si>
    <t>Önkormányzatok szociális és gyermekjóléti, étkeztetési feladatainak támogatása</t>
  </si>
  <si>
    <t>Működési célú kvi támogatások és kiegészítő támogatások</t>
  </si>
  <si>
    <t>Közhatalmi bevételek (4.1.+4.2.+4.3.+4.4.)</t>
  </si>
  <si>
    <t>Kamatbevételek és más nyereség jellegű bevételek</t>
  </si>
  <si>
    <t>Államigazgatási feladatok bevételei, kiadása</t>
  </si>
  <si>
    <t>04</t>
  </si>
  <si>
    <t>Költségvetési szerv megnevezése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</si>
  <si>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</si>
  <si>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</si>
  <si>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</si>
  <si>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</si>
  <si>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</si>
  <si>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</si>
  <si>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</si>
  <si>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</si>
  <si>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Közhatalmi bevételek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</si>
  <si>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</si>
  <si>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</si>
  <si>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</si>
  <si>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</si>
  <si>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</si>
  <si>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</si>
  <si>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</si>
  <si>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</si>
  <si>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</si>
  <si>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</si>
  <si>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</si>
  <si>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</si>
  <si>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</si>
  <si>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</si>
  <si>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</si>
  <si>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</si>
  <si>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</si>
  <si>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</si>
  <si>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</si>
  <si>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</si>
  <si>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</si>
  <si>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Kötelező feladatok bevételei, kiadásai</t>
  </si>
  <si>
    <t>Önként vállalt feladatok bevételei, kiadásai</t>
  </si>
  <si>
    <t>Államigazgatási feladatok bevételei, kiadásai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</si>
  <si>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</si>
  <si>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</si>
  <si>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</si>
  <si>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</si>
  <si>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05</t>
  </si>
  <si>
    <t>06</t>
  </si>
  <si>
    <t>07</t>
  </si>
  <si>
    <t>08</t>
  </si>
  <si>
    <t>09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</si>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</sst>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68">
    <xf numFmtId="0" fontId="0" fillId="0" borderId="0" xfId="0"/>
    <xf numFmtId="164" fontId="2" fillId="0" borderId="0" xfId="0" applyNumberFormat="1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3" xfId="0" quotePrefix="1" applyFont="1" applyBorder="1" applyAlignment="1" applyProtection="1">
      <alignment horizontal="right" vertical="center" indent="1"/>
      <protection locked="0"/>
    </xf>
    <xf numFmtId="0" fontId="7" fillId="0" borderId="0" xfId="0" applyFont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164" fontId="5" fillId="0" borderId="15" xfId="0" applyNumberFormat="1" applyFont="1" applyBorder="1" applyAlignment="1" applyProtection="1">
      <alignment horizontal="right" vertical="center" wrapText="1" indent="1"/>
      <protection locked="0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 indent="1"/>
    </xf>
    <xf numFmtId="164" fontId="10" fillId="0" borderId="12" xfId="1" applyNumberFormat="1" applyFont="1" applyBorder="1" applyAlignment="1">
      <alignment horizontal="right" vertical="center" wrapText="1" indent="1"/>
    </xf>
    <xf numFmtId="49" fontId="12" fillId="0" borderId="16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 indent="1"/>
    </xf>
    <xf numFmtId="164" fontId="12" fillId="0" borderId="21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0" fontId="13" fillId="0" borderId="20" xfId="0" applyFont="1" applyBorder="1" applyAlignment="1">
      <alignment horizontal="left" vertical="center" wrapText="1" indent="1"/>
    </xf>
    <xf numFmtId="49" fontId="12" fillId="0" borderId="22" xfId="1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 indent="1"/>
    </xf>
    <xf numFmtId="0" fontId="16" fillId="0" borderId="11" xfId="0" applyFont="1" applyBorder="1" applyAlignment="1">
      <alignment horizontal="left" vertical="center" wrapText="1" indent="1"/>
    </xf>
    <xf numFmtId="0" fontId="13" fillId="0" borderId="23" xfId="0" applyFont="1" applyBorder="1" applyAlignment="1">
      <alignment horizontal="left" vertical="center" wrapTex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4" xfId="1" applyNumberFormat="1" applyFont="1" applyBorder="1" applyAlignment="1" applyProtection="1">
      <alignment horizontal="right" vertical="center" wrapText="1"/>
      <protection locked="0"/>
    </xf>
    <xf numFmtId="164" fontId="17" fillId="0" borderId="12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 applyProtection="1">
      <alignment horizontal="right" vertical="center" wrapText="1" indent="1"/>
      <protection locked="0"/>
    </xf>
    <xf numFmtId="0" fontId="13" fillId="0" borderId="23" xfId="0" applyFont="1" applyBorder="1" applyAlignment="1">
      <alignment horizontal="left" wrapText="1" indent="1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>
      <alignment horizontal="center" wrapText="1"/>
    </xf>
    <xf numFmtId="0" fontId="13" fillId="0" borderId="23" xfId="0" applyFont="1" applyBorder="1" applyAlignment="1">
      <alignment wrapTex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horizontal="left" vertical="center" wrapText="1" indent="1"/>
    </xf>
    <xf numFmtId="164" fontId="10" fillId="0" borderId="27" xfId="1" applyNumberFormat="1" applyFont="1" applyBorder="1" applyAlignment="1">
      <alignment horizontal="right" vertical="center" wrapText="1" indent="1"/>
    </xf>
    <xf numFmtId="0" fontId="13" fillId="0" borderId="1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164" fontId="10" fillId="0" borderId="12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0" fontId="10" fillId="0" borderId="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right" vertical="center" wrapText="1" indent="1"/>
    </xf>
    <xf numFmtId="0" fontId="10" fillId="0" borderId="30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2" fillId="0" borderId="3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 indent="1"/>
    </xf>
    <xf numFmtId="164" fontId="12" fillId="0" borderId="3" xfId="1" applyNumberFormat="1" applyFont="1" applyBorder="1" applyAlignment="1" applyProtection="1">
      <alignment horizontal="right" vertical="center" wrapText="1" indent="1"/>
      <protection locked="0"/>
    </xf>
    <xf numFmtId="0" fontId="12" fillId="0" borderId="20" xfId="1" applyFont="1" applyBorder="1" applyAlignment="1">
      <alignment horizontal="left" vertical="center" wrapText="1" indent="1"/>
    </xf>
    <xf numFmtId="0" fontId="12" fillId="0" borderId="32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0" xfId="1" applyFont="1" applyBorder="1" applyAlignment="1">
      <alignment horizontal="left" indent="6"/>
    </xf>
    <xf numFmtId="0" fontId="12" fillId="0" borderId="20" xfId="1" applyFont="1" applyBorder="1" applyAlignment="1">
      <alignment horizontal="left" vertical="center" wrapText="1" indent="6"/>
    </xf>
    <xf numFmtId="49" fontId="12" fillId="0" borderId="33" xfId="1" applyNumberFormat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wrapText="1" indent="6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0" fontId="10" fillId="0" borderId="11" xfId="1" applyFont="1" applyBorder="1" applyAlignment="1">
      <alignment vertical="center" wrapText="1"/>
    </xf>
    <xf numFmtId="0" fontId="12" fillId="0" borderId="23" xfId="1" applyFont="1" applyBorder="1" applyAlignment="1">
      <alignment horizontal="lef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2" fillId="0" borderId="17" xfId="1" applyFont="1" applyBorder="1" applyAlignment="1">
      <alignment horizontal="left" vertical="center" wrapText="1" indent="6"/>
    </xf>
    <xf numFmtId="164" fontId="12" fillId="0" borderId="15" xfId="1" applyNumberFormat="1" applyFont="1" applyBorder="1" applyAlignment="1" applyProtection="1">
      <alignment horizontal="right" vertical="center" wrapText="1" indent="1"/>
      <protection locked="0"/>
    </xf>
    <xf numFmtId="0" fontId="17" fillId="0" borderId="11" xfId="1" applyFont="1" applyBorder="1" applyAlignment="1">
      <alignment horizontal="left" vertical="center" wrapText="1" indent="1"/>
    </xf>
    <xf numFmtId="0" fontId="12" fillId="0" borderId="17" xfId="1" applyFont="1" applyBorder="1" applyAlignment="1">
      <alignment horizontal="left" vertical="center" wrapText="1" indent="1"/>
    </xf>
    <xf numFmtId="0" fontId="12" fillId="0" borderId="37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12" xfId="0" applyNumberFormat="1" applyFont="1" applyBorder="1" applyAlignment="1">
      <alignment horizontal="right" vertical="center" wrapText="1" indent="1"/>
    </xf>
    <xf numFmtId="49" fontId="17" fillId="0" borderId="10" xfId="1" applyNumberFormat="1" applyFont="1" applyBorder="1" applyAlignment="1">
      <alignment horizontal="center" vertical="center" wrapText="1"/>
    </xf>
    <xf numFmtId="164" fontId="20" fillId="0" borderId="12" xfId="0" quotePrefix="1" applyNumberFormat="1" applyFont="1" applyBorder="1" applyAlignment="1">
      <alignment horizontal="right" vertical="center" wrapText="1" indent="1"/>
    </xf>
    <xf numFmtId="0" fontId="16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0" xfId="0" applyFont="1" applyBorder="1" applyAlignment="1">
      <alignment horizontal="left" vertical="center"/>
    </xf>
    <xf numFmtId="0" fontId="9" fillId="0" borderId="38" xfId="0" applyFont="1" applyBorder="1" applyAlignment="1">
      <alignment vertical="center" wrapText="1"/>
    </xf>
    <xf numFmtId="3" fontId="9" fillId="0" borderId="12" xfId="0" applyNumberFormat="1" applyFont="1" applyBorder="1" applyAlignment="1" applyProtection="1">
      <alignment horizontal="right" vertical="center" wrapText="1" inden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21" fillId="0" borderId="0" xfId="0" applyNumberFormat="1" applyFont="1" applyAlignment="1" applyProtection="1">
      <alignment horizontal="right" vertical="center" wrapText="1" indent="1"/>
      <protection locked="0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 applyProtection="1">
      <alignment horizontal="right" vertical="center" wrapText="1" inden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vertical="center" wrapText="1" indent="1"/>
    </xf>
    <xf numFmtId="0" fontId="13" fillId="0" borderId="23" xfId="0" applyFont="1" applyBorder="1" applyAlignment="1">
      <alignment horizontal="left" indent="1"/>
    </xf>
    <xf numFmtId="0" fontId="13" fillId="0" borderId="23" xfId="0" applyFont="1" applyBorder="1"/>
    <xf numFmtId="49" fontId="5" fillId="0" borderId="3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164" fontId="5" fillId="0" borderId="15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 indent="1"/>
    </xf>
    <xf numFmtId="164" fontId="17" fillId="0" borderId="12" xfId="0" applyNumberFormat="1" applyFont="1" applyBorder="1" applyAlignment="1">
      <alignment horizontal="right" vertical="center" wrapText="1" indent="1"/>
    </xf>
    <xf numFmtId="49" fontId="18" fillId="0" borderId="31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 applyProtection="1">
      <alignment horizontal="right" vertical="center" wrapText="1" indent="1"/>
      <protection locked="0"/>
    </xf>
    <xf numFmtId="49" fontId="18" fillId="0" borderId="19" xfId="0" applyNumberFormat="1" applyFont="1" applyBorder="1" applyAlignment="1">
      <alignment horizontal="center" vertical="center" wrapText="1"/>
    </xf>
    <xf numFmtId="164" fontId="12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>
      <alignment horizontal="center"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8" fillId="0" borderId="16" xfId="0" applyNumberFormat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left" vertical="center" wrapText="1" indent="1"/>
    </xf>
    <xf numFmtId="164" fontId="18" fillId="0" borderId="18" xfId="0" applyNumberFormat="1" applyFont="1" applyBorder="1" applyAlignment="1" applyProtection="1">
      <alignment horizontal="right" vertical="center" wrapText="1" indent="1"/>
      <protection locked="0"/>
    </xf>
    <xf numFmtId="0" fontId="18" fillId="0" borderId="20" xfId="1" applyFont="1" applyBorder="1" applyAlignment="1">
      <alignment horizontal="left" vertical="center" wrapText="1" indent="1"/>
    </xf>
    <xf numFmtId="0" fontId="18" fillId="0" borderId="26" xfId="1" applyFont="1" applyBorder="1" applyAlignment="1">
      <alignment horizontal="left" vertical="center" wrapText="1" indent="1"/>
    </xf>
    <xf numFmtId="164" fontId="18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29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left" wrapText="1" inden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</cellXfs>
  <cellStyles count="2">
    <cellStyle name="Normál" xfId="0" builtinId="0"/>
    <cellStyle name="Normál_KVRENMUNKA" xfId="1" xr:uid="{CEB4791F-DECF-476F-9A20-A3E3CAAF2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-2021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3">
          <cell r="A3" t="str">
            <v>POGÁNY KÖZSÉGI ÖNKORMÁNYZAT</v>
          </cell>
        </row>
        <row r="7">
          <cell r="A7" t="str">
            <v>a</v>
          </cell>
          <cell r="B7">
            <v>7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 12.</v>
          </cell>
          <cell r="G7" t="str">
            <v>)</v>
          </cell>
          <cell r="H7" t="str">
            <v>önkormányzati rendelethez</v>
          </cell>
        </row>
        <row r="11">
          <cell r="A11" t="str">
            <v>…………………… Polgármesteri /Közös Önkormányzati Hivatal</v>
          </cell>
        </row>
        <row r="13">
          <cell r="B13" t="str">
            <v>Pogányi Óvoda</v>
          </cell>
          <cell r="P13" t="str">
            <v>9.2.</v>
          </cell>
        </row>
        <row r="15">
          <cell r="B15" t="str">
            <v>NINCS</v>
          </cell>
          <cell r="P15" t="str">
            <v>9.3.</v>
          </cell>
        </row>
        <row r="17">
          <cell r="B17" t="str">
            <v>NINCS</v>
          </cell>
          <cell r="P17" t="str">
            <v>9.4.</v>
          </cell>
        </row>
        <row r="19">
          <cell r="B19" t="str">
            <v>NINCS</v>
          </cell>
          <cell r="P19" t="str">
            <v>9.5.</v>
          </cell>
        </row>
        <row r="21">
          <cell r="B21" t="str">
            <v>NINCS</v>
          </cell>
          <cell r="P21" t="str">
            <v>9.6.</v>
          </cell>
        </row>
        <row r="23">
          <cell r="B23" t="str">
            <v>NINCS</v>
          </cell>
          <cell r="P23" t="str">
            <v>9.7.</v>
          </cell>
        </row>
        <row r="25">
          <cell r="B25" t="str">
            <v>NINCS</v>
          </cell>
          <cell r="P25" t="str">
            <v>9.8.</v>
          </cell>
        </row>
        <row r="27">
          <cell r="B27" t="str">
            <v>NINCS</v>
          </cell>
          <cell r="P27" t="str">
            <v>9.9.</v>
          </cell>
        </row>
        <row r="29">
          <cell r="B29" t="str">
            <v>NINCS</v>
          </cell>
          <cell r="P29" t="str">
            <v>9.10.</v>
          </cell>
        </row>
        <row r="31">
          <cell r="B31" t="str">
            <v>NINCS</v>
          </cell>
          <cell r="P31" t="str">
            <v>9.11.</v>
          </cell>
        </row>
      </sheetData>
      <sheetData sheetId="2"/>
      <sheetData sheetId="3"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Egyéb közhatalmi bevétel</v>
          </cell>
        </row>
        <row r="39">
          <cell r="B39" t="str">
            <v>Kommunális adó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F5" t="str">
            <v>Forintban!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E51F-30FA-4240-9849-97FE9B685E7F}">
  <sheetPr>
    <tabColor rgb="FF92D050"/>
  </sheetPr>
  <dimension ref="A1:K180"/>
  <sheetViews>
    <sheetView tabSelected="1" topLeftCell="A133" zoomScale="120" zoomScaleNormal="120" zoomScaleSheetLayoutView="85" workbookViewId="0">
      <selection activeCell="C107" sqref="C107"/>
    </sheetView>
  </sheetViews>
  <sheetFormatPr defaultRowHeight="12.75" x14ac:dyDescent="0.2"/>
  <cols>
    <col min="1" max="1" width="19.5" style="97" customWidth="1"/>
    <col min="2" max="2" width="72" style="98" customWidth="1"/>
    <col min="3" max="3" width="25" style="106" customWidth="1"/>
    <col min="4" max="256" width="9.33203125" style="18"/>
    <col min="257" max="257" width="19.5" style="18" customWidth="1"/>
    <col min="258" max="258" width="72" style="18" customWidth="1"/>
    <col min="259" max="259" width="25" style="18" customWidth="1"/>
    <col min="260" max="512" width="9.33203125" style="18"/>
    <col min="513" max="513" width="19.5" style="18" customWidth="1"/>
    <col min="514" max="514" width="72" style="18" customWidth="1"/>
    <col min="515" max="515" width="25" style="18" customWidth="1"/>
    <col min="516" max="768" width="9.33203125" style="18"/>
    <col min="769" max="769" width="19.5" style="18" customWidth="1"/>
    <col min="770" max="770" width="72" style="18" customWidth="1"/>
    <col min="771" max="771" width="25" style="18" customWidth="1"/>
    <col min="772" max="1024" width="9.33203125" style="18"/>
    <col min="1025" max="1025" width="19.5" style="18" customWidth="1"/>
    <col min="1026" max="1026" width="72" style="18" customWidth="1"/>
    <col min="1027" max="1027" width="25" style="18" customWidth="1"/>
    <col min="1028" max="1280" width="9.33203125" style="18"/>
    <col min="1281" max="1281" width="19.5" style="18" customWidth="1"/>
    <col min="1282" max="1282" width="72" style="18" customWidth="1"/>
    <col min="1283" max="1283" width="25" style="18" customWidth="1"/>
    <col min="1284" max="1536" width="9.33203125" style="18"/>
    <col min="1537" max="1537" width="19.5" style="18" customWidth="1"/>
    <col min="1538" max="1538" width="72" style="18" customWidth="1"/>
    <col min="1539" max="1539" width="25" style="18" customWidth="1"/>
    <col min="1540" max="1792" width="9.33203125" style="18"/>
    <col min="1793" max="1793" width="19.5" style="18" customWidth="1"/>
    <col min="1794" max="1794" width="72" style="18" customWidth="1"/>
    <col min="1795" max="1795" width="25" style="18" customWidth="1"/>
    <col min="1796" max="2048" width="9.33203125" style="18"/>
    <col min="2049" max="2049" width="19.5" style="18" customWidth="1"/>
    <col min="2050" max="2050" width="72" style="18" customWidth="1"/>
    <col min="2051" max="2051" width="25" style="18" customWidth="1"/>
    <col min="2052" max="2304" width="9.33203125" style="18"/>
    <col min="2305" max="2305" width="19.5" style="18" customWidth="1"/>
    <col min="2306" max="2306" width="72" style="18" customWidth="1"/>
    <col min="2307" max="2307" width="25" style="18" customWidth="1"/>
    <col min="2308" max="2560" width="9.33203125" style="18"/>
    <col min="2561" max="2561" width="19.5" style="18" customWidth="1"/>
    <col min="2562" max="2562" width="72" style="18" customWidth="1"/>
    <col min="2563" max="2563" width="25" style="18" customWidth="1"/>
    <col min="2564" max="2816" width="9.33203125" style="18"/>
    <col min="2817" max="2817" width="19.5" style="18" customWidth="1"/>
    <col min="2818" max="2818" width="72" style="18" customWidth="1"/>
    <col min="2819" max="2819" width="25" style="18" customWidth="1"/>
    <col min="2820" max="3072" width="9.33203125" style="18"/>
    <col min="3073" max="3073" width="19.5" style="18" customWidth="1"/>
    <col min="3074" max="3074" width="72" style="18" customWidth="1"/>
    <col min="3075" max="3075" width="25" style="18" customWidth="1"/>
    <col min="3076" max="3328" width="9.33203125" style="18"/>
    <col min="3329" max="3329" width="19.5" style="18" customWidth="1"/>
    <col min="3330" max="3330" width="72" style="18" customWidth="1"/>
    <col min="3331" max="3331" width="25" style="18" customWidth="1"/>
    <col min="3332" max="3584" width="9.33203125" style="18"/>
    <col min="3585" max="3585" width="19.5" style="18" customWidth="1"/>
    <col min="3586" max="3586" width="72" style="18" customWidth="1"/>
    <col min="3587" max="3587" width="25" style="18" customWidth="1"/>
    <col min="3588" max="3840" width="9.33203125" style="18"/>
    <col min="3841" max="3841" width="19.5" style="18" customWidth="1"/>
    <col min="3842" max="3842" width="72" style="18" customWidth="1"/>
    <col min="3843" max="3843" width="25" style="18" customWidth="1"/>
    <col min="3844" max="4096" width="9.33203125" style="18"/>
    <col min="4097" max="4097" width="19.5" style="18" customWidth="1"/>
    <col min="4098" max="4098" width="72" style="18" customWidth="1"/>
    <col min="4099" max="4099" width="25" style="18" customWidth="1"/>
    <col min="4100" max="4352" width="9.33203125" style="18"/>
    <col min="4353" max="4353" width="19.5" style="18" customWidth="1"/>
    <col min="4354" max="4354" width="72" style="18" customWidth="1"/>
    <col min="4355" max="4355" width="25" style="18" customWidth="1"/>
    <col min="4356" max="4608" width="9.33203125" style="18"/>
    <col min="4609" max="4609" width="19.5" style="18" customWidth="1"/>
    <col min="4610" max="4610" width="72" style="18" customWidth="1"/>
    <col min="4611" max="4611" width="25" style="18" customWidth="1"/>
    <col min="4612" max="4864" width="9.33203125" style="18"/>
    <col min="4865" max="4865" width="19.5" style="18" customWidth="1"/>
    <col min="4866" max="4866" width="72" style="18" customWidth="1"/>
    <col min="4867" max="4867" width="25" style="18" customWidth="1"/>
    <col min="4868" max="5120" width="9.33203125" style="18"/>
    <col min="5121" max="5121" width="19.5" style="18" customWidth="1"/>
    <col min="5122" max="5122" width="72" style="18" customWidth="1"/>
    <col min="5123" max="5123" width="25" style="18" customWidth="1"/>
    <col min="5124" max="5376" width="9.33203125" style="18"/>
    <col min="5377" max="5377" width="19.5" style="18" customWidth="1"/>
    <col min="5378" max="5378" width="72" style="18" customWidth="1"/>
    <col min="5379" max="5379" width="25" style="18" customWidth="1"/>
    <col min="5380" max="5632" width="9.33203125" style="18"/>
    <col min="5633" max="5633" width="19.5" style="18" customWidth="1"/>
    <col min="5634" max="5634" width="72" style="18" customWidth="1"/>
    <col min="5635" max="5635" width="25" style="18" customWidth="1"/>
    <col min="5636" max="5888" width="9.33203125" style="18"/>
    <col min="5889" max="5889" width="19.5" style="18" customWidth="1"/>
    <col min="5890" max="5890" width="72" style="18" customWidth="1"/>
    <col min="5891" max="5891" width="25" style="18" customWidth="1"/>
    <col min="5892" max="6144" width="9.33203125" style="18"/>
    <col min="6145" max="6145" width="19.5" style="18" customWidth="1"/>
    <col min="6146" max="6146" width="72" style="18" customWidth="1"/>
    <col min="6147" max="6147" width="25" style="18" customWidth="1"/>
    <col min="6148" max="6400" width="9.33203125" style="18"/>
    <col min="6401" max="6401" width="19.5" style="18" customWidth="1"/>
    <col min="6402" max="6402" width="72" style="18" customWidth="1"/>
    <col min="6403" max="6403" width="25" style="18" customWidth="1"/>
    <col min="6404" max="6656" width="9.33203125" style="18"/>
    <col min="6657" max="6657" width="19.5" style="18" customWidth="1"/>
    <col min="6658" max="6658" width="72" style="18" customWidth="1"/>
    <col min="6659" max="6659" width="25" style="18" customWidth="1"/>
    <col min="6660" max="6912" width="9.33203125" style="18"/>
    <col min="6913" max="6913" width="19.5" style="18" customWidth="1"/>
    <col min="6914" max="6914" width="72" style="18" customWidth="1"/>
    <col min="6915" max="6915" width="25" style="18" customWidth="1"/>
    <col min="6916" max="7168" width="9.33203125" style="18"/>
    <col min="7169" max="7169" width="19.5" style="18" customWidth="1"/>
    <col min="7170" max="7170" width="72" style="18" customWidth="1"/>
    <col min="7171" max="7171" width="25" style="18" customWidth="1"/>
    <col min="7172" max="7424" width="9.33203125" style="18"/>
    <col min="7425" max="7425" width="19.5" style="18" customWidth="1"/>
    <col min="7426" max="7426" width="72" style="18" customWidth="1"/>
    <col min="7427" max="7427" width="25" style="18" customWidth="1"/>
    <col min="7428" max="7680" width="9.33203125" style="18"/>
    <col min="7681" max="7681" width="19.5" style="18" customWidth="1"/>
    <col min="7682" max="7682" width="72" style="18" customWidth="1"/>
    <col min="7683" max="7683" width="25" style="18" customWidth="1"/>
    <col min="7684" max="7936" width="9.33203125" style="18"/>
    <col min="7937" max="7937" width="19.5" style="18" customWidth="1"/>
    <col min="7938" max="7938" width="72" style="18" customWidth="1"/>
    <col min="7939" max="7939" width="25" style="18" customWidth="1"/>
    <col min="7940" max="8192" width="9.33203125" style="18"/>
    <col min="8193" max="8193" width="19.5" style="18" customWidth="1"/>
    <col min="8194" max="8194" width="72" style="18" customWidth="1"/>
    <col min="8195" max="8195" width="25" style="18" customWidth="1"/>
    <col min="8196" max="8448" width="9.33203125" style="18"/>
    <col min="8449" max="8449" width="19.5" style="18" customWidth="1"/>
    <col min="8450" max="8450" width="72" style="18" customWidth="1"/>
    <col min="8451" max="8451" width="25" style="18" customWidth="1"/>
    <col min="8452" max="8704" width="9.33203125" style="18"/>
    <col min="8705" max="8705" width="19.5" style="18" customWidth="1"/>
    <col min="8706" max="8706" width="72" style="18" customWidth="1"/>
    <col min="8707" max="8707" width="25" style="18" customWidth="1"/>
    <col min="8708" max="8960" width="9.33203125" style="18"/>
    <col min="8961" max="8961" width="19.5" style="18" customWidth="1"/>
    <col min="8962" max="8962" width="72" style="18" customWidth="1"/>
    <col min="8963" max="8963" width="25" style="18" customWidth="1"/>
    <col min="8964" max="9216" width="9.33203125" style="18"/>
    <col min="9217" max="9217" width="19.5" style="18" customWidth="1"/>
    <col min="9218" max="9218" width="72" style="18" customWidth="1"/>
    <col min="9219" max="9219" width="25" style="18" customWidth="1"/>
    <col min="9220" max="9472" width="9.33203125" style="18"/>
    <col min="9473" max="9473" width="19.5" style="18" customWidth="1"/>
    <col min="9474" max="9474" width="72" style="18" customWidth="1"/>
    <col min="9475" max="9475" width="25" style="18" customWidth="1"/>
    <col min="9476" max="9728" width="9.33203125" style="18"/>
    <col min="9729" max="9729" width="19.5" style="18" customWidth="1"/>
    <col min="9730" max="9730" width="72" style="18" customWidth="1"/>
    <col min="9731" max="9731" width="25" style="18" customWidth="1"/>
    <col min="9732" max="9984" width="9.33203125" style="18"/>
    <col min="9985" max="9985" width="19.5" style="18" customWidth="1"/>
    <col min="9986" max="9986" width="72" style="18" customWidth="1"/>
    <col min="9987" max="9987" width="25" style="18" customWidth="1"/>
    <col min="9988" max="10240" width="9.33203125" style="18"/>
    <col min="10241" max="10241" width="19.5" style="18" customWidth="1"/>
    <col min="10242" max="10242" width="72" style="18" customWidth="1"/>
    <col min="10243" max="10243" width="25" style="18" customWidth="1"/>
    <col min="10244" max="10496" width="9.33203125" style="18"/>
    <col min="10497" max="10497" width="19.5" style="18" customWidth="1"/>
    <col min="10498" max="10498" width="72" style="18" customWidth="1"/>
    <col min="10499" max="10499" width="25" style="18" customWidth="1"/>
    <col min="10500" max="10752" width="9.33203125" style="18"/>
    <col min="10753" max="10753" width="19.5" style="18" customWidth="1"/>
    <col min="10754" max="10754" width="72" style="18" customWidth="1"/>
    <col min="10755" max="10755" width="25" style="18" customWidth="1"/>
    <col min="10756" max="11008" width="9.33203125" style="18"/>
    <col min="11009" max="11009" width="19.5" style="18" customWidth="1"/>
    <col min="11010" max="11010" width="72" style="18" customWidth="1"/>
    <col min="11011" max="11011" width="25" style="18" customWidth="1"/>
    <col min="11012" max="11264" width="9.33203125" style="18"/>
    <col min="11265" max="11265" width="19.5" style="18" customWidth="1"/>
    <col min="11266" max="11266" width="72" style="18" customWidth="1"/>
    <col min="11267" max="11267" width="25" style="18" customWidth="1"/>
    <col min="11268" max="11520" width="9.33203125" style="18"/>
    <col min="11521" max="11521" width="19.5" style="18" customWidth="1"/>
    <col min="11522" max="11522" width="72" style="18" customWidth="1"/>
    <col min="11523" max="11523" width="25" style="18" customWidth="1"/>
    <col min="11524" max="11776" width="9.33203125" style="18"/>
    <col min="11777" max="11777" width="19.5" style="18" customWidth="1"/>
    <col min="11778" max="11778" width="72" style="18" customWidth="1"/>
    <col min="11779" max="11779" width="25" style="18" customWidth="1"/>
    <col min="11780" max="12032" width="9.33203125" style="18"/>
    <col min="12033" max="12033" width="19.5" style="18" customWidth="1"/>
    <col min="12034" max="12034" width="72" style="18" customWidth="1"/>
    <col min="12035" max="12035" width="25" style="18" customWidth="1"/>
    <col min="12036" max="12288" width="9.33203125" style="18"/>
    <col min="12289" max="12289" width="19.5" style="18" customWidth="1"/>
    <col min="12290" max="12290" width="72" style="18" customWidth="1"/>
    <col min="12291" max="12291" width="25" style="18" customWidth="1"/>
    <col min="12292" max="12544" width="9.33203125" style="18"/>
    <col min="12545" max="12545" width="19.5" style="18" customWidth="1"/>
    <col min="12546" max="12546" width="72" style="18" customWidth="1"/>
    <col min="12547" max="12547" width="25" style="18" customWidth="1"/>
    <col min="12548" max="12800" width="9.33203125" style="18"/>
    <col min="12801" max="12801" width="19.5" style="18" customWidth="1"/>
    <col min="12802" max="12802" width="72" style="18" customWidth="1"/>
    <col min="12803" max="12803" width="25" style="18" customWidth="1"/>
    <col min="12804" max="13056" width="9.33203125" style="18"/>
    <col min="13057" max="13057" width="19.5" style="18" customWidth="1"/>
    <col min="13058" max="13058" width="72" style="18" customWidth="1"/>
    <col min="13059" max="13059" width="25" style="18" customWidth="1"/>
    <col min="13060" max="13312" width="9.33203125" style="18"/>
    <col min="13313" max="13313" width="19.5" style="18" customWidth="1"/>
    <col min="13314" max="13314" width="72" style="18" customWidth="1"/>
    <col min="13315" max="13315" width="25" style="18" customWidth="1"/>
    <col min="13316" max="13568" width="9.33203125" style="18"/>
    <col min="13569" max="13569" width="19.5" style="18" customWidth="1"/>
    <col min="13570" max="13570" width="72" style="18" customWidth="1"/>
    <col min="13571" max="13571" width="25" style="18" customWidth="1"/>
    <col min="13572" max="13824" width="9.33203125" style="18"/>
    <col min="13825" max="13825" width="19.5" style="18" customWidth="1"/>
    <col min="13826" max="13826" width="72" style="18" customWidth="1"/>
    <col min="13827" max="13827" width="25" style="18" customWidth="1"/>
    <col min="13828" max="14080" width="9.33203125" style="18"/>
    <col min="14081" max="14081" width="19.5" style="18" customWidth="1"/>
    <col min="14082" max="14082" width="72" style="18" customWidth="1"/>
    <col min="14083" max="14083" width="25" style="18" customWidth="1"/>
    <col min="14084" max="14336" width="9.33203125" style="18"/>
    <col min="14337" max="14337" width="19.5" style="18" customWidth="1"/>
    <col min="14338" max="14338" width="72" style="18" customWidth="1"/>
    <col min="14339" max="14339" width="25" style="18" customWidth="1"/>
    <col min="14340" max="14592" width="9.33203125" style="18"/>
    <col min="14593" max="14593" width="19.5" style="18" customWidth="1"/>
    <col min="14594" max="14594" width="72" style="18" customWidth="1"/>
    <col min="14595" max="14595" width="25" style="18" customWidth="1"/>
    <col min="14596" max="14848" width="9.33203125" style="18"/>
    <col min="14849" max="14849" width="19.5" style="18" customWidth="1"/>
    <col min="14850" max="14850" width="72" style="18" customWidth="1"/>
    <col min="14851" max="14851" width="25" style="18" customWidth="1"/>
    <col min="14852" max="15104" width="9.33203125" style="18"/>
    <col min="15105" max="15105" width="19.5" style="18" customWidth="1"/>
    <col min="15106" max="15106" width="72" style="18" customWidth="1"/>
    <col min="15107" max="15107" width="25" style="18" customWidth="1"/>
    <col min="15108" max="15360" width="9.33203125" style="18"/>
    <col min="15361" max="15361" width="19.5" style="18" customWidth="1"/>
    <col min="15362" max="15362" width="72" style="18" customWidth="1"/>
    <col min="15363" max="15363" width="25" style="18" customWidth="1"/>
    <col min="15364" max="15616" width="9.33203125" style="18"/>
    <col min="15617" max="15617" width="19.5" style="18" customWidth="1"/>
    <col min="15618" max="15618" width="72" style="18" customWidth="1"/>
    <col min="15619" max="15619" width="25" style="18" customWidth="1"/>
    <col min="15620" max="15872" width="9.33203125" style="18"/>
    <col min="15873" max="15873" width="19.5" style="18" customWidth="1"/>
    <col min="15874" max="15874" width="72" style="18" customWidth="1"/>
    <col min="15875" max="15875" width="25" style="18" customWidth="1"/>
    <col min="15876" max="16128" width="9.33203125" style="18"/>
    <col min="16129" max="16129" width="19.5" style="18" customWidth="1"/>
    <col min="16130" max="16130" width="72" style="18" customWidth="1"/>
    <col min="16131" max="16131" width="25" style="18" customWidth="1"/>
    <col min="16132" max="16384" width="9.33203125" style="18"/>
  </cols>
  <sheetData>
    <row r="1" spans="1:3" s="4" customFormat="1" ht="16.5" customHeight="1" thickBot="1" x14ac:dyDescent="0.25">
      <c r="A1" s="1"/>
      <c r="B1" s="2"/>
      <c r="C1" s="3" t="str">
        <f>CONCATENATE("9.1. melléklet ",[1]ALAPADATOK!A7," ",[1]ALAPADATOK!B7," ",[1]ALAPADATOK!C7," ",[1]ALAPADATOK!D7," ",[1]ALAPADATOK!E7," ",[1]ALAPADATOK!F7," ",[1]ALAPADATOK!G7," ",[1]ALAPADATOK!H7)</f>
        <v>9.1. melléklet a 7 / 2021 ( III. 12. ) önkormányzati rendelethez</v>
      </c>
    </row>
    <row r="2" spans="1:3" s="8" customFormat="1" ht="21.2" customHeight="1" x14ac:dyDescent="0.2">
      <c r="A2" s="5" t="s">
        <v>0</v>
      </c>
      <c r="B2" s="6" t="str">
        <f>CONCATENATE([1]ALAPADATOK!A3)</f>
        <v>POGÁNY KÖZSÉGI ÖNKORMÁNYZAT</v>
      </c>
      <c r="C2" s="7" t="s">
        <v>1</v>
      </c>
    </row>
    <row r="3" spans="1:3" s="8" customFormat="1" ht="16.5" thickBot="1" x14ac:dyDescent="0.25">
      <c r="A3" s="9" t="s">
        <v>2</v>
      </c>
      <c r="B3" s="10" t="s">
        <v>3</v>
      </c>
      <c r="C3" s="11" t="s">
        <v>1</v>
      </c>
    </row>
    <row r="4" spans="1:3" s="14" customFormat="1" ht="22.5" customHeight="1" thickBot="1" x14ac:dyDescent="0.3">
      <c r="A4" s="12"/>
      <c r="B4" s="12"/>
      <c r="C4" s="13" t="str">
        <f>'[1]KV_7.sz.mell.'!F5</f>
        <v>Forintban!</v>
      </c>
    </row>
    <row r="5" spans="1:3" ht="13.5" thickBot="1" x14ac:dyDescent="0.25">
      <c r="A5" s="15" t="s">
        <v>4</v>
      </c>
      <c r="B5" s="16" t="s">
        <v>5</v>
      </c>
      <c r="C5" s="17" t="s">
        <v>6</v>
      </c>
    </row>
    <row r="6" spans="1:3" s="22" customFormat="1" ht="12.95" customHeight="1" thickBot="1" x14ac:dyDescent="0.25">
      <c r="A6" s="19"/>
      <c r="B6" s="20" t="s">
        <v>7</v>
      </c>
      <c r="C6" s="21" t="s">
        <v>8</v>
      </c>
    </row>
    <row r="7" spans="1:3" s="22" customFormat="1" ht="15.95" customHeight="1" thickBot="1" x14ac:dyDescent="0.25">
      <c r="A7" s="23"/>
      <c r="B7" s="24" t="s">
        <v>9</v>
      </c>
      <c r="C7" s="25"/>
    </row>
    <row r="8" spans="1:3" s="22" customFormat="1" ht="12" customHeight="1" thickBot="1" x14ac:dyDescent="0.25">
      <c r="A8" s="26" t="s">
        <v>10</v>
      </c>
      <c r="B8" s="27" t="s">
        <v>11</v>
      </c>
      <c r="C8" s="28">
        <f>+C9+C10+C11+C13+C14+C15+C12</f>
        <v>64347733</v>
      </c>
    </row>
    <row r="9" spans="1:3" s="32" customFormat="1" ht="12" customHeight="1" x14ac:dyDescent="0.2">
      <c r="A9" s="29" t="s">
        <v>12</v>
      </c>
      <c r="B9" s="30" t="s">
        <v>13</v>
      </c>
      <c r="C9" s="31">
        <v>22357515</v>
      </c>
    </row>
    <row r="10" spans="1:3" s="36" customFormat="1" ht="12" customHeight="1" x14ac:dyDescent="0.2">
      <c r="A10" s="33" t="s">
        <v>14</v>
      </c>
      <c r="B10" s="34" t="s">
        <v>15</v>
      </c>
      <c r="C10" s="35">
        <v>31640820</v>
      </c>
    </row>
    <row r="11" spans="1:3" s="36" customFormat="1" ht="12" customHeight="1" x14ac:dyDescent="0.2">
      <c r="A11" s="33" t="s">
        <v>16</v>
      </c>
      <c r="B11" s="34" t="s">
        <v>17</v>
      </c>
      <c r="C11" s="35">
        <v>7336498</v>
      </c>
    </row>
    <row r="12" spans="1:3" s="36" customFormat="1" ht="12" customHeight="1" x14ac:dyDescent="0.2">
      <c r="A12" s="33" t="s">
        <v>18</v>
      </c>
      <c r="B12" s="34" t="s">
        <v>19</v>
      </c>
      <c r="C12" s="35">
        <v>109440</v>
      </c>
    </row>
    <row r="13" spans="1:3" s="36" customFormat="1" ht="12" customHeight="1" x14ac:dyDescent="0.2">
      <c r="A13" s="33" t="s">
        <v>20</v>
      </c>
      <c r="B13" s="34" t="s">
        <v>21</v>
      </c>
      <c r="C13" s="35">
        <v>2903460</v>
      </c>
    </row>
    <row r="14" spans="1:3" s="36" customFormat="1" ht="12" customHeight="1" x14ac:dyDescent="0.2">
      <c r="A14" s="33" t="s">
        <v>22</v>
      </c>
      <c r="B14" s="37" t="s">
        <v>23</v>
      </c>
      <c r="C14" s="35"/>
    </row>
    <row r="15" spans="1:3" s="32" customFormat="1" ht="12" customHeight="1" thickBot="1" x14ac:dyDescent="0.25">
      <c r="A15" s="38" t="s">
        <v>24</v>
      </c>
      <c r="B15" s="39" t="s">
        <v>25</v>
      </c>
      <c r="C15" s="35"/>
    </row>
    <row r="16" spans="1:3" s="32" customFormat="1" ht="12" customHeight="1" thickBot="1" x14ac:dyDescent="0.25">
      <c r="A16" s="26" t="s">
        <v>26</v>
      </c>
      <c r="B16" s="40" t="s">
        <v>27</v>
      </c>
      <c r="C16" s="28">
        <f>+C17+C18+C19+C20+C21</f>
        <v>11905000</v>
      </c>
    </row>
    <row r="17" spans="1:3" s="32" customFormat="1" ht="12" customHeight="1" x14ac:dyDescent="0.2">
      <c r="A17" s="29" t="s">
        <v>28</v>
      </c>
      <c r="B17" s="30" t="s">
        <v>29</v>
      </c>
      <c r="C17" s="31"/>
    </row>
    <row r="18" spans="1:3" s="32" customFormat="1" ht="12" customHeight="1" x14ac:dyDescent="0.2">
      <c r="A18" s="33" t="s">
        <v>30</v>
      </c>
      <c r="B18" s="34" t="s">
        <v>31</v>
      </c>
      <c r="C18" s="35"/>
    </row>
    <row r="19" spans="1:3" s="32" customFormat="1" ht="12" customHeight="1" x14ac:dyDescent="0.2">
      <c r="A19" s="33" t="s">
        <v>32</v>
      </c>
      <c r="B19" s="34" t="s">
        <v>33</v>
      </c>
      <c r="C19" s="35"/>
    </row>
    <row r="20" spans="1:3" s="32" customFormat="1" ht="12" customHeight="1" x14ac:dyDescent="0.2">
      <c r="A20" s="33" t="s">
        <v>34</v>
      </c>
      <c r="B20" s="34" t="s">
        <v>35</v>
      </c>
      <c r="C20" s="35"/>
    </row>
    <row r="21" spans="1:3" s="32" customFormat="1" ht="12" customHeight="1" x14ac:dyDescent="0.2">
      <c r="A21" s="33" t="s">
        <v>36</v>
      </c>
      <c r="B21" s="34" t="s">
        <v>37</v>
      </c>
      <c r="C21" s="35">
        <v>11905000</v>
      </c>
    </row>
    <row r="22" spans="1:3" s="36" customFormat="1" ht="12" customHeight="1" thickBot="1" x14ac:dyDescent="0.25">
      <c r="A22" s="38" t="s">
        <v>38</v>
      </c>
      <c r="B22" s="41" t="s">
        <v>39</v>
      </c>
      <c r="C22" s="42"/>
    </row>
    <row r="23" spans="1:3" s="36" customFormat="1" ht="12" customHeight="1" thickBot="1" x14ac:dyDescent="0.25">
      <c r="A23" s="26" t="s">
        <v>40</v>
      </c>
      <c r="B23" s="27" t="s">
        <v>41</v>
      </c>
      <c r="C23" s="28">
        <f>+C24+C25+C26+C27+C28</f>
        <v>19774164</v>
      </c>
    </row>
    <row r="24" spans="1:3" s="36" customFormat="1" ht="12" customHeight="1" x14ac:dyDescent="0.2">
      <c r="A24" s="29" t="s">
        <v>42</v>
      </c>
      <c r="B24" s="30" t="s">
        <v>43</v>
      </c>
      <c r="C24" s="31"/>
    </row>
    <row r="25" spans="1:3" s="32" customFormat="1" ht="12" customHeight="1" x14ac:dyDescent="0.2">
      <c r="A25" s="33" t="s">
        <v>44</v>
      </c>
      <c r="B25" s="34" t="s">
        <v>45</v>
      </c>
      <c r="C25" s="35"/>
    </row>
    <row r="26" spans="1:3" s="36" customFormat="1" ht="12" customHeight="1" x14ac:dyDescent="0.2">
      <c r="A26" s="33" t="s">
        <v>46</v>
      </c>
      <c r="B26" s="34" t="s">
        <v>47</v>
      </c>
      <c r="C26" s="35"/>
    </row>
    <row r="27" spans="1:3" s="36" customFormat="1" ht="12" customHeight="1" x14ac:dyDescent="0.2">
      <c r="A27" s="33" t="s">
        <v>48</v>
      </c>
      <c r="B27" s="34" t="s">
        <v>49</v>
      </c>
      <c r="C27" s="35"/>
    </row>
    <row r="28" spans="1:3" s="36" customFormat="1" ht="12" customHeight="1" x14ac:dyDescent="0.2">
      <c r="A28" s="33" t="s">
        <v>50</v>
      </c>
      <c r="B28" s="34" t="s">
        <v>51</v>
      </c>
      <c r="C28" s="35">
        <v>19774164</v>
      </c>
    </row>
    <row r="29" spans="1:3" s="36" customFormat="1" ht="12" customHeight="1" thickBot="1" x14ac:dyDescent="0.25">
      <c r="A29" s="38" t="s">
        <v>52</v>
      </c>
      <c r="B29" s="41" t="s">
        <v>53</v>
      </c>
      <c r="C29" s="43"/>
    </row>
    <row r="30" spans="1:3" s="36" customFormat="1" ht="12" customHeight="1" thickBot="1" x14ac:dyDescent="0.25">
      <c r="A30" s="26" t="s">
        <v>54</v>
      </c>
      <c r="B30" s="27" t="s">
        <v>55</v>
      </c>
      <c r="C30" s="44">
        <f>C31+C32+C33+C34+C35+C36+C37</f>
        <v>16907403</v>
      </c>
    </row>
    <row r="31" spans="1:3" s="36" customFormat="1" ht="12" customHeight="1" x14ac:dyDescent="0.2">
      <c r="A31" s="29" t="s">
        <v>56</v>
      </c>
      <c r="B31" s="30" t="str">
        <f>'[1]KV_1.1.sz.mell.'!B33</f>
        <v>Építményadó</v>
      </c>
      <c r="C31" s="31">
        <v>6000000</v>
      </c>
    </row>
    <row r="32" spans="1:3" s="36" customFormat="1" ht="12" customHeight="1" x14ac:dyDescent="0.2">
      <c r="A32" s="33" t="s">
        <v>57</v>
      </c>
      <c r="B32" s="30" t="str">
        <f>'[1]KV_1.1.sz.mell.'!B34</f>
        <v>Idegenforgalmi adó</v>
      </c>
      <c r="C32" s="35"/>
    </row>
    <row r="33" spans="1:3" s="36" customFormat="1" ht="12" customHeight="1" x14ac:dyDescent="0.2">
      <c r="A33" s="33" t="s">
        <v>58</v>
      </c>
      <c r="B33" s="30" t="str">
        <f>'[1]KV_1.1.sz.mell.'!B35</f>
        <v>Iparűzési adó</v>
      </c>
      <c r="C33" s="35">
        <v>5000000</v>
      </c>
    </row>
    <row r="34" spans="1:3" s="36" customFormat="1" ht="12" customHeight="1" x14ac:dyDescent="0.2">
      <c r="A34" s="33" t="s">
        <v>59</v>
      </c>
      <c r="B34" s="30" t="str">
        <f>'[1]KV_1.1.sz.mell.'!B36</f>
        <v>Talajterhelési díj</v>
      </c>
      <c r="C34" s="35">
        <v>1000000</v>
      </c>
    </row>
    <row r="35" spans="1:3" s="36" customFormat="1" ht="12" customHeight="1" x14ac:dyDescent="0.2">
      <c r="A35" s="33" t="s">
        <v>60</v>
      </c>
      <c r="B35" s="30" t="str">
        <f>'[1]KV_1.1.sz.mell.'!B37</f>
        <v>Gépjárműadó</v>
      </c>
      <c r="C35" s="35"/>
    </row>
    <row r="36" spans="1:3" s="36" customFormat="1" ht="12" customHeight="1" x14ac:dyDescent="0.2">
      <c r="A36" s="33" t="s">
        <v>61</v>
      </c>
      <c r="B36" s="30" t="str">
        <f>'[1]KV_1.1.sz.mell.'!B38</f>
        <v>Egyéb közhatalmi bevétel</v>
      </c>
      <c r="C36" s="35">
        <v>1907403</v>
      </c>
    </row>
    <row r="37" spans="1:3" s="36" customFormat="1" ht="12" customHeight="1" thickBot="1" x14ac:dyDescent="0.25">
      <c r="A37" s="38" t="s">
        <v>62</v>
      </c>
      <c r="B37" s="30" t="str">
        <f>'[1]KV_1.1.sz.mell.'!B39</f>
        <v>Kommunális adó</v>
      </c>
      <c r="C37" s="42">
        <v>3000000</v>
      </c>
    </row>
    <row r="38" spans="1:3" s="36" customFormat="1" ht="12" customHeight="1" thickBot="1" x14ac:dyDescent="0.25">
      <c r="A38" s="26" t="s">
        <v>63</v>
      </c>
      <c r="B38" s="27" t="s">
        <v>64</v>
      </c>
      <c r="C38" s="28">
        <f>SUM(C39:C49)</f>
        <v>32379319</v>
      </c>
    </row>
    <row r="39" spans="1:3" s="36" customFormat="1" ht="12" customHeight="1" x14ac:dyDescent="0.2">
      <c r="A39" s="29" t="s">
        <v>65</v>
      </c>
      <c r="B39" s="30" t="s">
        <v>66</v>
      </c>
      <c r="C39" s="31">
        <v>1150000</v>
      </c>
    </row>
    <row r="40" spans="1:3" s="36" customFormat="1" ht="12" customHeight="1" x14ac:dyDescent="0.2">
      <c r="A40" s="33" t="s">
        <v>67</v>
      </c>
      <c r="B40" s="34" t="s">
        <v>68</v>
      </c>
      <c r="C40" s="35">
        <v>1000000</v>
      </c>
    </row>
    <row r="41" spans="1:3" s="36" customFormat="1" ht="12" customHeight="1" x14ac:dyDescent="0.2">
      <c r="A41" s="33" t="s">
        <v>69</v>
      </c>
      <c r="B41" s="34" t="s">
        <v>70</v>
      </c>
      <c r="C41" s="35">
        <v>3000000</v>
      </c>
    </row>
    <row r="42" spans="1:3" s="36" customFormat="1" ht="12" customHeight="1" x14ac:dyDescent="0.2">
      <c r="A42" s="33" t="s">
        <v>71</v>
      </c>
      <c r="B42" s="34" t="s">
        <v>72</v>
      </c>
      <c r="C42" s="35">
        <v>19026319</v>
      </c>
    </row>
    <row r="43" spans="1:3" s="36" customFormat="1" ht="12" customHeight="1" x14ac:dyDescent="0.2">
      <c r="A43" s="33" t="s">
        <v>73</v>
      </c>
      <c r="B43" s="34" t="s">
        <v>74</v>
      </c>
      <c r="C43" s="35"/>
    </row>
    <row r="44" spans="1:3" s="36" customFormat="1" ht="12" customHeight="1" x14ac:dyDescent="0.2">
      <c r="A44" s="33" t="s">
        <v>75</v>
      </c>
      <c r="B44" s="34" t="s">
        <v>76</v>
      </c>
      <c r="C44" s="35">
        <v>8200000</v>
      </c>
    </row>
    <row r="45" spans="1:3" s="36" customFormat="1" ht="12" customHeight="1" x14ac:dyDescent="0.2">
      <c r="A45" s="33" t="s">
        <v>77</v>
      </c>
      <c r="B45" s="34" t="s">
        <v>78</v>
      </c>
      <c r="C45" s="35"/>
    </row>
    <row r="46" spans="1:3" s="36" customFormat="1" ht="12" customHeight="1" x14ac:dyDescent="0.2">
      <c r="A46" s="33" t="s">
        <v>79</v>
      </c>
      <c r="B46" s="34" t="s">
        <v>80</v>
      </c>
      <c r="C46" s="35"/>
    </row>
    <row r="47" spans="1:3" s="36" customFormat="1" ht="12" customHeight="1" x14ac:dyDescent="0.2">
      <c r="A47" s="33" t="s">
        <v>81</v>
      </c>
      <c r="B47" s="34" t="s">
        <v>82</v>
      </c>
      <c r="C47" s="45"/>
    </row>
    <row r="48" spans="1:3" s="36" customFormat="1" ht="12" customHeight="1" x14ac:dyDescent="0.2">
      <c r="A48" s="38" t="s">
        <v>83</v>
      </c>
      <c r="B48" s="46" t="s">
        <v>84</v>
      </c>
      <c r="C48" s="47"/>
    </row>
    <row r="49" spans="1:3" s="36" customFormat="1" ht="12" customHeight="1" thickBot="1" x14ac:dyDescent="0.25">
      <c r="A49" s="38" t="s">
        <v>85</v>
      </c>
      <c r="B49" s="41" t="s">
        <v>86</v>
      </c>
      <c r="C49" s="47">
        <v>3000</v>
      </c>
    </row>
    <row r="50" spans="1:3" s="36" customFormat="1" ht="12" customHeight="1" thickBot="1" x14ac:dyDescent="0.25">
      <c r="A50" s="26" t="s">
        <v>87</v>
      </c>
      <c r="B50" s="27" t="s">
        <v>88</v>
      </c>
      <c r="C50" s="28">
        <f>SUM(C51:C55)</f>
        <v>7118898</v>
      </c>
    </row>
    <row r="51" spans="1:3" s="36" customFormat="1" ht="12" customHeight="1" x14ac:dyDescent="0.2">
      <c r="A51" s="29" t="s">
        <v>89</v>
      </c>
      <c r="B51" s="30" t="s">
        <v>90</v>
      </c>
      <c r="C51" s="48"/>
    </row>
    <row r="52" spans="1:3" s="36" customFormat="1" ht="12" customHeight="1" x14ac:dyDescent="0.2">
      <c r="A52" s="33" t="s">
        <v>91</v>
      </c>
      <c r="B52" s="34" t="s">
        <v>92</v>
      </c>
      <c r="C52" s="45">
        <v>5118898</v>
      </c>
    </row>
    <row r="53" spans="1:3" s="36" customFormat="1" ht="12" customHeight="1" x14ac:dyDescent="0.2">
      <c r="A53" s="33" t="s">
        <v>93</v>
      </c>
      <c r="B53" s="34" t="s">
        <v>94</v>
      </c>
      <c r="C53" s="45">
        <v>2000000</v>
      </c>
    </row>
    <row r="54" spans="1:3" s="36" customFormat="1" ht="12" customHeight="1" x14ac:dyDescent="0.2">
      <c r="A54" s="33" t="s">
        <v>95</v>
      </c>
      <c r="B54" s="34" t="s">
        <v>96</v>
      </c>
      <c r="C54" s="45"/>
    </row>
    <row r="55" spans="1:3" s="36" customFormat="1" ht="12" customHeight="1" thickBot="1" x14ac:dyDescent="0.25">
      <c r="A55" s="38" t="s">
        <v>97</v>
      </c>
      <c r="B55" s="46" t="s">
        <v>98</v>
      </c>
      <c r="C55" s="47"/>
    </row>
    <row r="56" spans="1:3" s="36" customFormat="1" ht="12" customHeight="1" thickBot="1" x14ac:dyDescent="0.25">
      <c r="A56" s="26" t="s">
        <v>99</v>
      </c>
      <c r="B56" s="27" t="s">
        <v>100</v>
      </c>
      <c r="C56" s="28">
        <f>SUM(C57:C59)</f>
        <v>0</v>
      </c>
    </row>
    <row r="57" spans="1:3" s="36" customFormat="1" ht="12" customHeight="1" x14ac:dyDescent="0.2">
      <c r="A57" s="29" t="s">
        <v>101</v>
      </c>
      <c r="B57" s="30" t="s">
        <v>102</v>
      </c>
      <c r="C57" s="31"/>
    </row>
    <row r="58" spans="1:3" s="36" customFormat="1" ht="12" customHeight="1" x14ac:dyDescent="0.2">
      <c r="A58" s="33" t="s">
        <v>103</v>
      </c>
      <c r="B58" s="34" t="s">
        <v>104</v>
      </c>
      <c r="C58" s="35"/>
    </row>
    <row r="59" spans="1:3" s="36" customFormat="1" ht="12" customHeight="1" x14ac:dyDescent="0.2">
      <c r="A59" s="33" t="s">
        <v>105</v>
      </c>
      <c r="B59" s="34" t="s">
        <v>106</v>
      </c>
      <c r="C59" s="35"/>
    </row>
    <row r="60" spans="1:3" s="36" customFormat="1" ht="12" customHeight="1" thickBot="1" x14ac:dyDescent="0.25">
      <c r="A60" s="38" t="s">
        <v>107</v>
      </c>
      <c r="B60" s="46" t="s">
        <v>108</v>
      </c>
      <c r="C60" s="42"/>
    </row>
    <row r="61" spans="1:3" s="36" customFormat="1" ht="12" customHeight="1" thickBot="1" x14ac:dyDescent="0.25">
      <c r="A61" s="26" t="s">
        <v>109</v>
      </c>
      <c r="B61" s="40" t="s">
        <v>110</v>
      </c>
      <c r="C61" s="28">
        <f>SUM(C62:C64)</f>
        <v>1000000</v>
      </c>
    </row>
    <row r="62" spans="1:3" s="36" customFormat="1" ht="12" customHeight="1" x14ac:dyDescent="0.2">
      <c r="A62" s="29" t="s">
        <v>111</v>
      </c>
      <c r="B62" s="30" t="s">
        <v>112</v>
      </c>
      <c r="C62" s="45"/>
    </row>
    <row r="63" spans="1:3" s="36" customFormat="1" ht="12" customHeight="1" x14ac:dyDescent="0.2">
      <c r="A63" s="33" t="s">
        <v>113</v>
      </c>
      <c r="B63" s="34" t="s">
        <v>114</v>
      </c>
      <c r="C63" s="45"/>
    </row>
    <row r="64" spans="1:3" s="36" customFormat="1" ht="12" customHeight="1" x14ac:dyDescent="0.2">
      <c r="A64" s="33" t="s">
        <v>115</v>
      </c>
      <c r="B64" s="34" t="s">
        <v>116</v>
      </c>
      <c r="C64" s="45">
        <v>1000000</v>
      </c>
    </row>
    <row r="65" spans="1:3" s="36" customFormat="1" ht="12" customHeight="1" thickBot="1" x14ac:dyDescent="0.25">
      <c r="A65" s="38" t="s">
        <v>117</v>
      </c>
      <c r="B65" s="46" t="s">
        <v>118</v>
      </c>
      <c r="C65" s="45"/>
    </row>
    <row r="66" spans="1:3" s="36" customFormat="1" ht="12" customHeight="1" thickBot="1" x14ac:dyDescent="0.25">
      <c r="A66" s="26" t="s">
        <v>119</v>
      </c>
      <c r="B66" s="27" t="s">
        <v>120</v>
      </c>
      <c r="C66" s="44">
        <f>+C8+C16+C23+C30+C38+C50+C56+C61</f>
        <v>153432517</v>
      </c>
    </row>
    <row r="67" spans="1:3" s="36" customFormat="1" ht="12" customHeight="1" thickBot="1" x14ac:dyDescent="0.2">
      <c r="A67" s="49" t="s">
        <v>121</v>
      </c>
      <c r="B67" s="40" t="s">
        <v>122</v>
      </c>
      <c r="C67" s="28">
        <f>SUM(C68:C70)</f>
        <v>0</v>
      </c>
    </row>
    <row r="68" spans="1:3" s="36" customFormat="1" ht="12" customHeight="1" x14ac:dyDescent="0.2">
      <c r="A68" s="29" t="s">
        <v>123</v>
      </c>
      <c r="B68" s="30" t="s">
        <v>124</v>
      </c>
      <c r="C68" s="45"/>
    </row>
    <row r="69" spans="1:3" s="36" customFormat="1" ht="12" customHeight="1" x14ac:dyDescent="0.2">
      <c r="A69" s="33" t="s">
        <v>125</v>
      </c>
      <c r="B69" s="34" t="s">
        <v>126</v>
      </c>
      <c r="C69" s="45"/>
    </row>
    <row r="70" spans="1:3" s="36" customFormat="1" ht="12" customHeight="1" thickBot="1" x14ac:dyDescent="0.25">
      <c r="A70" s="38" t="s">
        <v>127</v>
      </c>
      <c r="B70" s="50" t="s">
        <v>128</v>
      </c>
      <c r="C70" s="45"/>
    </row>
    <row r="71" spans="1:3" s="36" customFormat="1" ht="12" customHeight="1" thickBot="1" x14ac:dyDescent="0.2">
      <c r="A71" s="49" t="s">
        <v>129</v>
      </c>
      <c r="B71" s="40" t="s">
        <v>130</v>
      </c>
      <c r="C71" s="28">
        <f>SUM(C72:C75)</f>
        <v>0</v>
      </c>
    </row>
    <row r="72" spans="1:3" s="36" customFormat="1" ht="12" customHeight="1" x14ac:dyDescent="0.2">
      <c r="A72" s="29" t="s">
        <v>131</v>
      </c>
      <c r="B72" s="30" t="s">
        <v>132</v>
      </c>
      <c r="C72" s="45"/>
    </row>
    <row r="73" spans="1:3" s="36" customFormat="1" ht="12" customHeight="1" x14ac:dyDescent="0.2">
      <c r="A73" s="33" t="s">
        <v>133</v>
      </c>
      <c r="B73" s="34" t="s">
        <v>134</v>
      </c>
      <c r="C73" s="45"/>
    </row>
    <row r="74" spans="1:3" s="36" customFormat="1" ht="12" customHeight="1" x14ac:dyDescent="0.2">
      <c r="A74" s="33" t="s">
        <v>135</v>
      </c>
      <c r="B74" s="34" t="s">
        <v>136</v>
      </c>
      <c r="C74" s="45"/>
    </row>
    <row r="75" spans="1:3" s="36" customFormat="1" ht="12" customHeight="1" x14ac:dyDescent="0.2">
      <c r="A75" s="33" t="s">
        <v>137</v>
      </c>
      <c r="B75" s="37" t="s">
        <v>138</v>
      </c>
      <c r="C75" s="45"/>
    </row>
    <row r="76" spans="1:3" s="36" customFormat="1" ht="12" customHeight="1" thickBot="1" x14ac:dyDescent="0.2">
      <c r="A76" s="51" t="s">
        <v>139</v>
      </c>
      <c r="B76" s="52" t="s">
        <v>140</v>
      </c>
      <c r="C76" s="53">
        <f>SUM(C77:C78)</f>
        <v>240729029</v>
      </c>
    </row>
    <row r="77" spans="1:3" s="36" customFormat="1" ht="12" customHeight="1" x14ac:dyDescent="0.2">
      <c r="A77" s="29" t="s">
        <v>141</v>
      </c>
      <c r="B77" s="30" t="s">
        <v>142</v>
      </c>
      <c r="C77" s="45">
        <v>240729029</v>
      </c>
    </row>
    <row r="78" spans="1:3" s="36" customFormat="1" ht="12" customHeight="1" thickBot="1" x14ac:dyDescent="0.25">
      <c r="A78" s="38" t="s">
        <v>143</v>
      </c>
      <c r="B78" s="46" t="s">
        <v>144</v>
      </c>
      <c r="C78" s="45"/>
    </row>
    <row r="79" spans="1:3" s="32" customFormat="1" ht="12" customHeight="1" thickBot="1" x14ac:dyDescent="0.2">
      <c r="A79" s="49" t="s">
        <v>145</v>
      </c>
      <c r="B79" s="40" t="s">
        <v>146</v>
      </c>
      <c r="C79" s="28">
        <f>SUM(C80:C82)</f>
        <v>0</v>
      </c>
    </row>
    <row r="80" spans="1:3" s="36" customFormat="1" ht="12" customHeight="1" x14ac:dyDescent="0.2">
      <c r="A80" s="29" t="s">
        <v>147</v>
      </c>
      <c r="B80" s="30" t="s">
        <v>148</v>
      </c>
      <c r="C80" s="45"/>
    </row>
    <row r="81" spans="1:3" s="36" customFormat="1" ht="12" customHeight="1" x14ac:dyDescent="0.2">
      <c r="A81" s="33" t="s">
        <v>149</v>
      </c>
      <c r="B81" s="34" t="s">
        <v>150</v>
      </c>
      <c r="C81" s="45"/>
    </row>
    <row r="82" spans="1:3" s="36" customFormat="1" ht="12" customHeight="1" thickBot="1" x14ac:dyDescent="0.25">
      <c r="A82" s="38" t="s">
        <v>151</v>
      </c>
      <c r="B82" s="46" t="s">
        <v>152</v>
      </c>
      <c r="C82" s="45"/>
    </row>
    <row r="83" spans="1:3" s="36" customFormat="1" ht="12" customHeight="1" thickBot="1" x14ac:dyDescent="0.2">
      <c r="A83" s="49" t="s">
        <v>153</v>
      </c>
      <c r="B83" s="40" t="s">
        <v>154</v>
      </c>
      <c r="C83" s="28">
        <f>SUM(C84:C87)</f>
        <v>0</v>
      </c>
    </row>
    <row r="84" spans="1:3" s="36" customFormat="1" ht="12" customHeight="1" x14ac:dyDescent="0.2">
      <c r="A84" s="54" t="s">
        <v>155</v>
      </c>
      <c r="B84" s="30" t="s">
        <v>156</v>
      </c>
      <c r="C84" s="45"/>
    </row>
    <row r="85" spans="1:3" s="36" customFormat="1" ht="12" customHeight="1" x14ac:dyDescent="0.2">
      <c r="A85" s="55" t="s">
        <v>157</v>
      </c>
      <c r="B85" s="34" t="s">
        <v>158</v>
      </c>
      <c r="C85" s="45"/>
    </row>
    <row r="86" spans="1:3" s="36" customFormat="1" ht="12" customHeight="1" x14ac:dyDescent="0.2">
      <c r="A86" s="55" t="s">
        <v>159</v>
      </c>
      <c r="B86" s="34" t="s">
        <v>160</v>
      </c>
      <c r="C86" s="45"/>
    </row>
    <row r="87" spans="1:3" s="32" customFormat="1" ht="12" customHeight="1" thickBot="1" x14ac:dyDescent="0.25">
      <c r="A87" s="56" t="s">
        <v>161</v>
      </c>
      <c r="B87" s="46" t="s">
        <v>162</v>
      </c>
      <c r="C87" s="45"/>
    </row>
    <row r="88" spans="1:3" s="32" customFormat="1" ht="12" customHeight="1" thickBot="1" x14ac:dyDescent="0.2">
      <c r="A88" s="49" t="s">
        <v>163</v>
      </c>
      <c r="B88" s="40" t="s">
        <v>164</v>
      </c>
      <c r="C88" s="57"/>
    </row>
    <row r="89" spans="1:3" s="32" customFormat="1" ht="12" customHeight="1" thickBot="1" x14ac:dyDescent="0.2">
      <c r="A89" s="49" t="s">
        <v>165</v>
      </c>
      <c r="B89" s="40" t="s">
        <v>166</v>
      </c>
      <c r="C89" s="57"/>
    </row>
    <row r="90" spans="1:3" s="32" customFormat="1" ht="12" customHeight="1" thickBot="1" x14ac:dyDescent="0.2">
      <c r="A90" s="49" t="s">
        <v>167</v>
      </c>
      <c r="B90" s="58" t="s">
        <v>168</v>
      </c>
      <c r="C90" s="44">
        <f>+C67+C71+C76+C79+C83+C89+C88</f>
        <v>240729029</v>
      </c>
    </row>
    <row r="91" spans="1:3" s="32" customFormat="1" ht="12" customHeight="1" thickBot="1" x14ac:dyDescent="0.2">
      <c r="A91" s="51" t="s">
        <v>169</v>
      </c>
      <c r="B91" s="59" t="s">
        <v>170</v>
      </c>
      <c r="C91" s="44">
        <f>+C66+C90</f>
        <v>394161546</v>
      </c>
    </row>
    <row r="92" spans="1:3" s="36" customFormat="1" ht="6.75" customHeight="1" thickBot="1" x14ac:dyDescent="0.25">
      <c r="A92" s="60"/>
      <c r="B92" s="61"/>
      <c r="C92" s="62"/>
    </row>
    <row r="93" spans="1:3" s="22" customFormat="1" ht="16.5" customHeight="1" thickBot="1" x14ac:dyDescent="0.25">
      <c r="A93" s="63"/>
      <c r="B93" s="64" t="s">
        <v>171</v>
      </c>
      <c r="C93" s="65"/>
    </row>
    <row r="94" spans="1:3" s="69" customFormat="1" ht="12" customHeight="1" thickBot="1" x14ac:dyDescent="0.25">
      <c r="A94" s="66" t="s">
        <v>10</v>
      </c>
      <c r="B94" s="67" t="s">
        <v>172</v>
      </c>
      <c r="C94" s="68">
        <f>+C95+C96+C97+C98+C99+C112</f>
        <v>283867816</v>
      </c>
    </row>
    <row r="95" spans="1:3" ht="12" customHeight="1" x14ac:dyDescent="0.2">
      <c r="A95" s="70" t="s">
        <v>12</v>
      </c>
      <c r="B95" s="71" t="s">
        <v>173</v>
      </c>
      <c r="C95" s="72">
        <v>30867000</v>
      </c>
    </row>
    <row r="96" spans="1:3" ht="12" customHeight="1" x14ac:dyDescent="0.2">
      <c r="A96" s="33" t="s">
        <v>14</v>
      </c>
      <c r="B96" s="73" t="s">
        <v>174</v>
      </c>
      <c r="C96" s="35">
        <v>5000000</v>
      </c>
    </row>
    <row r="97" spans="1:3" ht="12" customHeight="1" x14ac:dyDescent="0.2">
      <c r="A97" s="33" t="s">
        <v>16</v>
      </c>
      <c r="B97" s="73" t="s">
        <v>175</v>
      </c>
      <c r="C97" s="42">
        <v>119905815</v>
      </c>
    </row>
    <row r="98" spans="1:3" ht="12" customHeight="1" x14ac:dyDescent="0.2">
      <c r="A98" s="33" t="s">
        <v>18</v>
      </c>
      <c r="B98" s="74" t="s">
        <v>176</v>
      </c>
      <c r="C98" s="42">
        <v>4800000</v>
      </c>
    </row>
    <row r="99" spans="1:3" ht="12" customHeight="1" x14ac:dyDescent="0.2">
      <c r="A99" s="33" t="s">
        <v>177</v>
      </c>
      <c r="B99" s="75" t="s">
        <v>178</v>
      </c>
      <c r="C99" s="42">
        <f>SUM(C100:C111)</f>
        <v>6353946</v>
      </c>
    </row>
    <row r="100" spans="1:3" ht="12" customHeight="1" x14ac:dyDescent="0.2">
      <c r="A100" s="33" t="s">
        <v>22</v>
      </c>
      <c r="B100" s="73" t="s">
        <v>179</v>
      </c>
      <c r="C100" s="42"/>
    </row>
    <row r="101" spans="1:3" ht="12" customHeight="1" x14ac:dyDescent="0.2">
      <c r="A101" s="33" t="s">
        <v>24</v>
      </c>
      <c r="B101" s="76" t="s">
        <v>180</v>
      </c>
      <c r="C101" s="42"/>
    </row>
    <row r="102" spans="1:3" ht="12" customHeight="1" x14ac:dyDescent="0.2">
      <c r="A102" s="33" t="s">
        <v>181</v>
      </c>
      <c r="B102" s="76" t="s">
        <v>182</v>
      </c>
      <c r="C102" s="42"/>
    </row>
    <row r="103" spans="1:3" ht="12" customHeight="1" x14ac:dyDescent="0.2">
      <c r="A103" s="33" t="s">
        <v>183</v>
      </c>
      <c r="B103" s="76" t="s">
        <v>184</v>
      </c>
      <c r="C103" s="42"/>
    </row>
    <row r="104" spans="1:3" ht="12" customHeight="1" x14ac:dyDescent="0.2">
      <c r="A104" s="33" t="s">
        <v>185</v>
      </c>
      <c r="B104" s="77" t="s">
        <v>186</v>
      </c>
      <c r="C104" s="42"/>
    </row>
    <row r="105" spans="1:3" ht="12" customHeight="1" x14ac:dyDescent="0.2">
      <c r="A105" s="33" t="s">
        <v>187</v>
      </c>
      <c r="B105" s="77" t="s">
        <v>188</v>
      </c>
      <c r="C105" s="42"/>
    </row>
    <row r="106" spans="1:3" ht="12" customHeight="1" x14ac:dyDescent="0.2">
      <c r="A106" s="33" t="s">
        <v>189</v>
      </c>
      <c r="B106" s="76" t="s">
        <v>190</v>
      </c>
      <c r="C106" s="42">
        <v>3182586</v>
      </c>
    </row>
    <row r="107" spans="1:3" ht="12" customHeight="1" x14ac:dyDescent="0.2">
      <c r="A107" s="33" t="s">
        <v>191</v>
      </c>
      <c r="B107" s="76" t="s">
        <v>192</v>
      </c>
      <c r="C107" s="42"/>
    </row>
    <row r="108" spans="1:3" ht="12" customHeight="1" x14ac:dyDescent="0.2">
      <c r="A108" s="33" t="s">
        <v>193</v>
      </c>
      <c r="B108" s="77" t="s">
        <v>194</v>
      </c>
      <c r="C108" s="42"/>
    </row>
    <row r="109" spans="1:3" ht="12" customHeight="1" x14ac:dyDescent="0.2">
      <c r="A109" s="78" t="s">
        <v>195</v>
      </c>
      <c r="B109" s="79" t="s">
        <v>196</v>
      </c>
      <c r="C109" s="42"/>
    </row>
    <row r="110" spans="1:3" ht="12" customHeight="1" x14ac:dyDescent="0.2">
      <c r="A110" s="33" t="s">
        <v>197</v>
      </c>
      <c r="B110" s="79" t="s">
        <v>198</v>
      </c>
      <c r="C110" s="42"/>
    </row>
    <row r="111" spans="1:3" ht="12" customHeight="1" x14ac:dyDescent="0.2">
      <c r="A111" s="33" t="s">
        <v>199</v>
      </c>
      <c r="B111" s="77" t="s">
        <v>200</v>
      </c>
      <c r="C111" s="42">
        <v>3171360</v>
      </c>
    </row>
    <row r="112" spans="1:3" ht="12" customHeight="1" x14ac:dyDescent="0.2">
      <c r="A112" s="33" t="s">
        <v>201</v>
      </c>
      <c r="B112" s="74" t="s">
        <v>202</v>
      </c>
      <c r="C112" s="35">
        <f>SUM(C113:C114)</f>
        <v>116941055</v>
      </c>
    </row>
    <row r="113" spans="1:3" ht="12" customHeight="1" x14ac:dyDescent="0.2">
      <c r="A113" s="38" t="s">
        <v>203</v>
      </c>
      <c r="B113" s="73" t="s">
        <v>204</v>
      </c>
      <c r="C113" s="35">
        <v>116941055</v>
      </c>
    </row>
    <row r="114" spans="1:3" ht="12" customHeight="1" thickBot="1" x14ac:dyDescent="0.25">
      <c r="A114" s="80" t="s">
        <v>205</v>
      </c>
      <c r="B114" s="81" t="s">
        <v>206</v>
      </c>
      <c r="C114" s="82"/>
    </row>
    <row r="115" spans="1:3" ht="12" customHeight="1" thickBot="1" x14ac:dyDescent="0.25">
      <c r="A115" s="26" t="s">
        <v>26</v>
      </c>
      <c r="B115" s="83" t="s">
        <v>207</v>
      </c>
      <c r="C115" s="28">
        <f>+C116+C118+C120</f>
        <v>76079000</v>
      </c>
    </row>
    <row r="116" spans="1:3" ht="12" customHeight="1" x14ac:dyDescent="0.2">
      <c r="A116" s="29" t="s">
        <v>28</v>
      </c>
      <c r="B116" s="73" t="s">
        <v>208</v>
      </c>
      <c r="C116" s="31">
        <v>7880000</v>
      </c>
    </row>
    <row r="117" spans="1:3" ht="12" customHeight="1" x14ac:dyDescent="0.2">
      <c r="A117" s="29" t="s">
        <v>30</v>
      </c>
      <c r="B117" s="84" t="s">
        <v>209</v>
      </c>
      <c r="C117" s="31"/>
    </row>
    <row r="118" spans="1:3" ht="12" customHeight="1" x14ac:dyDescent="0.2">
      <c r="A118" s="29" t="s">
        <v>32</v>
      </c>
      <c r="B118" s="84" t="s">
        <v>210</v>
      </c>
      <c r="C118" s="35">
        <v>68199000</v>
      </c>
    </row>
    <row r="119" spans="1:3" ht="12" customHeight="1" x14ac:dyDescent="0.2">
      <c r="A119" s="29" t="s">
        <v>34</v>
      </c>
      <c r="B119" s="84" t="s">
        <v>211</v>
      </c>
      <c r="C119" s="85"/>
    </row>
    <row r="120" spans="1:3" ht="12" customHeight="1" x14ac:dyDescent="0.2">
      <c r="A120" s="29" t="s">
        <v>36</v>
      </c>
      <c r="B120" s="39" t="s">
        <v>212</v>
      </c>
      <c r="C120" s="85"/>
    </row>
    <row r="121" spans="1:3" ht="12" customHeight="1" x14ac:dyDescent="0.2">
      <c r="A121" s="29" t="s">
        <v>38</v>
      </c>
      <c r="B121" s="37" t="s">
        <v>213</v>
      </c>
      <c r="C121" s="85"/>
    </row>
    <row r="122" spans="1:3" ht="12" customHeight="1" x14ac:dyDescent="0.2">
      <c r="A122" s="29" t="s">
        <v>214</v>
      </c>
      <c r="B122" s="86" t="s">
        <v>215</v>
      </c>
      <c r="C122" s="85"/>
    </row>
    <row r="123" spans="1:3" ht="12" customHeight="1" x14ac:dyDescent="0.2">
      <c r="A123" s="29" t="s">
        <v>216</v>
      </c>
      <c r="B123" s="77" t="s">
        <v>188</v>
      </c>
      <c r="C123" s="85"/>
    </row>
    <row r="124" spans="1:3" ht="12" customHeight="1" x14ac:dyDescent="0.2">
      <c r="A124" s="29" t="s">
        <v>217</v>
      </c>
      <c r="B124" s="77" t="s">
        <v>218</v>
      </c>
      <c r="C124" s="85"/>
    </row>
    <row r="125" spans="1:3" ht="12" customHeight="1" x14ac:dyDescent="0.2">
      <c r="A125" s="29" t="s">
        <v>219</v>
      </c>
      <c r="B125" s="77" t="s">
        <v>220</v>
      </c>
      <c r="C125" s="85"/>
    </row>
    <row r="126" spans="1:3" ht="12" customHeight="1" x14ac:dyDescent="0.2">
      <c r="A126" s="29" t="s">
        <v>221</v>
      </c>
      <c r="B126" s="77" t="s">
        <v>194</v>
      </c>
      <c r="C126" s="85"/>
    </row>
    <row r="127" spans="1:3" ht="12" customHeight="1" x14ac:dyDescent="0.2">
      <c r="A127" s="29" t="s">
        <v>222</v>
      </c>
      <c r="B127" s="77" t="s">
        <v>223</v>
      </c>
      <c r="C127" s="85"/>
    </row>
    <row r="128" spans="1:3" ht="12" customHeight="1" thickBot="1" x14ac:dyDescent="0.25">
      <c r="A128" s="78" t="s">
        <v>224</v>
      </c>
      <c r="B128" s="77" t="s">
        <v>225</v>
      </c>
      <c r="C128" s="87"/>
    </row>
    <row r="129" spans="1:11" ht="12" customHeight="1" thickBot="1" x14ac:dyDescent="0.25">
      <c r="A129" s="26" t="s">
        <v>40</v>
      </c>
      <c r="B129" s="88" t="s">
        <v>226</v>
      </c>
      <c r="C129" s="28">
        <f>+C94+C115</f>
        <v>359946816</v>
      </c>
    </row>
    <row r="130" spans="1:11" ht="12" customHeight="1" thickBot="1" x14ac:dyDescent="0.25">
      <c r="A130" s="26" t="s">
        <v>227</v>
      </c>
      <c r="B130" s="88" t="s">
        <v>228</v>
      </c>
      <c r="C130" s="28">
        <f>+C131+C132+C133</f>
        <v>0</v>
      </c>
    </row>
    <row r="131" spans="1:11" s="69" customFormat="1" ht="12" customHeight="1" x14ac:dyDescent="0.2">
      <c r="A131" s="29" t="s">
        <v>56</v>
      </c>
      <c r="B131" s="89" t="s">
        <v>229</v>
      </c>
      <c r="C131" s="85"/>
    </row>
    <row r="132" spans="1:11" ht="12" customHeight="1" x14ac:dyDescent="0.2">
      <c r="A132" s="29" t="s">
        <v>57</v>
      </c>
      <c r="B132" s="89" t="s">
        <v>230</v>
      </c>
      <c r="C132" s="85"/>
    </row>
    <row r="133" spans="1:11" ht="12" customHeight="1" thickBot="1" x14ac:dyDescent="0.25">
      <c r="A133" s="78" t="s">
        <v>58</v>
      </c>
      <c r="B133" s="90" t="s">
        <v>231</v>
      </c>
      <c r="C133" s="85"/>
    </row>
    <row r="134" spans="1:11" ht="12" customHeight="1" thickBot="1" x14ac:dyDescent="0.25">
      <c r="A134" s="26" t="s">
        <v>63</v>
      </c>
      <c r="B134" s="88" t="s">
        <v>232</v>
      </c>
      <c r="C134" s="28">
        <f>+C135+C136+C137+C138+C139+C140</f>
        <v>0</v>
      </c>
    </row>
    <row r="135" spans="1:11" ht="12" customHeight="1" x14ac:dyDescent="0.2">
      <c r="A135" s="29" t="s">
        <v>65</v>
      </c>
      <c r="B135" s="89" t="s">
        <v>233</v>
      </c>
      <c r="C135" s="85"/>
    </row>
    <row r="136" spans="1:11" ht="12" customHeight="1" x14ac:dyDescent="0.2">
      <c r="A136" s="29" t="s">
        <v>67</v>
      </c>
      <c r="B136" s="89" t="s">
        <v>234</v>
      </c>
      <c r="C136" s="85"/>
    </row>
    <row r="137" spans="1:11" ht="12" customHeight="1" x14ac:dyDescent="0.2">
      <c r="A137" s="29" t="s">
        <v>69</v>
      </c>
      <c r="B137" s="89" t="s">
        <v>235</v>
      </c>
      <c r="C137" s="85"/>
    </row>
    <row r="138" spans="1:11" ht="12" customHeight="1" x14ac:dyDescent="0.2">
      <c r="A138" s="29" t="s">
        <v>71</v>
      </c>
      <c r="B138" s="89" t="s">
        <v>236</v>
      </c>
      <c r="C138" s="85"/>
    </row>
    <row r="139" spans="1:11" ht="12" customHeight="1" x14ac:dyDescent="0.2">
      <c r="A139" s="29" t="s">
        <v>73</v>
      </c>
      <c r="B139" s="89" t="s">
        <v>237</v>
      </c>
      <c r="C139" s="85"/>
    </row>
    <row r="140" spans="1:11" s="69" customFormat="1" ht="12" customHeight="1" thickBot="1" x14ac:dyDescent="0.25">
      <c r="A140" s="78" t="s">
        <v>75</v>
      </c>
      <c r="B140" s="90" t="s">
        <v>238</v>
      </c>
      <c r="C140" s="85"/>
    </row>
    <row r="141" spans="1:11" ht="12" customHeight="1" thickBot="1" x14ac:dyDescent="0.25">
      <c r="A141" s="26" t="s">
        <v>87</v>
      </c>
      <c r="B141" s="88" t="s">
        <v>239</v>
      </c>
      <c r="C141" s="44">
        <f>+C142+C143+C145+C146+C144</f>
        <v>34214730</v>
      </c>
      <c r="K141" s="91"/>
    </row>
    <row r="142" spans="1:11" x14ac:dyDescent="0.2">
      <c r="A142" s="29" t="s">
        <v>89</v>
      </c>
      <c r="B142" s="89" t="s">
        <v>240</v>
      </c>
      <c r="C142" s="85">
        <v>2573910</v>
      </c>
    </row>
    <row r="143" spans="1:11" ht="12" customHeight="1" x14ac:dyDescent="0.2">
      <c r="A143" s="29" t="s">
        <v>91</v>
      </c>
      <c r="B143" s="89" t="s">
        <v>241</v>
      </c>
      <c r="C143" s="85"/>
    </row>
    <row r="144" spans="1:11" ht="12" customHeight="1" x14ac:dyDescent="0.2">
      <c r="A144" s="29" t="s">
        <v>93</v>
      </c>
      <c r="B144" s="89" t="s">
        <v>242</v>
      </c>
      <c r="C144" s="85">
        <v>31640820</v>
      </c>
    </row>
    <row r="145" spans="1:3" s="69" customFormat="1" ht="12" customHeight="1" x14ac:dyDescent="0.2">
      <c r="A145" s="29" t="s">
        <v>95</v>
      </c>
      <c r="B145" s="89" t="s">
        <v>243</v>
      </c>
      <c r="C145" s="85"/>
    </row>
    <row r="146" spans="1:3" s="69" customFormat="1" ht="12" customHeight="1" thickBot="1" x14ac:dyDescent="0.25">
      <c r="A146" s="78" t="s">
        <v>97</v>
      </c>
      <c r="B146" s="90" t="s">
        <v>244</v>
      </c>
      <c r="C146" s="85"/>
    </row>
    <row r="147" spans="1:3" s="69" customFormat="1" ht="12" customHeight="1" thickBot="1" x14ac:dyDescent="0.25">
      <c r="A147" s="26" t="s">
        <v>245</v>
      </c>
      <c r="B147" s="88" t="s">
        <v>246</v>
      </c>
      <c r="C147" s="92">
        <f>+C148+C149+C150+C151+C152</f>
        <v>0</v>
      </c>
    </row>
    <row r="148" spans="1:3" s="69" customFormat="1" ht="12" customHeight="1" x14ac:dyDescent="0.2">
      <c r="A148" s="29" t="s">
        <v>101</v>
      </c>
      <c r="B148" s="89" t="s">
        <v>247</v>
      </c>
      <c r="C148" s="85"/>
    </row>
    <row r="149" spans="1:3" s="69" customFormat="1" ht="12" customHeight="1" x14ac:dyDescent="0.2">
      <c r="A149" s="29" t="s">
        <v>103</v>
      </c>
      <c r="B149" s="89" t="s">
        <v>248</v>
      </c>
      <c r="C149" s="85"/>
    </row>
    <row r="150" spans="1:3" s="69" customFormat="1" ht="12" customHeight="1" x14ac:dyDescent="0.2">
      <c r="A150" s="29" t="s">
        <v>105</v>
      </c>
      <c r="B150" s="89" t="s">
        <v>249</v>
      </c>
      <c r="C150" s="85"/>
    </row>
    <row r="151" spans="1:3" s="69" customFormat="1" ht="12" customHeight="1" x14ac:dyDescent="0.2">
      <c r="A151" s="29" t="s">
        <v>107</v>
      </c>
      <c r="B151" s="89" t="s">
        <v>250</v>
      </c>
      <c r="C151" s="85"/>
    </row>
    <row r="152" spans="1:3" ht="12.75" customHeight="1" thickBot="1" x14ac:dyDescent="0.25">
      <c r="A152" s="78" t="s">
        <v>251</v>
      </c>
      <c r="B152" s="90" t="s">
        <v>252</v>
      </c>
      <c r="C152" s="87"/>
    </row>
    <row r="153" spans="1:3" ht="12.75" customHeight="1" thickBot="1" x14ac:dyDescent="0.25">
      <c r="A153" s="93" t="s">
        <v>109</v>
      </c>
      <c r="B153" s="88" t="s">
        <v>253</v>
      </c>
      <c r="C153" s="92"/>
    </row>
    <row r="154" spans="1:3" ht="12.75" customHeight="1" thickBot="1" x14ac:dyDescent="0.25">
      <c r="A154" s="93" t="s">
        <v>119</v>
      </c>
      <c r="B154" s="88" t="s">
        <v>254</v>
      </c>
      <c r="C154" s="92"/>
    </row>
    <row r="155" spans="1:3" ht="12" customHeight="1" thickBot="1" x14ac:dyDescent="0.25">
      <c r="A155" s="26" t="s">
        <v>255</v>
      </c>
      <c r="B155" s="88" t="s">
        <v>256</v>
      </c>
      <c r="C155" s="94">
        <f>+C130+C134+C141+C147+C153+C154</f>
        <v>34214730</v>
      </c>
    </row>
    <row r="156" spans="1:3" ht="15.2" customHeight="1" thickBot="1" x14ac:dyDescent="0.25">
      <c r="A156" s="95" t="s">
        <v>257</v>
      </c>
      <c r="B156" s="96" t="s">
        <v>258</v>
      </c>
      <c r="C156" s="94">
        <f>+C129+C155</f>
        <v>394161546</v>
      </c>
    </row>
    <row r="157" spans="1:3" ht="13.5" thickBot="1" x14ac:dyDescent="0.25">
      <c r="C157" s="99">
        <f>C91-C156</f>
        <v>0</v>
      </c>
    </row>
    <row r="158" spans="1:3" ht="15.2" customHeight="1" thickBot="1" x14ac:dyDescent="0.25">
      <c r="A158" s="100" t="s">
        <v>259</v>
      </c>
      <c r="B158" s="101"/>
      <c r="C158" s="102">
        <v>10</v>
      </c>
    </row>
    <row r="159" spans="1:3" ht="14.45" customHeight="1" thickBot="1" x14ac:dyDescent="0.25">
      <c r="A159" s="100" t="s">
        <v>260</v>
      </c>
      <c r="B159" s="101"/>
      <c r="C159" s="102">
        <v>10</v>
      </c>
    </row>
    <row r="160" spans="1:3" x14ac:dyDescent="0.2">
      <c r="A160" s="103"/>
      <c r="B160" s="104"/>
      <c r="C160" s="105"/>
    </row>
    <row r="161" spans="1:3" x14ac:dyDescent="0.2">
      <c r="A161" s="103"/>
      <c r="B161" s="104"/>
    </row>
    <row r="162" spans="1:3" x14ac:dyDescent="0.2">
      <c r="A162" s="103"/>
      <c r="B162" s="104"/>
      <c r="C162" s="107"/>
    </row>
    <row r="163" spans="1:3" x14ac:dyDescent="0.2">
      <c r="A163" s="103"/>
      <c r="B163" s="104"/>
      <c r="C163" s="107"/>
    </row>
    <row r="164" spans="1:3" x14ac:dyDescent="0.2">
      <c r="A164" s="103"/>
      <c r="B164" s="104"/>
      <c r="C164" s="107"/>
    </row>
    <row r="165" spans="1:3" x14ac:dyDescent="0.2">
      <c r="A165" s="103"/>
      <c r="B165" s="104"/>
      <c r="C165" s="107"/>
    </row>
    <row r="166" spans="1:3" x14ac:dyDescent="0.2">
      <c r="A166" s="103"/>
      <c r="B166" s="104"/>
      <c r="C166" s="107"/>
    </row>
    <row r="167" spans="1:3" x14ac:dyDescent="0.2">
      <c r="A167" s="103"/>
      <c r="B167" s="104"/>
      <c r="C167" s="107"/>
    </row>
    <row r="168" spans="1:3" x14ac:dyDescent="0.2">
      <c r="A168" s="103"/>
      <c r="B168" s="104"/>
      <c r="C168" s="107"/>
    </row>
    <row r="169" spans="1:3" x14ac:dyDescent="0.2">
      <c r="A169" s="103"/>
      <c r="B169" s="104"/>
      <c r="C169" s="107"/>
    </row>
    <row r="170" spans="1:3" x14ac:dyDescent="0.2">
      <c r="A170" s="103"/>
      <c r="B170" s="104"/>
      <c r="C170" s="107"/>
    </row>
    <row r="171" spans="1:3" x14ac:dyDescent="0.2">
      <c r="A171" s="103"/>
      <c r="B171" s="104"/>
      <c r="C171" s="107"/>
    </row>
    <row r="172" spans="1:3" x14ac:dyDescent="0.2">
      <c r="A172" s="103"/>
      <c r="B172" s="104"/>
      <c r="C172" s="107"/>
    </row>
    <row r="173" spans="1:3" x14ac:dyDescent="0.2">
      <c r="A173" s="103"/>
      <c r="B173" s="104"/>
      <c r="C173" s="107"/>
    </row>
    <row r="174" spans="1:3" x14ac:dyDescent="0.2">
      <c r="A174" s="103"/>
      <c r="B174" s="104"/>
      <c r="C174" s="107"/>
    </row>
    <row r="175" spans="1:3" x14ac:dyDescent="0.2">
      <c r="A175" s="103"/>
      <c r="B175" s="104"/>
      <c r="C175" s="107"/>
    </row>
    <row r="176" spans="1:3" x14ac:dyDescent="0.2">
      <c r="A176" s="103"/>
      <c r="B176" s="104"/>
      <c r="C176" s="107"/>
    </row>
    <row r="177" spans="1:3" x14ac:dyDescent="0.2">
      <c r="A177" s="103"/>
      <c r="B177" s="104"/>
      <c r="C177" s="107"/>
    </row>
    <row r="178" spans="1:3" x14ac:dyDescent="0.2">
      <c r="A178" s="103"/>
      <c r="B178" s="104"/>
      <c r="C178" s="107"/>
    </row>
    <row r="179" spans="1:3" x14ac:dyDescent="0.2">
      <c r="A179" s="103"/>
      <c r="B179" s="104"/>
      <c r="C179" s="107"/>
    </row>
    <row r="180" spans="1:3" x14ac:dyDescent="0.2">
      <c r="A180" s="103"/>
      <c r="B180" s="104"/>
      <c r="C18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2D96C-51D5-48A5-9F00-12C50E3A29D8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CONCATENATE([1]ALAPADATOK!P13,"1. melléklet ",[1]ALAPADATOK!A7," ",[1]ALAPADATOK!B7," ",[1]ALAPADATOK!C7," ",[1]ALAPADATOK!D7," ",[1]ALAPADATOK!E7," ",[1]ALAPADATOK!F7," ",[1]ALAPADATOK!G7," ",[1]ALAPADATOK!H7)</f>
        <v>9.2.1.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CONCATENATE('KV_9.3.sz.mell'!B2)</f>
        <v>Pogányi Óvoda</v>
      </c>
      <c r="C2" s="154" t="s">
        <v>268</v>
      </c>
    </row>
    <row r="3" spans="1:3" s="8" customFormat="1" ht="24.75" thickBot="1" x14ac:dyDescent="0.25">
      <c r="A3" s="155" t="s">
        <v>2</v>
      </c>
      <c r="B3" s="156" t="s">
        <v>307</v>
      </c>
      <c r="C3" s="157" t="s">
        <v>262</v>
      </c>
    </row>
    <row r="4" spans="1:3" s="14" customFormat="1" ht="15.95" customHeight="1" thickBot="1" x14ac:dyDescent="0.3">
      <c r="A4" s="158"/>
      <c r="B4" s="158"/>
      <c r="C4" s="159" t="str">
        <f>'KV_9.3.sz.mell'!C4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32999375</v>
      </c>
    </row>
    <row r="38" spans="1:3" s="32" customFormat="1" ht="12" customHeight="1" x14ac:dyDescent="0.2">
      <c r="A38" s="129" t="s">
        <v>294</v>
      </c>
      <c r="B38" s="130" t="s">
        <v>295</v>
      </c>
      <c r="C38" s="131">
        <v>1358555</v>
      </c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>
        <v>31640820</v>
      </c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32999375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32618375</v>
      </c>
    </row>
    <row r="46" spans="1:3" ht="12" customHeight="1" x14ac:dyDescent="0.2">
      <c r="A46" s="123" t="s">
        <v>12</v>
      </c>
      <c r="B46" s="89" t="s">
        <v>173</v>
      </c>
      <c r="C46" s="131">
        <v>24866141</v>
      </c>
    </row>
    <row r="47" spans="1:3" ht="12" customHeight="1" x14ac:dyDescent="0.2">
      <c r="A47" s="123" t="s">
        <v>14</v>
      </c>
      <c r="B47" s="73" t="s">
        <v>174</v>
      </c>
      <c r="C47" s="143">
        <v>4000000</v>
      </c>
    </row>
    <row r="48" spans="1:3" ht="12" customHeight="1" x14ac:dyDescent="0.2">
      <c r="A48" s="123" t="s">
        <v>16</v>
      </c>
      <c r="B48" s="73" t="s">
        <v>175</v>
      </c>
      <c r="C48" s="143">
        <v>3752234</v>
      </c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381000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>
        <v>381000</v>
      </c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32999375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>
        <v>7</v>
      </c>
    </row>
    <row r="60" spans="1:3" ht="13.5" thickBot="1" x14ac:dyDescent="0.25">
      <c r="A60" s="100" t="s">
        <v>260</v>
      </c>
      <c r="B60" s="101"/>
      <c r="C60" s="102">
        <v>0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9CB6-6958-4FB1-B705-389F17EBC26D}">
  <sheetPr>
    <tabColor rgb="FF92D050"/>
  </sheetPr>
  <dimension ref="A1:C60"/>
  <sheetViews>
    <sheetView topLeftCell="A40"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CONCATENATE([1]ALAPADATOK!P13,"2. melléklet ",[1]ALAPADATOK!A7," ",[1]ALAPADATOK!B7," ",[1]ALAPADATOK!C7," ",[1]ALAPADATOK!D7," ",[1]ALAPADATOK!E7," ",[1]ALAPADATOK!F7," ",[1]ALAPADATOK!G7," ",[1]ALAPADATOK!H7)</f>
        <v>9.2.2.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CONCATENATE('KV_9.3.1.sz.mell'!B2)</f>
        <v>Pogányi Óvoda</v>
      </c>
      <c r="C2" s="154" t="s">
        <v>268</v>
      </c>
    </row>
    <row r="3" spans="1:3" s="8" customFormat="1" ht="24.75" thickBot="1" x14ac:dyDescent="0.25">
      <c r="A3" s="155" t="s">
        <v>2</v>
      </c>
      <c r="B3" s="156" t="s">
        <v>308</v>
      </c>
      <c r="C3" s="157" t="s">
        <v>268</v>
      </c>
    </row>
    <row r="4" spans="1:3" s="14" customFormat="1" ht="15.95" customHeight="1" thickBot="1" x14ac:dyDescent="0.3">
      <c r="A4" s="158"/>
      <c r="B4" s="158"/>
      <c r="C4" s="159" t="str">
        <f>'KV_9.3.1.sz.mell'!C4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>
        <v>0</v>
      </c>
    </row>
    <row r="60" spans="1:3" ht="13.5" thickBot="1" x14ac:dyDescent="0.25">
      <c r="A60" s="100" t="s">
        <v>260</v>
      </c>
      <c r="B60" s="101"/>
      <c r="C60" s="102">
        <v>0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1FC1-A491-4E08-93A4-569059C97D24}">
  <sheetPr>
    <tabColor rgb="FF92D050"/>
  </sheetPr>
  <dimension ref="A1:C60"/>
  <sheetViews>
    <sheetView topLeftCell="A25"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"/>
      <c r="B1" s="2"/>
      <c r="C1" s="3" t="str">
        <f>CONCATENATE([1]ALAPADATOK!P13,"3. melléklet ",[1]ALAPADATOK!A7," ",[1]ALAPADATOK!B7," ",[1]ALAPADATOK!C7," ",[1]ALAPADATOK!D7," ",[1]ALAPADATOK!E7," ",[1]ALAPADATOK!F7," ",[1]ALAPADATOK!G7," ",[1]ALAPADATOK!H7)</f>
        <v>9.2.3. melléklet a 7 / 2021 ( III. 12. ) önkormányzati rendelethez</v>
      </c>
    </row>
    <row r="2" spans="1:3" s="8" customFormat="1" ht="36" x14ac:dyDescent="0.2">
      <c r="A2" s="5" t="s">
        <v>276</v>
      </c>
      <c r="B2" s="6" t="str">
        <f>CONCATENATE('KV_9.3.2.sz.mell'!B2)</f>
        <v>Pogányi Óvoda</v>
      </c>
      <c r="C2" s="113" t="s">
        <v>268</v>
      </c>
    </row>
    <row r="3" spans="1:3" s="8" customFormat="1" ht="24.75" thickBot="1" x14ac:dyDescent="0.25">
      <c r="A3" s="114" t="s">
        <v>2</v>
      </c>
      <c r="B3" s="10" t="s">
        <v>309</v>
      </c>
      <c r="C3" s="115" t="s">
        <v>275</v>
      </c>
    </row>
    <row r="4" spans="1:3" s="14" customFormat="1" ht="15.95" customHeight="1" thickBot="1" x14ac:dyDescent="0.3">
      <c r="A4" s="12"/>
      <c r="B4" s="12"/>
      <c r="C4" s="13" t="str">
        <f>'KV_9.3.2.sz.mell'!C4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7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>
        <v>0</v>
      </c>
    </row>
    <row r="60" spans="1:3" ht="13.5" thickBot="1" x14ac:dyDescent="0.25">
      <c r="A60" s="100" t="s">
        <v>260</v>
      </c>
      <c r="B60" s="101"/>
      <c r="C60" s="102">
        <v>0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4C74-6983-4AA3-B041-0D6D42BCA815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CONCATENATE([1]ALAPADATOK!P15," melléklet ",[1]ALAPADATOK!A7," ",[1]ALAPADATOK!B7," ",[1]ALAPADATOK!C7," ",[1]ALAPADATOK!D7," ",[1]ALAPADATOK!E7," ",[1]ALAPADATOK!F7," ",[1]ALAPADATOK!G7," ",[1]ALAPADATOK!H7)</f>
        <v>9.3.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CONCATENATE([1]ALAPADATOK!B15)</f>
        <v>NINCS</v>
      </c>
      <c r="C2" s="154" t="s">
        <v>275</v>
      </c>
    </row>
    <row r="3" spans="1:3" s="8" customFormat="1" ht="24.75" thickBot="1" x14ac:dyDescent="0.25">
      <c r="A3" s="155" t="s">
        <v>2</v>
      </c>
      <c r="B3" s="156" t="s">
        <v>3</v>
      </c>
      <c r="C3" s="157" t="s">
        <v>1</v>
      </c>
    </row>
    <row r="4" spans="1:3" s="14" customFormat="1" ht="15.95" customHeight="1" thickBot="1" x14ac:dyDescent="0.3">
      <c r="A4" s="158"/>
      <c r="B4" s="158"/>
      <c r="C4" s="159" t="str">
        <f>'KV_9.2.3.sz.mell'!C4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D5AF-3168-40EF-861F-AE3101AFF5EE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CONCATENATE([1]ALAPADATOK!P15,"1. melléklet ",[1]ALAPADATOK!A7," ",[1]ALAPADATOK!B7," ",[1]ALAPADATOK!C7," ",[1]ALAPADATOK!D7," ",[1]ALAPADATOK!E7," ",[1]ALAPADATOK!F7," ",[1]ALAPADATOK!G7," ",[1]ALAPADATOK!H7)</f>
        <v>9.3.1.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CONCATENATE('KV_9.4.sz.mell'!B2)</f>
        <v>NINCS</v>
      </c>
      <c r="C2" s="154" t="s">
        <v>275</v>
      </c>
    </row>
    <row r="3" spans="1:3" s="8" customFormat="1" ht="24.75" thickBot="1" x14ac:dyDescent="0.25">
      <c r="A3" s="155" t="s">
        <v>2</v>
      </c>
      <c r="B3" s="156" t="s">
        <v>307</v>
      </c>
      <c r="C3" s="157" t="s">
        <v>262</v>
      </c>
    </row>
    <row r="4" spans="1:3" s="14" customFormat="1" ht="15.95" customHeight="1" thickBot="1" x14ac:dyDescent="0.3">
      <c r="A4" s="158"/>
      <c r="B4" s="158"/>
      <c r="C4" s="159" t="str">
        <f>'KV_9.4.sz.mell'!C4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1BCA-AB6A-4BE5-8FBD-90B62362882D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CONCATENATE([1]ALAPADATOK!P15,"2. melléklet ",[1]ALAPADATOK!A7," ",[1]ALAPADATOK!B7," ",[1]ALAPADATOK!C7," ",[1]ALAPADATOK!D7," ",[1]ALAPADATOK!E7," ",[1]ALAPADATOK!F7," ",[1]ALAPADATOK!G7," ",[1]ALAPADATOK!H7)</f>
        <v>9.3.2.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CONCATENATE('KV_9.4.1.sz.mell'!B2)</f>
        <v>NINCS</v>
      </c>
      <c r="C2" s="154" t="s">
        <v>275</v>
      </c>
    </row>
    <row r="3" spans="1:3" s="8" customFormat="1" ht="24.75" thickBot="1" x14ac:dyDescent="0.25">
      <c r="A3" s="155" t="s">
        <v>2</v>
      </c>
      <c r="B3" s="156" t="s">
        <v>308</v>
      </c>
      <c r="C3" s="157" t="s">
        <v>268</v>
      </c>
    </row>
    <row r="4" spans="1:3" s="14" customFormat="1" ht="15.95" customHeight="1" thickBot="1" x14ac:dyDescent="0.3">
      <c r="A4" s="158"/>
      <c r="B4" s="158"/>
      <c r="C4" s="159" t="str">
        <f>'KV_9.4.1.sz.mell'!C4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F2BEA-46D1-42A2-A301-DE94BCA1A843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CONCATENATE([1]ALAPADATOK!P15,"3. melléklet ",[1]ALAPADATOK!A7," ",[1]ALAPADATOK!B7," ",[1]ALAPADATOK!C7," ",[1]ALAPADATOK!D7," ",[1]ALAPADATOK!E7," ",[1]ALAPADATOK!F7," ",[1]ALAPADATOK!G7," ",[1]ALAPADATOK!H7)</f>
        <v>9.3.3.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CONCATENATE('KV_9.4.2.sz.mell'!B2)</f>
        <v>NINCS</v>
      </c>
      <c r="C2" s="154" t="s">
        <v>275</v>
      </c>
    </row>
    <row r="3" spans="1:3" s="8" customFormat="1" ht="24.75" thickBot="1" x14ac:dyDescent="0.25">
      <c r="A3" s="155" t="s">
        <v>2</v>
      </c>
      <c r="B3" s="156" t="s">
        <v>309</v>
      </c>
      <c r="C3" s="157" t="s">
        <v>275</v>
      </c>
    </row>
    <row r="4" spans="1:3" s="14" customFormat="1" ht="15.95" customHeight="1" thickBot="1" x14ac:dyDescent="0.3">
      <c r="A4" s="158"/>
      <c r="B4" s="158"/>
      <c r="C4" s="159" t="str">
        <f>'KV_9.4.2.sz.mell'!C4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7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0C23-536B-4278-A056-AA28882E980F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CONCATENATE([1]ALAPADATOK!P17," melléklet ",[1]ALAPADATOK!A7," ",[1]ALAPADATOK!B7," ",[1]ALAPADATOK!C7," ",[1]ALAPADATOK!D7," ",[1]ALAPADATOK!E7," ",[1]ALAPADATOK!F7," ",[1]ALAPADATOK!G7," ",[1]ALAPADATOK!H7)</f>
        <v>9.4.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CONCATENATE([1]ALAPADATOK!B17)</f>
        <v>NINCS</v>
      </c>
      <c r="C2" s="154" t="s">
        <v>314</v>
      </c>
    </row>
    <row r="3" spans="1:3" s="8" customFormat="1" ht="24.75" thickBot="1" x14ac:dyDescent="0.25">
      <c r="A3" s="155" t="s">
        <v>2</v>
      </c>
      <c r="B3" s="156" t="s">
        <v>3</v>
      </c>
      <c r="C3" s="157" t="s">
        <v>1</v>
      </c>
    </row>
    <row r="4" spans="1:3" s="14" customFormat="1" ht="15.95" customHeight="1" thickBot="1" x14ac:dyDescent="0.3">
      <c r="A4" s="158"/>
      <c r="B4" s="158"/>
      <c r="C4" s="159" t="str">
        <f>'KV_9.2.3.sz.mell'!C4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F8E9-80A5-4BD4-8767-92D26009382E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CONCATENATE([1]ALAPADATOK!P17,"1. melléklet ",[1]ALAPADATOK!A7," ",[1]ALAPADATOK!B7," ",[1]ALAPADATOK!C7," ",[1]ALAPADATOK!D7," ",[1]ALAPADATOK!E7," ",[1]ALAPADATOK!F7," ",[1]ALAPADATOK!G7," ",[1]ALAPADATOK!H7)</f>
        <v>9.4.1.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CONCATENATE('KV_9.5.sz.mell'!B2)</f>
        <v>NINCS</v>
      </c>
      <c r="C2" s="154" t="s">
        <v>314</v>
      </c>
    </row>
    <row r="3" spans="1:3" s="8" customFormat="1" ht="24.75" thickBot="1" x14ac:dyDescent="0.25">
      <c r="A3" s="155" t="s">
        <v>2</v>
      </c>
      <c r="B3" s="156" t="s">
        <v>307</v>
      </c>
      <c r="C3" s="157" t="s">
        <v>262</v>
      </c>
    </row>
    <row r="4" spans="1:3" s="14" customFormat="1" ht="15.95" customHeight="1" thickBot="1" x14ac:dyDescent="0.3">
      <c r="A4" s="158"/>
      <c r="B4" s="158"/>
      <c r="C4" s="159" t="str">
        <f>'KV_9.5.sz.mell'!C4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DDC3-B0CD-4667-B9B2-5E65169EB58D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CONCATENATE([1]ALAPADATOK!P17,"2. melléklet ",[1]ALAPADATOK!A7," ",[1]ALAPADATOK!B7," ",[1]ALAPADATOK!C7," ",[1]ALAPADATOK!D7," ",[1]ALAPADATOK!E7," ",[1]ALAPADATOK!F7," ",[1]ALAPADATOK!G7," ",[1]ALAPADATOK!H7)</f>
        <v>9.4.2.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CONCATENATE('KV_9.5.1.sz.mell'!B2)</f>
        <v>NINCS</v>
      </c>
      <c r="C2" s="154"/>
    </row>
    <row r="3" spans="1:3" s="8" customFormat="1" ht="24.75" thickBot="1" x14ac:dyDescent="0.25">
      <c r="A3" s="155" t="s">
        <v>2</v>
      </c>
      <c r="B3" s="156" t="s">
        <v>308</v>
      </c>
      <c r="C3" s="157" t="s">
        <v>268</v>
      </c>
    </row>
    <row r="4" spans="1:3" s="14" customFormat="1" ht="15.95" customHeight="1" thickBot="1" x14ac:dyDescent="0.3">
      <c r="A4" s="158"/>
      <c r="B4" s="158"/>
      <c r="C4" s="159" t="str">
        <f>'KV_9.5.1.sz.mell'!C4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761A-A39B-47EF-9BE7-9230548EE929}">
  <sheetPr>
    <tabColor rgb="FF92D050"/>
  </sheetPr>
  <dimension ref="A1:K179"/>
  <sheetViews>
    <sheetView topLeftCell="A88" zoomScale="120" zoomScaleNormal="120" zoomScaleSheetLayoutView="85" workbookViewId="0">
      <selection activeCell="C107" sqref="C107"/>
    </sheetView>
  </sheetViews>
  <sheetFormatPr defaultRowHeight="12.75" x14ac:dyDescent="0.2"/>
  <cols>
    <col min="1" max="1" width="19.5" style="97" customWidth="1"/>
    <col min="2" max="2" width="72" style="98" customWidth="1"/>
    <col min="3" max="3" width="25" style="106" customWidth="1"/>
    <col min="4" max="256" width="9.33203125" style="18"/>
    <col min="257" max="257" width="19.5" style="18" customWidth="1"/>
    <col min="258" max="258" width="72" style="18" customWidth="1"/>
    <col min="259" max="259" width="25" style="18" customWidth="1"/>
    <col min="260" max="512" width="9.33203125" style="18"/>
    <col min="513" max="513" width="19.5" style="18" customWidth="1"/>
    <col min="514" max="514" width="72" style="18" customWidth="1"/>
    <col min="515" max="515" width="25" style="18" customWidth="1"/>
    <col min="516" max="768" width="9.33203125" style="18"/>
    <col min="769" max="769" width="19.5" style="18" customWidth="1"/>
    <col min="770" max="770" width="72" style="18" customWidth="1"/>
    <col min="771" max="771" width="25" style="18" customWidth="1"/>
    <col min="772" max="1024" width="9.33203125" style="18"/>
    <col min="1025" max="1025" width="19.5" style="18" customWidth="1"/>
    <col min="1026" max="1026" width="72" style="18" customWidth="1"/>
    <col min="1027" max="1027" width="25" style="18" customWidth="1"/>
    <col min="1028" max="1280" width="9.33203125" style="18"/>
    <col min="1281" max="1281" width="19.5" style="18" customWidth="1"/>
    <col min="1282" max="1282" width="72" style="18" customWidth="1"/>
    <col min="1283" max="1283" width="25" style="18" customWidth="1"/>
    <col min="1284" max="1536" width="9.33203125" style="18"/>
    <col min="1537" max="1537" width="19.5" style="18" customWidth="1"/>
    <col min="1538" max="1538" width="72" style="18" customWidth="1"/>
    <col min="1539" max="1539" width="25" style="18" customWidth="1"/>
    <col min="1540" max="1792" width="9.33203125" style="18"/>
    <col min="1793" max="1793" width="19.5" style="18" customWidth="1"/>
    <col min="1794" max="1794" width="72" style="18" customWidth="1"/>
    <col min="1795" max="1795" width="25" style="18" customWidth="1"/>
    <col min="1796" max="2048" width="9.33203125" style="18"/>
    <col min="2049" max="2049" width="19.5" style="18" customWidth="1"/>
    <col min="2050" max="2050" width="72" style="18" customWidth="1"/>
    <col min="2051" max="2051" width="25" style="18" customWidth="1"/>
    <col min="2052" max="2304" width="9.33203125" style="18"/>
    <col min="2305" max="2305" width="19.5" style="18" customWidth="1"/>
    <col min="2306" max="2306" width="72" style="18" customWidth="1"/>
    <col min="2307" max="2307" width="25" style="18" customWidth="1"/>
    <col min="2308" max="2560" width="9.33203125" style="18"/>
    <col min="2561" max="2561" width="19.5" style="18" customWidth="1"/>
    <col min="2562" max="2562" width="72" style="18" customWidth="1"/>
    <col min="2563" max="2563" width="25" style="18" customWidth="1"/>
    <col min="2564" max="2816" width="9.33203125" style="18"/>
    <col min="2817" max="2817" width="19.5" style="18" customWidth="1"/>
    <col min="2818" max="2818" width="72" style="18" customWidth="1"/>
    <col min="2819" max="2819" width="25" style="18" customWidth="1"/>
    <col min="2820" max="3072" width="9.33203125" style="18"/>
    <col min="3073" max="3073" width="19.5" style="18" customWidth="1"/>
    <col min="3074" max="3074" width="72" style="18" customWidth="1"/>
    <col min="3075" max="3075" width="25" style="18" customWidth="1"/>
    <col min="3076" max="3328" width="9.33203125" style="18"/>
    <col min="3329" max="3329" width="19.5" style="18" customWidth="1"/>
    <col min="3330" max="3330" width="72" style="18" customWidth="1"/>
    <col min="3331" max="3331" width="25" style="18" customWidth="1"/>
    <col min="3332" max="3584" width="9.33203125" style="18"/>
    <col min="3585" max="3585" width="19.5" style="18" customWidth="1"/>
    <col min="3586" max="3586" width="72" style="18" customWidth="1"/>
    <col min="3587" max="3587" width="25" style="18" customWidth="1"/>
    <col min="3588" max="3840" width="9.33203125" style="18"/>
    <col min="3841" max="3841" width="19.5" style="18" customWidth="1"/>
    <col min="3842" max="3842" width="72" style="18" customWidth="1"/>
    <col min="3843" max="3843" width="25" style="18" customWidth="1"/>
    <col min="3844" max="4096" width="9.33203125" style="18"/>
    <col min="4097" max="4097" width="19.5" style="18" customWidth="1"/>
    <col min="4098" max="4098" width="72" style="18" customWidth="1"/>
    <col min="4099" max="4099" width="25" style="18" customWidth="1"/>
    <col min="4100" max="4352" width="9.33203125" style="18"/>
    <col min="4353" max="4353" width="19.5" style="18" customWidth="1"/>
    <col min="4354" max="4354" width="72" style="18" customWidth="1"/>
    <col min="4355" max="4355" width="25" style="18" customWidth="1"/>
    <col min="4356" max="4608" width="9.33203125" style="18"/>
    <col min="4609" max="4609" width="19.5" style="18" customWidth="1"/>
    <col min="4610" max="4610" width="72" style="18" customWidth="1"/>
    <col min="4611" max="4611" width="25" style="18" customWidth="1"/>
    <col min="4612" max="4864" width="9.33203125" style="18"/>
    <col min="4865" max="4865" width="19.5" style="18" customWidth="1"/>
    <col min="4866" max="4866" width="72" style="18" customWidth="1"/>
    <col min="4867" max="4867" width="25" style="18" customWidth="1"/>
    <col min="4868" max="5120" width="9.33203125" style="18"/>
    <col min="5121" max="5121" width="19.5" style="18" customWidth="1"/>
    <col min="5122" max="5122" width="72" style="18" customWidth="1"/>
    <col min="5123" max="5123" width="25" style="18" customWidth="1"/>
    <col min="5124" max="5376" width="9.33203125" style="18"/>
    <col min="5377" max="5377" width="19.5" style="18" customWidth="1"/>
    <col min="5378" max="5378" width="72" style="18" customWidth="1"/>
    <col min="5379" max="5379" width="25" style="18" customWidth="1"/>
    <col min="5380" max="5632" width="9.33203125" style="18"/>
    <col min="5633" max="5633" width="19.5" style="18" customWidth="1"/>
    <col min="5634" max="5634" width="72" style="18" customWidth="1"/>
    <col min="5635" max="5635" width="25" style="18" customWidth="1"/>
    <col min="5636" max="5888" width="9.33203125" style="18"/>
    <col min="5889" max="5889" width="19.5" style="18" customWidth="1"/>
    <col min="5890" max="5890" width="72" style="18" customWidth="1"/>
    <col min="5891" max="5891" width="25" style="18" customWidth="1"/>
    <col min="5892" max="6144" width="9.33203125" style="18"/>
    <col min="6145" max="6145" width="19.5" style="18" customWidth="1"/>
    <col min="6146" max="6146" width="72" style="18" customWidth="1"/>
    <col min="6147" max="6147" width="25" style="18" customWidth="1"/>
    <col min="6148" max="6400" width="9.33203125" style="18"/>
    <col min="6401" max="6401" width="19.5" style="18" customWidth="1"/>
    <col min="6402" max="6402" width="72" style="18" customWidth="1"/>
    <col min="6403" max="6403" width="25" style="18" customWidth="1"/>
    <col min="6404" max="6656" width="9.33203125" style="18"/>
    <col min="6657" max="6657" width="19.5" style="18" customWidth="1"/>
    <col min="6658" max="6658" width="72" style="18" customWidth="1"/>
    <col min="6659" max="6659" width="25" style="18" customWidth="1"/>
    <col min="6660" max="6912" width="9.33203125" style="18"/>
    <col min="6913" max="6913" width="19.5" style="18" customWidth="1"/>
    <col min="6914" max="6914" width="72" style="18" customWidth="1"/>
    <col min="6915" max="6915" width="25" style="18" customWidth="1"/>
    <col min="6916" max="7168" width="9.33203125" style="18"/>
    <col min="7169" max="7169" width="19.5" style="18" customWidth="1"/>
    <col min="7170" max="7170" width="72" style="18" customWidth="1"/>
    <col min="7171" max="7171" width="25" style="18" customWidth="1"/>
    <col min="7172" max="7424" width="9.33203125" style="18"/>
    <col min="7425" max="7425" width="19.5" style="18" customWidth="1"/>
    <col min="7426" max="7426" width="72" style="18" customWidth="1"/>
    <col min="7427" max="7427" width="25" style="18" customWidth="1"/>
    <col min="7428" max="7680" width="9.33203125" style="18"/>
    <col min="7681" max="7681" width="19.5" style="18" customWidth="1"/>
    <col min="7682" max="7682" width="72" style="18" customWidth="1"/>
    <col min="7683" max="7683" width="25" style="18" customWidth="1"/>
    <col min="7684" max="7936" width="9.33203125" style="18"/>
    <col min="7937" max="7937" width="19.5" style="18" customWidth="1"/>
    <col min="7938" max="7938" width="72" style="18" customWidth="1"/>
    <col min="7939" max="7939" width="25" style="18" customWidth="1"/>
    <col min="7940" max="8192" width="9.33203125" style="18"/>
    <col min="8193" max="8193" width="19.5" style="18" customWidth="1"/>
    <col min="8194" max="8194" width="72" style="18" customWidth="1"/>
    <col min="8195" max="8195" width="25" style="18" customWidth="1"/>
    <col min="8196" max="8448" width="9.33203125" style="18"/>
    <col min="8449" max="8449" width="19.5" style="18" customWidth="1"/>
    <col min="8450" max="8450" width="72" style="18" customWidth="1"/>
    <col min="8451" max="8451" width="25" style="18" customWidth="1"/>
    <col min="8452" max="8704" width="9.33203125" style="18"/>
    <col min="8705" max="8705" width="19.5" style="18" customWidth="1"/>
    <col min="8706" max="8706" width="72" style="18" customWidth="1"/>
    <col min="8707" max="8707" width="25" style="18" customWidth="1"/>
    <col min="8708" max="8960" width="9.33203125" style="18"/>
    <col min="8961" max="8961" width="19.5" style="18" customWidth="1"/>
    <col min="8962" max="8962" width="72" style="18" customWidth="1"/>
    <col min="8963" max="8963" width="25" style="18" customWidth="1"/>
    <col min="8964" max="9216" width="9.33203125" style="18"/>
    <col min="9217" max="9217" width="19.5" style="18" customWidth="1"/>
    <col min="9218" max="9218" width="72" style="18" customWidth="1"/>
    <col min="9219" max="9219" width="25" style="18" customWidth="1"/>
    <col min="9220" max="9472" width="9.33203125" style="18"/>
    <col min="9473" max="9473" width="19.5" style="18" customWidth="1"/>
    <col min="9474" max="9474" width="72" style="18" customWidth="1"/>
    <col min="9475" max="9475" width="25" style="18" customWidth="1"/>
    <col min="9476" max="9728" width="9.33203125" style="18"/>
    <col min="9729" max="9729" width="19.5" style="18" customWidth="1"/>
    <col min="9730" max="9730" width="72" style="18" customWidth="1"/>
    <col min="9731" max="9731" width="25" style="18" customWidth="1"/>
    <col min="9732" max="9984" width="9.33203125" style="18"/>
    <col min="9985" max="9985" width="19.5" style="18" customWidth="1"/>
    <col min="9986" max="9986" width="72" style="18" customWidth="1"/>
    <col min="9987" max="9987" width="25" style="18" customWidth="1"/>
    <col min="9988" max="10240" width="9.33203125" style="18"/>
    <col min="10241" max="10241" width="19.5" style="18" customWidth="1"/>
    <col min="10242" max="10242" width="72" style="18" customWidth="1"/>
    <col min="10243" max="10243" width="25" style="18" customWidth="1"/>
    <col min="10244" max="10496" width="9.33203125" style="18"/>
    <col min="10497" max="10497" width="19.5" style="18" customWidth="1"/>
    <col min="10498" max="10498" width="72" style="18" customWidth="1"/>
    <col min="10499" max="10499" width="25" style="18" customWidth="1"/>
    <col min="10500" max="10752" width="9.33203125" style="18"/>
    <col min="10753" max="10753" width="19.5" style="18" customWidth="1"/>
    <col min="10754" max="10754" width="72" style="18" customWidth="1"/>
    <col min="10755" max="10755" width="25" style="18" customWidth="1"/>
    <col min="10756" max="11008" width="9.33203125" style="18"/>
    <col min="11009" max="11009" width="19.5" style="18" customWidth="1"/>
    <col min="11010" max="11010" width="72" style="18" customWidth="1"/>
    <col min="11011" max="11011" width="25" style="18" customWidth="1"/>
    <col min="11012" max="11264" width="9.33203125" style="18"/>
    <col min="11265" max="11265" width="19.5" style="18" customWidth="1"/>
    <col min="11266" max="11266" width="72" style="18" customWidth="1"/>
    <col min="11267" max="11267" width="25" style="18" customWidth="1"/>
    <col min="11268" max="11520" width="9.33203125" style="18"/>
    <col min="11521" max="11521" width="19.5" style="18" customWidth="1"/>
    <col min="11522" max="11522" width="72" style="18" customWidth="1"/>
    <col min="11523" max="11523" width="25" style="18" customWidth="1"/>
    <col min="11524" max="11776" width="9.33203125" style="18"/>
    <col min="11777" max="11777" width="19.5" style="18" customWidth="1"/>
    <col min="11778" max="11778" width="72" style="18" customWidth="1"/>
    <col min="11779" max="11779" width="25" style="18" customWidth="1"/>
    <col min="11780" max="12032" width="9.33203125" style="18"/>
    <col min="12033" max="12033" width="19.5" style="18" customWidth="1"/>
    <col min="12034" max="12034" width="72" style="18" customWidth="1"/>
    <col min="12035" max="12035" width="25" style="18" customWidth="1"/>
    <col min="12036" max="12288" width="9.33203125" style="18"/>
    <col min="12289" max="12289" width="19.5" style="18" customWidth="1"/>
    <col min="12290" max="12290" width="72" style="18" customWidth="1"/>
    <col min="12291" max="12291" width="25" style="18" customWidth="1"/>
    <col min="12292" max="12544" width="9.33203125" style="18"/>
    <col min="12545" max="12545" width="19.5" style="18" customWidth="1"/>
    <col min="12546" max="12546" width="72" style="18" customWidth="1"/>
    <col min="12547" max="12547" width="25" style="18" customWidth="1"/>
    <col min="12548" max="12800" width="9.33203125" style="18"/>
    <col min="12801" max="12801" width="19.5" style="18" customWidth="1"/>
    <col min="12802" max="12802" width="72" style="18" customWidth="1"/>
    <col min="12803" max="12803" width="25" style="18" customWidth="1"/>
    <col min="12804" max="13056" width="9.33203125" style="18"/>
    <col min="13057" max="13057" width="19.5" style="18" customWidth="1"/>
    <col min="13058" max="13058" width="72" style="18" customWidth="1"/>
    <col min="13059" max="13059" width="25" style="18" customWidth="1"/>
    <col min="13060" max="13312" width="9.33203125" style="18"/>
    <col min="13313" max="13313" width="19.5" style="18" customWidth="1"/>
    <col min="13314" max="13314" width="72" style="18" customWidth="1"/>
    <col min="13315" max="13315" width="25" style="18" customWidth="1"/>
    <col min="13316" max="13568" width="9.33203125" style="18"/>
    <col min="13569" max="13569" width="19.5" style="18" customWidth="1"/>
    <col min="13570" max="13570" width="72" style="18" customWidth="1"/>
    <col min="13571" max="13571" width="25" style="18" customWidth="1"/>
    <col min="13572" max="13824" width="9.33203125" style="18"/>
    <col min="13825" max="13825" width="19.5" style="18" customWidth="1"/>
    <col min="13826" max="13826" width="72" style="18" customWidth="1"/>
    <col min="13827" max="13827" width="25" style="18" customWidth="1"/>
    <col min="13828" max="14080" width="9.33203125" style="18"/>
    <col min="14081" max="14081" width="19.5" style="18" customWidth="1"/>
    <col min="14082" max="14082" width="72" style="18" customWidth="1"/>
    <col min="14083" max="14083" width="25" style="18" customWidth="1"/>
    <col min="14084" max="14336" width="9.33203125" style="18"/>
    <col min="14337" max="14337" width="19.5" style="18" customWidth="1"/>
    <col min="14338" max="14338" width="72" style="18" customWidth="1"/>
    <col min="14339" max="14339" width="25" style="18" customWidth="1"/>
    <col min="14340" max="14592" width="9.33203125" style="18"/>
    <col min="14593" max="14593" width="19.5" style="18" customWidth="1"/>
    <col min="14594" max="14594" width="72" style="18" customWidth="1"/>
    <col min="14595" max="14595" width="25" style="18" customWidth="1"/>
    <col min="14596" max="14848" width="9.33203125" style="18"/>
    <col min="14849" max="14849" width="19.5" style="18" customWidth="1"/>
    <col min="14850" max="14850" width="72" style="18" customWidth="1"/>
    <col min="14851" max="14851" width="25" style="18" customWidth="1"/>
    <col min="14852" max="15104" width="9.33203125" style="18"/>
    <col min="15105" max="15105" width="19.5" style="18" customWidth="1"/>
    <col min="15106" max="15106" width="72" style="18" customWidth="1"/>
    <col min="15107" max="15107" width="25" style="18" customWidth="1"/>
    <col min="15108" max="15360" width="9.33203125" style="18"/>
    <col min="15361" max="15361" width="19.5" style="18" customWidth="1"/>
    <col min="15362" max="15362" width="72" style="18" customWidth="1"/>
    <col min="15363" max="15363" width="25" style="18" customWidth="1"/>
    <col min="15364" max="15616" width="9.33203125" style="18"/>
    <col min="15617" max="15617" width="19.5" style="18" customWidth="1"/>
    <col min="15618" max="15618" width="72" style="18" customWidth="1"/>
    <col min="15619" max="15619" width="25" style="18" customWidth="1"/>
    <col min="15620" max="15872" width="9.33203125" style="18"/>
    <col min="15873" max="15873" width="19.5" style="18" customWidth="1"/>
    <col min="15874" max="15874" width="72" style="18" customWidth="1"/>
    <col min="15875" max="15875" width="25" style="18" customWidth="1"/>
    <col min="15876" max="16128" width="9.33203125" style="18"/>
    <col min="16129" max="16129" width="19.5" style="18" customWidth="1"/>
    <col min="16130" max="16130" width="72" style="18" customWidth="1"/>
    <col min="16131" max="16131" width="25" style="18" customWidth="1"/>
    <col min="16132" max="16384" width="9.33203125" style="18"/>
  </cols>
  <sheetData>
    <row r="1" spans="1:3" s="4" customFormat="1" ht="16.5" customHeight="1" thickBot="1" x14ac:dyDescent="0.25">
      <c r="A1" s="1"/>
      <c r="B1" s="2"/>
      <c r="C1" s="3" t="str">
        <f>CONCATENATE("9.1.1. melléklet ",[1]ALAPADATOK!A7," ",[1]ALAPADATOK!B7," ",[1]ALAPADATOK!C7," ",[1]ALAPADATOK!D7," ",[1]ALAPADATOK!E7," ",[1]ALAPADATOK!F7," ",[1]ALAPADATOK!G7," ",[1]ALAPADATOK!H7)</f>
        <v>9.1.1. melléklet a 7 / 2021 ( III. 12. ) önkormányzati rendelethez</v>
      </c>
    </row>
    <row r="2" spans="1:3" s="8" customFormat="1" ht="21.2" customHeight="1" x14ac:dyDescent="0.2">
      <c r="A2" s="5" t="s">
        <v>0</v>
      </c>
      <c r="B2" s="6" t="str">
        <f>CONCATENATE([1]ALAPADATOK!A3)</f>
        <v>POGÁNY KÖZSÉGI ÖNKORMÁNYZAT</v>
      </c>
      <c r="C2" s="7" t="s">
        <v>1</v>
      </c>
    </row>
    <row r="3" spans="1:3" s="8" customFormat="1" ht="16.5" thickBot="1" x14ac:dyDescent="0.25">
      <c r="A3" s="9" t="s">
        <v>2</v>
      </c>
      <c r="B3" s="10" t="s">
        <v>261</v>
      </c>
      <c r="C3" s="11" t="s">
        <v>262</v>
      </c>
    </row>
    <row r="4" spans="1:3" s="14" customFormat="1" ht="22.5" customHeight="1" thickBot="1" x14ac:dyDescent="0.3">
      <c r="A4" s="12"/>
      <c r="B4" s="12"/>
      <c r="C4" s="13" t="str">
        <f>'KV_9.1.sz.mell'!C4</f>
        <v>Forintban!</v>
      </c>
    </row>
    <row r="5" spans="1:3" ht="13.5" thickBot="1" x14ac:dyDescent="0.25">
      <c r="A5" s="15" t="s">
        <v>4</v>
      </c>
      <c r="B5" s="16" t="s">
        <v>5</v>
      </c>
      <c r="C5" s="17" t="s">
        <v>6</v>
      </c>
    </row>
    <row r="6" spans="1:3" s="22" customFormat="1" ht="12.95" customHeight="1" thickBot="1" x14ac:dyDescent="0.25">
      <c r="A6" s="19"/>
      <c r="B6" s="20" t="s">
        <v>7</v>
      </c>
      <c r="C6" s="21" t="s">
        <v>8</v>
      </c>
    </row>
    <row r="7" spans="1:3" s="22" customFormat="1" ht="15.95" customHeight="1" thickBot="1" x14ac:dyDescent="0.25">
      <c r="A7" s="108"/>
      <c r="B7" s="109" t="s">
        <v>9</v>
      </c>
      <c r="C7" s="110"/>
    </row>
    <row r="8" spans="1:3" s="22" customFormat="1" ht="12" customHeight="1" thickBot="1" x14ac:dyDescent="0.25">
      <c r="A8" s="26" t="s">
        <v>10</v>
      </c>
      <c r="B8" s="27" t="s">
        <v>11</v>
      </c>
      <c r="C8" s="28">
        <f>+C9+C10+C11+C13+C14+C15+C12</f>
        <v>64347733</v>
      </c>
    </row>
    <row r="9" spans="1:3" s="32" customFormat="1" ht="12" customHeight="1" x14ac:dyDescent="0.2">
      <c r="A9" s="29" t="s">
        <v>12</v>
      </c>
      <c r="B9" s="30" t="s">
        <v>13</v>
      </c>
      <c r="C9" s="31">
        <v>22357515</v>
      </c>
    </row>
    <row r="10" spans="1:3" s="36" customFormat="1" ht="12" customHeight="1" x14ac:dyDescent="0.2">
      <c r="A10" s="33" t="s">
        <v>14</v>
      </c>
      <c r="B10" s="34" t="s">
        <v>15</v>
      </c>
      <c r="C10" s="35">
        <v>31640820</v>
      </c>
    </row>
    <row r="11" spans="1:3" s="36" customFormat="1" ht="12" customHeight="1" x14ac:dyDescent="0.2">
      <c r="A11" s="33" t="s">
        <v>16</v>
      </c>
      <c r="B11" s="34" t="s">
        <v>17</v>
      </c>
      <c r="C11" s="35">
        <v>7336498</v>
      </c>
    </row>
    <row r="12" spans="1:3" s="36" customFormat="1" ht="12" customHeight="1" x14ac:dyDescent="0.2">
      <c r="A12" s="33" t="s">
        <v>18</v>
      </c>
      <c r="B12" s="34" t="s">
        <v>19</v>
      </c>
      <c r="C12" s="35">
        <v>109440</v>
      </c>
    </row>
    <row r="13" spans="1:3" s="36" customFormat="1" ht="12" customHeight="1" x14ac:dyDescent="0.2">
      <c r="A13" s="33" t="s">
        <v>20</v>
      </c>
      <c r="B13" s="34" t="s">
        <v>21</v>
      </c>
      <c r="C13" s="35">
        <v>2903460</v>
      </c>
    </row>
    <row r="14" spans="1:3" s="36" customFormat="1" ht="12" customHeight="1" x14ac:dyDescent="0.2">
      <c r="A14" s="33" t="s">
        <v>22</v>
      </c>
      <c r="B14" s="37" t="s">
        <v>23</v>
      </c>
      <c r="C14" s="35"/>
    </row>
    <row r="15" spans="1:3" s="32" customFormat="1" ht="12" customHeight="1" thickBot="1" x14ac:dyDescent="0.25">
      <c r="A15" s="38" t="s">
        <v>24</v>
      </c>
      <c r="B15" s="39" t="s">
        <v>25</v>
      </c>
      <c r="C15" s="35"/>
    </row>
    <row r="16" spans="1:3" s="32" customFormat="1" ht="12" customHeight="1" thickBot="1" x14ac:dyDescent="0.25">
      <c r="A16" s="26" t="s">
        <v>26</v>
      </c>
      <c r="B16" s="40" t="s">
        <v>27</v>
      </c>
      <c r="C16" s="28">
        <f>+C17+C18+C19+C20+C21</f>
        <v>11905000</v>
      </c>
    </row>
    <row r="17" spans="1:3" s="32" customFormat="1" ht="12" customHeight="1" x14ac:dyDescent="0.2">
      <c r="A17" s="29" t="s">
        <v>28</v>
      </c>
      <c r="B17" s="30" t="s">
        <v>29</v>
      </c>
      <c r="C17" s="31"/>
    </row>
    <row r="18" spans="1:3" s="32" customFormat="1" ht="12" customHeight="1" x14ac:dyDescent="0.2">
      <c r="A18" s="33" t="s">
        <v>30</v>
      </c>
      <c r="B18" s="34" t="s">
        <v>31</v>
      </c>
      <c r="C18" s="35"/>
    </row>
    <row r="19" spans="1:3" s="32" customFormat="1" ht="12" customHeight="1" x14ac:dyDescent="0.2">
      <c r="A19" s="33" t="s">
        <v>32</v>
      </c>
      <c r="B19" s="34" t="s">
        <v>33</v>
      </c>
      <c r="C19" s="35"/>
    </row>
    <row r="20" spans="1:3" s="32" customFormat="1" ht="12" customHeight="1" x14ac:dyDescent="0.2">
      <c r="A20" s="33" t="s">
        <v>34</v>
      </c>
      <c r="B20" s="34" t="s">
        <v>35</v>
      </c>
      <c r="C20" s="35"/>
    </row>
    <row r="21" spans="1:3" s="32" customFormat="1" ht="12" customHeight="1" x14ac:dyDescent="0.2">
      <c r="A21" s="33" t="s">
        <v>36</v>
      </c>
      <c r="B21" s="34" t="s">
        <v>37</v>
      </c>
      <c r="C21" s="35">
        <v>11905000</v>
      </c>
    </row>
    <row r="22" spans="1:3" s="36" customFormat="1" ht="12" customHeight="1" thickBot="1" x14ac:dyDescent="0.25">
      <c r="A22" s="38" t="s">
        <v>38</v>
      </c>
      <c r="B22" s="46" t="s">
        <v>263</v>
      </c>
      <c r="C22" s="42"/>
    </row>
    <row r="23" spans="1:3" s="36" customFormat="1" ht="12" customHeight="1" thickBot="1" x14ac:dyDescent="0.25">
      <c r="A23" s="26" t="s">
        <v>40</v>
      </c>
      <c r="B23" s="27" t="s">
        <v>41</v>
      </c>
      <c r="C23" s="28">
        <f>+C24+C25+C26+C27+C28</f>
        <v>19774164</v>
      </c>
    </row>
    <row r="24" spans="1:3" s="36" customFormat="1" ht="12" customHeight="1" x14ac:dyDescent="0.2">
      <c r="A24" s="29" t="s">
        <v>42</v>
      </c>
      <c r="B24" s="30" t="s">
        <v>43</v>
      </c>
      <c r="C24" s="31"/>
    </row>
    <row r="25" spans="1:3" s="32" customFormat="1" ht="12" customHeight="1" x14ac:dyDescent="0.2">
      <c r="A25" s="33" t="s">
        <v>44</v>
      </c>
      <c r="B25" s="34" t="s">
        <v>45</v>
      </c>
      <c r="C25" s="35"/>
    </row>
    <row r="26" spans="1:3" s="36" customFormat="1" ht="12" customHeight="1" x14ac:dyDescent="0.2">
      <c r="A26" s="33" t="s">
        <v>46</v>
      </c>
      <c r="B26" s="34" t="s">
        <v>47</v>
      </c>
      <c r="C26" s="35"/>
    </row>
    <row r="27" spans="1:3" s="36" customFormat="1" ht="12" customHeight="1" x14ac:dyDescent="0.2">
      <c r="A27" s="33" t="s">
        <v>48</v>
      </c>
      <c r="B27" s="34" t="s">
        <v>49</v>
      </c>
      <c r="C27" s="35"/>
    </row>
    <row r="28" spans="1:3" s="36" customFormat="1" ht="12" customHeight="1" x14ac:dyDescent="0.2">
      <c r="A28" s="33" t="s">
        <v>50</v>
      </c>
      <c r="B28" s="34" t="s">
        <v>51</v>
      </c>
      <c r="C28" s="35">
        <v>19774164</v>
      </c>
    </row>
    <row r="29" spans="1:3" s="36" customFormat="1" ht="12" customHeight="1" thickBot="1" x14ac:dyDescent="0.25">
      <c r="A29" s="38" t="s">
        <v>52</v>
      </c>
      <c r="B29" s="46" t="s">
        <v>264</v>
      </c>
      <c r="C29" s="43"/>
    </row>
    <row r="30" spans="1:3" s="36" customFormat="1" ht="12" customHeight="1" thickBot="1" x14ac:dyDescent="0.25">
      <c r="A30" s="26" t="s">
        <v>54</v>
      </c>
      <c r="B30" s="27" t="s">
        <v>55</v>
      </c>
      <c r="C30" s="44">
        <f>C31+C32+C33+C34+C35+C36+C37</f>
        <v>16907403</v>
      </c>
    </row>
    <row r="31" spans="1:3" s="36" customFormat="1" ht="12" customHeight="1" x14ac:dyDescent="0.2">
      <c r="A31" s="29" t="s">
        <v>56</v>
      </c>
      <c r="B31" s="30" t="str">
        <f>'[1]KV_1.1.sz.mell.'!B33</f>
        <v>Építményadó</v>
      </c>
      <c r="C31" s="31">
        <v>6000000</v>
      </c>
    </row>
    <row r="32" spans="1:3" s="36" customFormat="1" ht="12" customHeight="1" x14ac:dyDescent="0.2">
      <c r="A32" s="33" t="s">
        <v>57</v>
      </c>
      <c r="B32" s="30" t="str">
        <f>'[1]KV_1.1.sz.mell.'!B34</f>
        <v>Idegenforgalmi adó</v>
      </c>
      <c r="C32" s="35"/>
    </row>
    <row r="33" spans="1:3" s="36" customFormat="1" ht="12" customHeight="1" x14ac:dyDescent="0.2">
      <c r="A33" s="33" t="s">
        <v>58</v>
      </c>
      <c r="B33" s="30" t="str">
        <f>'[1]KV_1.1.sz.mell.'!B35</f>
        <v>Iparűzési adó</v>
      </c>
      <c r="C33" s="35">
        <v>5000000</v>
      </c>
    </row>
    <row r="34" spans="1:3" s="36" customFormat="1" ht="12" customHeight="1" x14ac:dyDescent="0.2">
      <c r="A34" s="33" t="s">
        <v>59</v>
      </c>
      <c r="B34" s="30" t="str">
        <f>'[1]KV_1.1.sz.mell.'!B36</f>
        <v>Talajterhelési díj</v>
      </c>
      <c r="C34" s="35">
        <v>1000000</v>
      </c>
    </row>
    <row r="35" spans="1:3" s="36" customFormat="1" ht="12" customHeight="1" x14ac:dyDescent="0.2">
      <c r="A35" s="33" t="s">
        <v>60</v>
      </c>
      <c r="B35" s="30" t="str">
        <f>'[1]KV_1.1.sz.mell.'!B37</f>
        <v>Gépjárműadó</v>
      </c>
      <c r="C35" s="35"/>
    </row>
    <row r="36" spans="1:3" s="36" customFormat="1" ht="12" customHeight="1" x14ac:dyDescent="0.2">
      <c r="A36" s="33" t="s">
        <v>61</v>
      </c>
      <c r="B36" s="30" t="str">
        <f>'[1]KV_1.1.sz.mell.'!B38</f>
        <v>Egyéb közhatalmi bevétel</v>
      </c>
      <c r="C36" s="35">
        <v>1907403</v>
      </c>
    </row>
    <row r="37" spans="1:3" s="36" customFormat="1" ht="12" customHeight="1" thickBot="1" x14ac:dyDescent="0.25">
      <c r="A37" s="38" t="s">
        <v>62</v>
      </c>
      <c r="B37" s="30" t="str">
        <f>'[1]KV_1.1.sz.mell.'!B39</f>
        <v>Kommunális adó</v>
      </c>
      <c r="C37" s="42">
        <v>3000000</v>
      </c>
    </row>
    <row r="38" spans="1:3" s="36" customFormat="1" ht="12" customHeight="1" thickBot="1" x14ac:dyDescent="0.25">
      <c r="A38" s="26" t="s">
        <v>63</v>
      </c>
      <c r="B38" s="27" t="s">
        <v>64</v>
      </c>
      <c r="C38" s="28">
        <f>SUM(C39:C49)</f>
        <v>32379319</v>
      </c>
    </row>
    <row r="39" spans="1:3" s="36" customFormat="1" ht="12" customHeight="1" x14ac:dyDescent="0.2">
      <c r="A39" s="29" t="s">
        <v>65</v>
      </c>
      <c r="B39" s="30" t="s">
        <v>66</v>
      </c>
      <c r="C39" s="31">
        <v>1150000</v>
      </c>
    </row>
    <row r="40" spans="1:3" s="36" customFormat="1" ht="12" customHeight="1" x14ac:dyDescent="0.2">
      <c r="A40" s="33" t="s">
        <v>67</v>
      </c>
      <c r="B40" s="34" t="s">
        <v>68</v>
      </c>
      <c r="C40" s="35">
        <v>1000000</v>
      </c>
    </row>
    <row r="41" spans="1:3" s="36" customFormat="1" ht="12" customHeight="1" x14ac:dyDescent="0.2">
      <c r="A41" s="33" t="s">
        <v>69</v>
      </c>
      <c r="B41" s="34" t="s">
        <v>70</v>
      </c>
      <c r="C41" s="35">
        <v>3000000</v>
      </c>
    </row>
    <row r="42" spans="1:3" s="36" customFormat="1" ht="12" customHeight="1" x14ac:dyDescent="0.2">
      <c r="A42" s="33" t="s">
        <v>71</v>
      </c>
      <c r="B42" s="34" t="s">
        <v>72</v>
      </c>
      <c r="C42" s="35">
        <v>19026319</v>
      </c>
    </row>
    <row r="43" spans="1:3" s="36" customFormat="1" ht="12" customHeight="1" x14ac:dyDescent="0.2">
      <c r="A43" s="33" t="s">
        <v>73</v>
      </c>
      <c r="B43" s="34" t="s">
        <v>74</v>
      </c>
      <c r="C43" s="35"/>
    </row>
    <row r="44" spans="1:3" s="36" customFormat="1" ht="12" customHeight="1" x14ac:dyDescent="0.2">
      <c r="A44" s="33" t="s">
        <v>75</v>
      </c>
      <c r="B44" s="34" t="s">
        <v>76</v>
      </c>
      <c r="C44" s="35">
        <v>8200000</v>
      </c>
    </row>
    <row r="45" spans="1:3" s="36" customFormat="1" ht="12" customHeight="1" x14ac:dyDescent="0.2">
      <c r="A45" s="33" t="s">
        <v>77</v>
      </c>
      <c r="B45" s="34" t="s">
        <v>78</v>
      </c>
      <c r="C45" s="35"/>
    </row>
    <row r="46" spans="1:3" s="36" customFormat="1" ht="12" customHeight="1" x14ac:dyDescent="0.2">
      <c r="A46" s="33" t="s">
        <v>79</v>
      </c>
      <c r="B46" s="34" t="s">
        <v>80</v>
      </c>
      <c r="C46" s="35"/>
    </row>
    <row r="47" spans="1:3" s="36" customFormat="1" ht="12" customHeight="1" x14ac:dyDescent="0.2">
      <c r="A47" s="33" t="s">
        <v>81</v>
      </c>
      <c r="B47" s="34" t="s">
        <v>82</v>
      </c>
      <c r="C47" s="45"/>
    </row>
    <row r="48" spans="1:3" s="36" customFormat="1" ht="12" customHeight="1" x14ac:dyDescent="0.2">
      <c r="A48" s="38" t="s">
        <v>83</v>
      </c>
      <c r="B48" s="46" t="s">
        <v>84</v>
      </c>
      <c r="C48" s="47"/>
    </row>
    <row r="49" spans="1:3" s="36" customFormat="1" ht="12" customHeight="1" thickBot="1" x14ac:dyDescent="0.25">
      <c r="A49" s="38" t="s">
        <v>85</v>
      </c>
      <c r="B49" s="46" t="s">
        <v>265</v>
      </c>
      <c r="C49" s="47">
        <v>3000</v>
      </c>
    </row>
    <row r="50" spans="1:3" s="36" customFormat="1" ht="12" customHeight="1" thickBot="1" x14ac:dyDescent="0.25">
      <c r="A50" s="26" t="s">
        <v>87</v>
      </c>
      <c r="B50" s="27" t="s">
        <v>88</v>
      </c>
      <c r="C50" s="28">
        <f>SUM(C51:C55)</f>
        <v>7118898</v>
      </c>
    </row>
    <row r="51" spans="1:3" s="36" customFormat="1" ht="12" customHeight="1" x14ac:dyDescent="0.2">
      <c r="A51" s="29" t="s">
        <v>89</v>
      </c>
      <c r="B51" s="30" t="s">
        <v>90</v>
      </c>
      <c r="C51" s="48"/>
    </row>
    <row r="52" spans="1:3" s="36" customFormat="1" ht="12" customHeight="1" x14ac:dyDescent="0.2">
      <c r="A52" s="33" t="s">
        <v>91</v>
      </c>
      <c r="B52" s="34" t="s">
        <v>92</v>
      </c>
      <c r="C52" s="45">
        <v>5118898</v>
      </c>
    </row>
    <row r="53" spans="1:3" s="36" customFormat="1" ht="12" customHeight="1" x14ac:dyDescent="0.2">
      <c r="A53" s="33" t="s">
        <v>93</v>
      </c>
      <c r="B53" s="34" t="s">
        <v>94</v>
      </c>
      <c r="C53" s="45">
        <v>2000000</v>
      </c>
    </row>
    <row r="54" spans="1:3" s="36" customFormat="1" ht="12" customHeight="1" x14ac:dyDescent="0.2">
      <c r="A54" s="33" t="s">
        <v>95</v>
      </c>
      <c r="B54" s="34" t="s">
        <v>96</v>
      </c>
      <c r="C54" s="45"/>
    </row>
    <row r="55" spans="1:3" s="36" customFormat="1" ht="12" customHeight="1" thickBot="1" x14ac:dyDescent="0.25">
      <c r="A55" s="38" t="s">
        <v>97</v>
      </c>
      <c r="B55" s="46" t="s">
        <v>98</v>
      </c>
      <c r="C55" s="47"/>
    </row>
    <row r="56" spans="1:3" s="36" customFormat="1" ht="12" customHeight="1" thickBot="1" x14ac:dyDescent="0.25">
      <c r="A56" s="26" t="s">
        <v>99</v>
      </c>
      <c r="B56" s="27" t="s">
        <v>100</v>
      </c>
      <c r="C56" s="28">
        <f>SUM(C57:C59)</f>
        <v>0</v>
      </c>
    </row>
    <row r="57" spans="1:3" s="36" customFormat="1" ht="12" customHeight="1" x14ac:dyDescent="0.2">
      <c r="A57" s="29" t="s">
        <v>101</v>
      </c>
      <c r="B57" s="30" t="s">
        <v>102</v>
      </c>
      <c r="C57" s="31"/>
    </row>
    <row r="58" spans="1:3" s="36" customFormat="1" ht="12" customHeight="1" x14ac:dyDescent="0.2">
      <c r="A58" s="33" t="s">
        <v>103</v>
      </c>
      <c r="B58" s="34" t="s">
        <v>104</v>
      </c>
      <c r="C58" s="35"/>
    </row>
    <row r="59" spans="1:3" s="36" customFormat="1" ht="12" customHeight="1" x14ac:dyDescent="0.2">
      <c r="A59" s="33" t="s">
        <v>105</v>
      </c>
      <c r="B59" s="34" t="s">
        <v>106</v>
      </c>
      <c r="C59" s="35"/>
    </row>
    <row r="60" spans="1:3" s="36" customFormat="1" ht="12" customHeight="1" thickBot="1" x14ac:dyDescent="0.25">
      <c r="A60" s="38" t="s">
        <v>107</v>
      </c>
      <c r="B60" s="46" t="s">
        <v>108</v>
      </c>
      <c r="C60" s="42"/>
    </row>
    <row r="61" spans="1:3" s="36" customFormat="1" ht="12" customHeight="1" thickBot="1" x14ac:dyDescent="0.25">
      <c r="A61" s="26" t="s">
        <v>109</v>
      </c>
      <c r="B61" s="40" t="s">
        <v>110</v>
      </c>
      <c r="C61" s="28">
        <f>SUM(C62:C64)</f>
        <v>1000000</v>
      </c>
    </row>
    <row r="62" spans="1:3" s="36" customFormat="1" ht="12" customHeight="1" x14ac:dyDescent="0.2">
      <c r="A62" s="29" t="s">
        <v>111</v>
      </c>
      <c r="B62" s="30" t="s">
        <v>112</v>
      </c>
      <c r="C62" s="45"/>
    </row>
    <row r="63" spans="1:3" s="36" customFormat="1" ht="12" customHeight="1" x14ac:dyDescent="0.2">
      <c r="A63" s="33" t="s">
        <v>113</v>
      </c>
      <c r="B63" s="34" t="s">
        <v>114</v>
      </c>
      <c r="C63" s="45"/>
    </row>
    <row r="64" spans="1:3" s="36" customFormat="1" ht="12" customHeight="1" x14ac:dyDescent="0.2">
      <c r="A64" s="33" t="s">
        <v>115</v>
      </c>
      <c r="B64" s="34" t="s">
        <v>116</v>
      </c>
      <c r="C64" s="45">
        <v>1000000</v>
      </c>
    </row>
    <row r="65" spans="1:3" s="36" customFormat="1" ht="12" customHeight="1" thickBot="1" x14ac:dyDescent="0.25">
      <c r="A65" s="38" t="s">
        <v>117</v>
      </c>
      <c r="B65" s="46" t="s">
        <v>118</v>
      </c>
      <c r="C65" s="45"/>
    </row>
    <row r="66" spans="1:3" s="36" customFormat="1" ht="12" customHeight="1" thickBot="1" x14ac:dyDescent="0.25">
      <c r="A66" s="26" t="s">
        <v>119</v>
      </c>
      <c r="B66" s="27" t="s">
        <v>120</v>
      </c>
      <c r="C66" s="44">
        <f>+C8+C16+C23+C30+C38+C50+C56+C61</f>
        <v>153432517</v>
      </c>
    </row>
    <row r="67" spans="1:3" s="36" customFormat="1" ht="12" customHeight="1" thickBot="1" x14ac:dyDescent="0.2">
      <c r="A67" s="49" t="s">
        <v>121</v>
      </c>
      <c r="B67" s="40" t="s">
        <v>122</v>
      </c>
      <c r="C67" s="28">
        <f>SUM(C68:C70)</f>
        <v>0</v>
      </c>
    </row>
    <row r="68" spans="1:3" s="36" customFormat="1" ht="12" customHeight="1" x14ac:dyDescent="0.2">
      <c r="A68" s="29" t="s">
        <v>123</v>
      </c>
      <c r="B68" s="30" t="s">
        <v>124</v>
      </c>
      <c r="C68" s="45"/>
    </row>
    <row r="69" spans="1:3" s="36" customFormat="1" ht="12" customHeight="1" x14ac:dyDescent="0.2">
      <c r="A69" s="33" t="s">
        <v>125</v>
      </c>
      <c r="B69" s="34" t="s">
        <v>126</v>
      </c>
      <c r="C69" s="45"/>
    </row>
    <row r="70" spans="1:3" s="36" customFormat="1" ht="12" customHeight="1" thickBot="1" x14ac:dyDescent="0.25">
      <c r="A70" s="38" t="s">
        <v>127</v>
      </c>
      <c r="B70" s="50" t="s">
        <v>266</v>
      </c>
      <c r="C70" s="45"/>
    </row>
    <row r="71" spans="1:3" s="36" customFormat="1" ht="12" customHeight="1" thickBot="1" x14ac:dyDescent="0.2">
      <c r="A71" s="49" t="s">
        <v>129</v>
      </c>
      <c r="B71" s="40" t="s">
        <v>130</v>
      </c>
      <c r="C71" s="28">
        <f>SUM(C72:C75)</f>
        <v>0</v>
      </c>
    </row>
    <row r="72" spans="1:3" s="36" customFormat="1" ht="12" customHeight="1" x14ac:dyDescent="0.2">
      <c r="A72" s="29" t="s">
        <v>131</v>
      </c>
      <c r="B72" s="30" t="s">
        <v>132</v>
      </c>
      <c r="C72" s="45"/>
    </row>
    <row r="73" spans="1:3" s="36" customFormat="1" ht="12" customHeight="1" x14ac:dyDescent="0.2">
      <c r="A73" s="33" t="s">
        <v>133</v>
      </c>
      <c r="B73" s="34" t="s">
        <v>134</v>
      </c>
      <c r="C73" s="45"/>
    </row>
    <row r="74" spans="1:3" s="36" customFormat="1" ht="12" customHeight="1" x14ac:dyDescent="0.2">
      <c r="A74" s="33" t="s">
        <v>135</v>
      </c>
      <c r="B74" s="34" t="s">
        <v>136</v>
      </c>
      <c r="C74" s="45"/>
    </row>
    <row r="75" spans="1:3" s="36" customFormat="1" ht="12" customHeight="1" x14ac:dyDescent="0.2">
      <c r="A75" s="33" t="s">
        <v>137</v>
      </c>
      <c r="B75" s="37" t="s">
        <v>138</v>
      </c>
      <c r="C75" s="45"/>
    </row>
    <row r="76" spans="1:3" s="36" customFormat="1" ht="12" customHeight="1" thickBot="1" x14ac:dyDescent="0.2">
      <c r="A76" s="51" t="s">
        <v>139</v>
      </c>
      <c r="B76" s="52" t="s">
        <v>140</v>
      </c>
      <c r="C76" s="53">
        <f>SUM(C77:C78)</f>
        <v>240729029</v>
      </c>
    </row>
    <row r="77" spans="1:3" s="36" customFormat="1" ht="12" customHeight="1" x14ac:dyDescent="0.2">
      <c r="A77" s="29" t="s">
        <v>141</v>
      </c>
      <c r="B77" s="30" t="s">
        <v>142</v>
      </c>
      <c r="C77" s="45">
        <v>240729029</v>
      </c>
    </row>
    <row r="78" spans="1:3" s="36" customFormat="1" ht="12" customHeight="1" thickBot="1" x14ac:dyDescent="0.25">
      <c r="A78" s="38" t="s">
        <v>143</v>
      </c>
      <c r="B78" s="46" t="s">
        <v>144</v>
      </c>
      <c r="C78" s="45"/>
    </row>
    <row r="79" spans="1:3" s="32" customFormat="1" ht="12" customHeight="1" thickBot="1" x14ac:dyDescent="0.2">
      <c r="A79" s="49" t="s">
        <v>145</v>
      </c>
      <c r="B79" s="40" t="s">
        <v>146</v>
      </c>
      <c r="C79" s="28">
        <f>SUM(C80:C82)</f>
        <v>0</v>
      </c>
    </row>
    <row r="80" spans="1:3" s="36" customFormat="1" ht="12" customHeight="1" x14ac:dyDescent="0.2">
      <c r="A80" s="29" t="s">
        <v>147</v>
      </c>
      <c r="B80" s="30" t="s">
        <v>148</v>
      </c>
      <c r="C80" s="45"/>
    </row>
    <row r="81" spans="1:3" s="36" customFormat="1" ht="12" customHeight="1" x14ac:dyDescent="0.2">
      <c r="A81" s="33" t="s">
        <v>149</v>
      </c>
      <c r="B81" s="34" t="s">
        <v>150</v>
      </c>
      <c r="C81" s="45"/>
    </row>
    <row r="82" spans="1:3" s="36" customFormat="1" ht="12" customHeight="1" thickBot="1" x14ac:dyDescent="0.25">
      <c r="A82" s="38" t="s">
        <v>151</v>
      </c>
      <c r="B82" s="46" t="s">
        <v>152</v>
      </c>
      <c r="C82" s="45"/>
    </row>
    <row r="83" spans="1:3" s="36" customFormat="1" ht="12" customHeight="1" thickBot="1" x14ac:dyDescent="0.2">
      <c r="A83" s="49" t="s">
        <v>153</v>
      </c>
      <c r="B83" s="40" t="s">
        <v>154</v>
      </c>
      <c r="C83" s="28">
        <f>SUM(C84:C87)</f>
        <v>0</v>
      </c>
    </row>
    <row r="84" spans="1:3" s="36" customFormat="1" ht="12" customHeight="1" x14ac:dyDescent="0.2">
      <c r="A84" s="54" t="s">
        <v>155</v>
      </c>
      <c r="B84" s="30" t="s">
        <v>156</v>
      </c>
      <c r="C84" s="45"/>
    </row>
    <row r="85" spans="1:3" s="36" customFormat="1" ht="12" customHeight="1" x14ac:dyDescent="0.2">
      <c r="A85" s="55" t="s">
        <v>157</v>
      </c>
      <c r="B85" s="34" t="s">
        <v>158</v>
      </c>
      <c r="C85" s="45"/>
    </row>
    <row r="86" spans="1:3" s="36" customFormat="1" ht="12" customHeight="1" x14ac:dyDescent="0.2">
      <c r="A86" s="55" t="s">
        <v>159</v>
      </c>
      <c r="B86" s="34" t="s">
        <v>160</v>
      </c>
      <c r="C86" s="45"/>
    </row>
    <row r="87" spans="1:3" s="32" customFormat="1" ht="12" customHeight="1" thickBot="1" x14ac:dyDescent="0.25">
      <c r="A87" s="56" t="s">
        <v>161</v>
      </c>
      <c r="B87" s="46" t="s">
        <v>162</v>
      </c>
      <c r="C87" s="45"/>
    </row>
    <row r="88" spans="1:3" s="32" customFormat="1" ht="12" customHeight="1" thickBot="1" x14ac:dyDescent="0.2">
      <c r="A88" s="49" t="s">
        <v>163</v>
      </c>
      <c r="B88" s="40" t="s">
        <v>164</v>
      </c>
      <c r="C88" s="57"/>
    </row>
    <row r="89" spans="1:3" s="32" customFormat="1" ht="12" customHeight="1" thickBot="1" x14ac:dyDescent="0.2">
      <c r="A89" s="49" t="s">
        <v>165</v>
      </c>
      <c r="B89" s="40" t="s">
        <v>166</v>
      </c>
      <c r="C89" s="57"/>
    </row>
    <row r="90" spans="1:3" s="32" customFormat="1" ht="12" customHeight="1" thickBot="1" x14ac:dyDescent="0.2">
      <c r="A90" s="49" t="s">
        <v>167</v>
      </c>
      <c r="B90" s="58" t="s">
        <v>168</v>
      </c>
      <c r="C90" s="44">
        <f>+C67+C71+C76+C79+C83+C89+C88</f>
        <v>240729029</v>
      </c>
    </row>
    <row r="91" spans="1:3" s="32" customFormat="1" ht="12" customHeight="1" thickBot="1" x14ac:dyDescent="0.2">
      <c r="A91" s="51" t="s">
        <v>169</v>
      </c>
      <c r="B91" s="59" t="s">
        <v>170</v>
      </c>
      <c r="C91" s="44">
        <f>+C66+C90</f>
        <v>394161546</v>
      </c>
    </row>
    <row r="92" spans="1:3" s="36" customFormat="1" ht="6.75" customHeight="1" thickBot="1" x14ac:dyDescent="0.25">
      <c r="A92" s="60"/>
      <c r="B92" s="61"/>
      <c r="C92" s="62"/>
    </row>
    <row r="93" spans="1:3" s="22" customFormat="1" ht="16.5" customHeight="1" thickBot="1" x14ac:dyDescent="0.25">
      <c r="A93" s="63"/>
      <c r="B93" s="64" t="s">
        <v>171</v>
      </c>
      <c r="C93" s="65"/>
    </row>
    <row r="94" spans="1:3" s="69" customFormat="1" ht="12" customHeight="1" thickBot="1" x14ac:dyDescent="0.25">
      <c r="A94" s="66" t="s">
        <v>10</v>
      </c>
      <c r="B94" s="67" t="s">
        <v>172</v>
      </c>
      <c r="C94" s="68">
        <f>+C95+C96+C97+C98+C99+C112</f>
        <v>283867816</v>
      </c>
    </row>
    <row r="95" spans="1:3" ht="12" customHeight="1" x14ac:dyDescent="0.2">
      <c r="A95" s="70" t="s">
        <v>12</v>
      </c>
      <c r="B95" s="71" t="s">
        <v>173</v>
      </c>
      <c r="C95" s="72">
        <v>30867000</v>
      </c>
    </row>
    <row r="96" spans="1:3" ht="12" customHeight="1" x14ac:dyDescent="0.2">
      <c r="A96" s="33" t="s">
        <v>14</v>
      </c>
      <c r="B96" s="73" t="s">
        <v>174</v>
      </c>
      <c r="C96" s="35">
        <v>5000000</v>
      </c>
    </row>
    <row r="97" spans="1:3" ht="12" customHeight="1" x14ac:dyDescent="0.2">
      <c r="A97" s="33" t="s">
        <v>16</v>
      </c>
      <c r="B97" s="73" t="s">
        <v>175</v>
      </c>
      <c r="C97" s="42">
        <v>119905815</v>
      </c>
    </row>
    <row r="98" spans="1:3" ht="12" customHeight="1" x14ac:dyDescent="0.2">
      <c r="A98" s="33" t="s">
        <v>18</v>
      </c>
      <c r="B98" s="74" t="s">
        <v>176</v>
      </c>
      <c r="C98" s="42">
        <v>4800000</v>
      </c>
    </row>
    <row r="99" spans="1:3" ht="12" customHeight="1" x14ac:dyDescent="0.2">
      <c r="A99" s="33" t="s">
        <v>177</v>
      </c>
      <c r="B99" s="75" t="s">
        <v>178</v>
      </c>
      <c r="C99" s="42">
        <f>SUM(C100:C111)</f>
        <v>6353946</v>
      </c>
    </row>
    <row r="100" spans="1:3" ht="12" customHeight="1" x14ac:dyDescent="0.2">
      <c r="A100" s="33" t="s">
        <v>22</v>
      </c>
      <c r="B100" s="73" t="s">
        <v>179</v>
      </c>
      <c r="C100" s="42"/>
    </row>
    <row r="101" spans="1:3" ht="12" customHeight="1" x14ac:dyDescent="0.2">
      <c r="A101" s="33" t="s">
        <v>24</v>
      </c>
      <c r="B101" s="76" t="s">
        <v>180</v>
      </c>
      <c r="C101" s="42"/>
    </row>
    <row r="102" spans="1:3" ht="12" customHeight="1" x14ac:dyDescent="0.2">
      <c r="A102" s="33" t="s">
        <v>181</v>
      </c>
      <c r="B102" s="76" t="s">
        <v>182</v>
      </c>
      <c r="C102" s="42"/>
    </row>
    <row r="103" spans="1:3" ht="12" customHeight="1" x14ac:dyDescent="0.2">
      <c r="A103" s="33" t="s">
        <v>183</v>
      </c>
      <c r="B103" s="76" t="s">
        <v>184</v>
      </c>
      <c r="C103" s="42"/>
    </row>
    <row r="104" spans="1:3" ht="12" customHeight="1" x14ac:dyDescent="0.2">
      <c r="A104" s="33" t="s">
        <v>185</v>
      </c>
      <c r="B104" s="77" t="s">
        <v>186</v>
      </c>
      <c r="C104" s="42"/>
    </row>
    <row r="105" spans="1:3" ht="12" customHeight="1" x14ac:dyDescent="0.2">
      <c r="A105" s="33" t="s">
        <v>187</v>
      </c>
      <c r="B105" s="77" t="s">
        <v>188</v>
      </c>
      <c r="C105" s="42"/>
    </row>
    <row r="106" spans="1:3" ht="12" customHeight="1" x14ac:dyDescent="0.2">
      <c r="A106" s="33" t="s">
        <v>189</v>
      </c>
      <c r="B106" s="76" t="s">
        <v>190</v>
      </c>
      <c r="C106" s="42">
        <v>3182586</v>
      </c>
    </row>
    <row r="107" spans="1:3" ht="12" customHeight="1" x14ac:dyDescent="0.2">
      <c r="A107" s="33" t="s">
        <v>191</v>
      </c>
      <c r="B107" s="76" t="s">
        <v>192</v>
      </c>
      <c r="C107" s="42"/>
    </row>
    <row r="108" spans="1:3" ht="12" customHeight="1" x14ac:dyDescent="0.2">
      <c r="A108" s="33" t="s">
        <v>193</v>
      </c>
      <c r="B108" s="77" t="s">
        <v>194</v>
      </c>
      <c r="C108" s="42"/>
    </row>
    <row r="109" spans="1:3" ht="12" customHeight="1" x14ac:dyDescent="0.2">
      <c r="A109" s="78" t="s">
        <v>195</v>
      </c>
      <c r="B109" s="79" t="s">
        <v>196</v>
      </c>
      <c r="C109" s="42"/>
    </row>
    <row r="110" spans="1:3" ht="12" customHeight="1" x14ac:dyDescent="0.2">
      <c r="A110" s="33" t="s">
        <v>197</v>
      </c>
      <c r="B110" s="79" t="s">
        <v>198</v>
      </c>
      <c r="C110" s="42"/>
    </row>
    <row r="111" spans="1:3" ht="12" customHeight="1" x14ac:dyDescent="0.2">
      <c r="A111" s="33" t="s">
        <v>199</v>
      </c>
      <c r="B111" s="77" t="s">
        <v>200</v>
      </c>
      <c r="C111" s="42">
        <v>3171360</v>
      </c>
    </row>
    <row r="112" spans="1:3" ht="12" customHeight="1" x14ac:dyDescent="0.2">
      <c r="A112" s="33" t="s">
        <v>201</v>
      </c>
      <c r="B112" s="74" t="s">
        <v>202</v>
      </c>
      <c r="C112" s="35">
        <f>SUM(C113:C114)</f>
        <v>116941055</v>
      </c>
    </row>
    <row r="113" spans="1:3" ht="12" customHeight="1" x14ac:dyDescent="0.2">
      <c r="A113" s="38" t="s">
        <v>203</v>
      </c>
      <c r="B113" s="73" t="s">
        <v>204</v>
      </c>
      <c r="C113" s="35">
        <v>116941055</v>
      </c>
    </row>
    <row r="114" spans="1:3" ht="12" customHeight="1" thickBot="1" x14ac:dyDescent="0.25">
      <c r="A114" s="80" t="s">
        <v>205</v>
      </c>
      <c r="B114" s="81" t="s">
        <v>206</v>
      </c>
      <c r="C114" s="82"/>
    </row>
    <row r="115" spans="1:3" ht="12" customHeight="1" thickBot="1" x14ac:dyDescent="0.25">
      <c r="A115" s="26" t="s">
        <v>26</v>
      </c>
      <c r="B115" s="83" t="s">
        <v>207</v>
      </c>
      <c r="C115" s="28">
        <f>+C116+C118+C120</f>
        <v>76079000</v>
      </c>
    </row>
    <row r="116" spans="1:3" ht="12" customHeight="1" x14ac:dyDescent="0.2">
      <c r="A116" s="29" t="s">
        <v>28</v>
      </c>
      <c r="B116" s="73" t="s">
        <v>208</v>
      </c>
      <c r="C116" s="31">
        <v>7880000</v>
      </c>
    </row>
    <row r="117" spans="1:3" ht="12" customHeight="1" x14ac:dyDescent="0.2">
      <c r="A117" s="29" t="s">
        <v>30</v>
      </c>
      <c r="B117" s="84" t="s">
        <v>209</v>
      </c>
      <c r="C117" s="31"/>
    </row>
    <row r="118" spans="1:3" ht="12" customHeight="1" x14ac:dyDescent="0.2">
      <c r="A118" s="29" t="s">
        <v>32</v>
      </c>
      <c r="B118" s="84" t="s">
        <v>210</v>
      </c>
      <c r="C118" s="35">
        <v>68199000</v>
      </c>
    </row>
    <row r="119" spans="1:3" ht="12" customHeight="1" x14ac:dyDescent="0.2">
      <c r="A119" s="29" t="s">
        <v>34</v>
      </c>
      <c r="B119" s="84" t="s">
        <v>211</v>
      </c>
      <c r="C119" s="85"/>
    </row>
    <row r="120" spans="1:3" ht="12" customHeight="1" x14ac:dyDescent="0.2">
      <c r="A120" s="29" t="s">
        <v>36</v>
      </c>
      <c r="B120" s="39" t="s">
        <v>212</v>
      </c>
      <c r="C120" s="85"/>
    </row>
    <row r="121" spans="1:3" ht="12" customHeight="1" x14ac:dyDescent="0.2">
      <c r="A121" s="29" t="s">
        <v>38</v>
      </c>
      <c r="B121" s="37" t="s">
        <v>213</v>
      </c>
      <c r="C121" s="85"/>
    </row>
    <row r="122" spans="1:3" ht="12" customHeight="1" x14ac:dyDescent="0.2">
      <c r="A122" s="29" t="s">
        <v>214</v>
      </c>
      <c r="B122" s="86" t="s">
        <v>215</v>
      </c>
      <c r="C122" s="85"/>
    </row>
    <row r="123" spans="1:3" ht="12" customHeight="1" x14ac:dyDescent="0.2">
      <c r="A123" s="29" t="s">
        <v>216</v>
      </c>
      <c r="B123" s="77" t="s">
        <v>188</v>
      </c>
      <c r="C123" s="85"/>
    </row>
    <row r="124" spans="1:3" ht="12" customHeight="1" x14ac:dyDescent="0.2">
      <c r="A124" s="29" t="s">
        <v>217</v>
      </c>
      <c r="B124" s="77" t="s">
        <v>218</v>
      </c>
      <c r="C124" s="85"/>
    </row>
    <row r="125" spans="1:3" ht="12" customHeight="1" x14ac:dyDescent="0.2">
      <c r="A125" s="29" t="s">
        <v>219</v>
      </c>
      <c r="B125" s="77" t="s">
        <v>220</v>
      </c>
      <c r="C125" s="85"/>
    </row>
    <row r="126" spans="1:3" ht="12" customHeight="1" x14ac:dyDescent="0.2">
      <c r="A126" s="29" t="s">
        <v>221</v>
      </c>
      <c r="B126" s="77" t="s">
        <v>194</v>
      </c>
      <c r="C126" s="85"/>
    </row>
    <row r="127" spans="1:3" ht="12" customHeight="1" x14ac:dyDescent="0.2">
      <c r="A127" s="29" t="s">
        <v>222</v>
      </c>
      <c r="B127" s="77" t="s">
        <v>223</v>
      </c>
      <c r="C127" s="85"/>
    </row>
    <row r="128" spans="1:3" ht="12" customHeight="1" thickBot="1" x14ac:dyDescent="0.25">
      <c r="A128" s="78" t="s">
        <v>224</v>
      </c>
      <c r="B128" s="77" t="s">
        <v>225</v>
      </c>
      <c r="C128" s="87"/>
    </row>
    <row r="129" spans="1:11" ht="12" customHeight="1" thickBot="1" x14ac:dyDescent="0.25">
      <c r="A129" s="26" t="s">
        <v>40</v>
      </c>
      <c r="B129" s="88" t="s">
        <v>226</v>
      </c>
      <c r="C129" s="28">
        <f>+C94+C115</f>
        <v>359946816</v>
      </c>
    </row>
    <row r="130" spans="1:11" ht="12" customHeight="1" thickBot="1" x14ac:dyDescent="0.25">
      <c r="A130" s="26" t="s">
        <v>227</v>
      </c>
      <c r="B130" s="88" t="s">
        <v>228</v>
      </c>
      <c r="C130" s="28">
        <f>+C131+C132+C133</f>
        <v>0</v>
      </c>
    </row>
    <row r="131" spans="1:11" s="69" customFormat="1" ht="12" customHeight="1" x14ac:dyDescent="0.2">
      <c r="A131" s="29" t="s">
        <v>56</v>
      </c>
      <c r="B131" s="89" t="s">
        <v>229</v>
      </c>
      <c r="C131" s="85"/>
    </row>
    <row r="132" spans="1:11" ht="12" customHeight="1" x14ac:dyDescent="0.2">
      <c r="A132" s="29" t="s">
        <v>57</v>
      </c>
      <c r="B132" s="89" t="s">
        <v>230</v>
      </c>
      <c r="C132" s="85"/>
    </row>
    <row r="133" spans="1:11" ht="12" customHeight="1" thickBot="1" x14ac:dyDescent="0.25">
      <c r="A133" s="78" t="s">
        <v>58</v>
      </c>
      <c r="B133" s="90" t="s">
        <v>231</v>
      </c>
      <c r="C133" s="85"/>
    </row>
    <row r="134" spans="1:11" ht="12" customHeight="1" thickBot="1" x14ac:dyDescent="0.25">
      <c r="A134" s="26" t="s">
        <v>63</v>
      </c>
      <c r="B134" s="88" t="s">
        <v>232</v>
      </c>
      <c r="C134" s="28">
        <f>+C135+C136+C137+C138+C139+C140</f>
        <v>0</v>
      </c>
    </row>
    <row r="135" spans="1:11" ht="12" customHeight="1" x14ac:dyDescent="0.2">
      <c r="A135" s="29" t="s">
        <v>65</v>
      </c>
      <c r="B135" s="89" t="s">
        <v>233</v>
      </c>
      <c r="C135" s="85"/>
    </row>
    <row r="136" spans="1:11" ht="12" customHeight="1" x14ac:dyDescent="0.2">
      <c r="A136" s="29" t="s">
        <v>67</v>
      </c>
      <c r="B136" s="89" t="s">
        <v>234</v>
      </c>
      <c r="C136" s="85"/>
    </row>
    <row r="137" spans="1:11" ht="12" customHeight="1" x14ac:dyDescent="0.2">
      <c r="A137" s="29" t="s">
        <v>69</v>
      </c>
      <c r="B137" s="89" t="s">
        <v>235</v>
      </c>
      <c r="C137" s="85"/>
    </row>
    <row r="138" spans="1:11" ht="12" customHeight="1" x14ac:dyDescent="0.2">
      <c r="A138" s="29" t="s">
        <v>71</v>
      </c>
      <c r="B138" s="89" t="s">
        <v>236</v>
      </c>
      <c r="C138" s="85"/>
    </row>
    <row r="139" spans="1:11" ht="12" customHeight="1" x14ac:dyDescent="0.2">
      <c r="A139" s="29" t="s">
        <v>73</v>
      </c>
      <c r="B139" s="89" t="s">
        <v>237</v>
      </c>
      <c r="C139" s="85"/>
    </row>
    <row r="140" spans="1:11" s="69" customFormat="1" ht="12" customHeight="1" thickBot="1" x14ac:dyDescent="0.25">
      <c r="A140" s="78" t="s">
        <v>75</v>
      </c>
      <c r="B140" s="90" t="s">
        <v>238</v>
      </c>
      <c r="C140" s="85"/>
    </row>
    <row r="141" spans="1:11" ht="12" customHeight="1" thickBot="1" x14ac:dyDescent="0.25">
      <c r="A141" s="26" t="s">
        <v>87</v>
      </c>
      <c r="B141" s="88" t="s">
        <v>239</v>
      </c>
      <c r="C141" s="44">
        <f>+C142+C143+C145+C146+C144</f>
        <v>34214730</v>
      </c>
      <c r="K141" s="91"/>
    </row>
    <row r="142" spans="1:11" x14ac:dyDescent="0.2">
      <c r="A142" s="29" t="s">
        <v>89</v>
      </c>
      <c r="B142" s="89" t="s">
        <v>240</v>
      </c>
      <c r="C142" s="85">
        <v>2573910</v>
      </c>
    </row>
    <row r="143" spans="1:11" ht="12" customHeight="1" x14ac:dyDescent="0.2">
      <c r="A143" s="29" t="s">
        <v>91</v>
      </c>
      <c r="B143" s="89" t="s">
        <v>241</v>
      </c>
      <c r="C143" s="85"/>
    </row>
    <row r="144" spans="1:11" s="69" customFormat="1" ht="12" customHeight="1" x14ac:dyDescent="0.2">
      <c r="A144" s="29" t="s">
        <v>93</v>
      </c>
      <c r="B144" s="89" t="s">
        <v>242</v>
      </c>
      <c r="C144" s="85">
        <v>31640820</v>
      </c>
    </row>
    <row r="145" spans="1:3" s="69" customFormat="1" ht="12" customHeight="1" x14ac:dyDescent="0.2">
      <c r="A145" s="29" t="s">
        <v>95</v>
      </c>
      <c r="B145" s="89" t="s">
        <v>243</v>
      </c>
      <c r="C145" s="85"/>
    </row>
    <row r="146" spans="1:3" s="69" customFormat="1" ht="12" customHeight="1" thickBot="1" x14ac:dyDescent="0.25">
      <c r="A146" s="78" t="s">
        <v>97</v>
      </c>
      <c r="B146" s="90" t="s">
        <v>244</v>
      </c>
      <c r="C146" s="85"/>
    </row>
    <row r="147" spans="1:3" s="69" customFormat="1" ht="12" customHeight="1" thickBot="1" x14ac:dyDescent="0.25">
      <c r="A147" s="26" t="s">
        <v>245</v>
      </c>
      <c r="B147" s="88" t="s">
        <v>246</v>
      </c>
      <c r="C147" s="92">
        <f>+C148+C149+C150+C151+C152</f>
        <v>0</v>
      </c>
    </row>
    <row r="148" spans="1:3" s="69" customFormat="1" ht="12" customHeight="1" x14ac:dyDescent="0.2">
      <c r="A148" s="29" t="s">
        <v>101</v>
      </c>
      <c r="B148" s="89" t="s">
        <v>247</v>
      </c>
      <c r="C148" s="85"/>
    </row>
    <row r="149" spans="1:3" s="69" customFormat="1" ht="12" customHeight="1" x14ac:dyDescent="0.2">
      <c r="A149" s="29" t="s">
        <v>103</v>
      </c>
      <c r="B149" s="89" t="s">
        <v>248</v>
      </c>
      <c r="C149" s="85"/>
    </row>
    <row r="150" spans="1:3" s="69" customFormat="1" ht="12" customHeight="1" x14ac:dyDescent="0.2">
      <c r="A150" s="29" t="s">
        <v>105</v>
      </c>
      <c r="B150" s="89" t="s">
        <v>249</v>
      </c>
      <c r="C150" s="85"/>
    </row>
    <row r="151" spans="1:3" ht="12.75" customHeight="1" x14ac:dyDescent="0.2">
      <c r="A151" s="29" t="s">
        <v>107</v>
      </c>
      <c r="B151" s="89" t="s">
        <v>250</v>
      </c>
      <c r="C151" s="85"/>
    </row>
    <row r="152" spans="1:3" ht="12.75" customHeight="1" thickBot="1" x14ac:dyDescent="0.25">
      <c r="A152" s="78" t="s">
        <v>251</v>
      </c>
      <c r="B152" s="90" t="s">
        <v>252</v>
      </c>
      <c r="C152" s="87"/>
    </row>
    <row r="153" spans="1:3" ht="12.75" customHeight="1" thickBot="1" x14ac:dyDescent="0.25">
      <c r="A153" s="93" t="s">
        <v>109</v>
      </c>
      <c r="B153" s="88" t="s">
        <v>253</v>
      </c>
      <c r="C153" s="92"/>
    </row>
    <row r="154" spans="1:3" ht="12" customHeight="1" thickBot="1" x14ac:dyDescent="0.25">
      <c r="A154" s="93" t="s">
        <v>119</v>
      </c>
      <c r="B154" s="88" t="s">
        <v>254</v>
      </c>
      <c r="C154" s="92"/>
    </row>
    <row r="155" spans="1:3" ht="15.2" customHeight="1" thickBot="1" x14ac:dyDescent="0.25">
      <c r="A155" s="26" t="s">
        <v>255</v>
      </c>
      <c r="B155" s="88" t="s">
        <v>256</v>
      </c>
      <c r="C155" s="94">
        <f>+C130+C134+C141+C147+C153+C154</f>
        <v>34214730</v>
      </c>
    </row>
    <row r="156" spans="1:3" ht="13.5" thickBot="1" x14ac:dyDescent="0.25">
      <c r="A156" s="95" t="s">
        <v>257</v>
      </c>
      <c r="B156" s="96" t="s">
        <v>258</v>
      </c>
      <c r="C156" s="94">
        <f>+C129+C155</f>
        <v>394161546</v>
      </c>
    </row>
    <row r="157" spans="1:3" ht="9" customHeight="1" thickBot="1" x14ac:dyDescent="0.25">
      <c r="C157" s="99">
        <f>C91-C156</f>
        <v>0</v>
      </c>
    </row>
    <row r="158" spans="1:3" ht="14.45" customHeight="1" thickBot="1" x14ac:dyDescent="0.25">
      <c r="A158" s="100" t="s">
        <v>259</v>
      </c>
      <c r="B158" s="101"/>
      <c r="C158" s="102">
        <v>10</v>
      </c>
    </row>
    <row r="159" spans="1:3" ht="13.5" thickBot="1" x14ac:dyDescent="0.25">
      <c r="A159" s="100" t="s">
        <v>260</v>
      </c>
      <c r="B159" s="101"/>
      <c r="C159" s="102">
        <v>10</v>
      </c>
    </row>
    <row r="160" spans="1:3" x14ac:dyDescent="0.2">
      <c r="A160" s="103"/>
      <c r="B160" s="104"/>
      <c r="C160" s="107"/>
    </row>
    <row r="161" spans="1:3" x14ac:dyDescent="0.2">
      <c r="A161" s="103"/>
      <c r="B161" s="104"/>
    </row>
    <row r="162" spans="1:3" x14ac:dyDescent="0.2">
      <c r="A162" s="103"/>
      <c r="B162" s="104"/>
      <c r="C162" s="107"/>
    </row>
    <row r="163" spans="1:3" x14ac:dyDescent="0.2">
      <c r="A163" s="103"/>
      <c r="B163" s="104"/>
      <c r="C163" s="107"/>
    </row>
    <row r="164" spans="1:3" x14ac:dyDescent="0.2">
      <c r="A164" s="103"/>
      <c r="B164" s="104"/>
      <c r="C164" s="107"/>
    </row>
    <row r="165" spans="1:3" x14ac:dyDescent="0.2">
      <c r="A165" s="103"/>
      <c r="B165" s="104"/>
      <c r="C165" s="107"/>
    </row>
    <row r="166" spans="1:3" x14ac:dyDescent="0.2">
      <c r="A166" s="103"/>
      <c r="B166" s="104"/>
      <c r="C166" s="107"/>
    </row>
    <row r="167" spans="1:3" x14ac:dyDescent="0.2">
      <c r="A167" s="103"/>
      <c r="B167" s="104"/>
      <c r="C167" s="107"/>
    </row>
    <row r="168" spans="1:3" x14ac:dyDescent="0.2">
      <c r="A168" s="103"/>
      <c r="B168" s="104"/>
      <c r="C168" s="107"/>
    </row>
    <row r="169" spans="1:3" x14ac:dyDescent="0.2">
      <c r="A169" s="103"/>
      <c r="B169" s="104"/>
      <c r="C169" s="107"/>
    </row>
    <row r="170" spans="1:3" x14ac:dyDescent="0.2">
      <c r="A170" s="103"/>
      <c r="B170" s="104"/>
      <c r="C170" s="107"/>
    </row>
    <row r="171" spans="1:3" x14ac:dyDescent="0.2">
      <c r="A171" s="103"/>
      <c r="B171" s="104"/>
      <c r="C171" s="107"/>
    </row>
    <row r="172" spans="1:3" x14ac:dyDescent="0.2">
      <c r="A172" s="103"/>
      <c r="B172" s="104"/>
      <c r="C172" s="107"/>
    </row>
    <row r="173" spans="1:3" x14ac:dyDescent="0.2">
      <c r="A173" s="103"/>
      <c r="B173" s="104"/>
      <c r="C173" s="107"/>
    </row>
    <row r="174" spans="1:3" x14ac:dyDescent="0.2">
      <c r="A174" s="103"/>
      <c r="B174" s="104"/>
      <c r="C174" s="107"/>
    </row>
    <row r="175" spans="1:3" x14ac:dyDescent="0.2">
      <c r="A175" s="103"/>
      <c r="B175" s="104"/>
      <c r="C175" s="107"/>
    </row>
    <row r="176" spans="1:3" x14ac:dyDescent="0.2">
      <c r="A176" s="103"/>
      <c r="B176" s="104"/>
      <c r="C176" s="107"/>
    </row>
    <row r="177" spans="1:3" x14ac:dyDescent="0.2">
      <c r="A177" s="103"/>
      <c r="B177" s="104"/>
      <c r="C177" s="107"/>
    </row>
    <row r="178" spans="1:3" x14ac:dyDescent="0.2">
      <c r="A178" s="103"/>
      <c r="B178" s="104"/>
      <c r="C178" s="107"/>
    </row>
    <row r="179" spans="1:3" x14ac:dyDescent="0.2">
      <c r="A179" s="103"/>
      <c r="B179" s="104"/>
      <c r="C179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3E56B-C492-462D-A641-5996A4492BEA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CONCATENATE([1]ALAPADATOK!P17,"3. melléklet ",[1]ALAPADATOK!A7," ",[1]ALAPADATOK!B7," ",[1]ALAPADATOK!C7," ",[1]ALAPADATOK!D7," ",[1]ALAPADATOK!E7," ",[1]ALAPADATOK!F7," ",[1]ALAPADATOK!G7," ",[1]ALAPADATOK!H7)</f>
        <v>9.4.3.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CONCATENATE('KV_9.5.2.sz.mell'!B2)</f>
        <v>NINCS</v>
      </c>
      <c r="C2" s="154" t="s">
        <v>314</v>
      </c>
    </row>
    <row r="3" spans="1:3" s="8" customFormat="1" ht="24.75" thickBot="1" x14ac:dyDescent="0.25">
      <c r="A3" s="155" t="s">
        <v>2</v>
      </c>
      <c r="B3" s="156" t="s">
        <v>309</v>
      </c>
      <c r="C3" s="157" t="s">
        <v>275</v>
      </c>
    </row>
    <row r="4" spans="1:3" s="14" customFormat="1" ht="15.95" customHeight="1" thickBot="1" x14ac:dyDescent="0.3">
      <c r="A4" s="158"/>
      <c r="B4" s="158"/>
      <c r="C4" s="159" t="str">
        <f>'KV_9.5.2.sz.mell'!C4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7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254B-1587-4E54-92A9-403A949332C6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CONCATENATE([1]ALAPADATOK!P19," melléklet ",[1]ALAPADATOK!A7," ",[1]ALAPADATOK!B7," ",[1]ALAPADATOK!C7," ",[1]ALAPADATOK!D7," ",[1]ALAPADATOK!E7," ",[1]ALAPADATOK!F7," ",[1]ALAPADATOK!G7," ",[1]ALAPADATOK!H7)</f>
        <v>9.5.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CONCATENATE([1]ALAPADATOK!B19)</f>
        <v>NINCS</v>
      </c>
      <c r="C2" s="154" t="s">
        <v>315</v>
      </c>
    </row>
    <row r="3" spans="1:3" s="8" customFormat="1" ht="24.75" thickBot="1" x14ac:dyDescent="0.25">
      <c r="A3" s="155" t="s">
        <v>2</v>
      </c>
      <c r="B3" s="156" t="s">
        <v>3</v>
      </c>
      <c r="C3" s="157" t="s">
        <v>1</v>
      </c>
    </row>
    <row r="4" spans="1:3" s="14" customFormat="1" ht="15.95" customHeight="1" thickBot="1" x14ac:dyDescent="0.3">
      <c r="A4" s="158"/>
      <c r="B4" s="158"/>
      <c r="C4" s="159" t="str">
        <f>'KV_9.2.3.sz.mell'!C4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3F85B-8B74-45D0-BFFD-EB506D4B07BE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CONCATENATE([1]ALAPADATOK!P19,"1. melléklet ",[1]ALAPADATOK!A7," ",[1]ALAPADATOK!B7," ",[1]ALAPADATOK!C7," ",[1]ALAPADATOK!D7," ",[1]ALAPADATOK!E7," ",[1]ALAPADATOK!F7," ",[1]ALAPADATOK!G7," ",[1]ALAPADATOK!H7)</f>
        <v>9.5.1.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CONCATENATE('KV_9.6.sz.mell'!B2)</f>
        <v>NINCS</v>
      </c>
      <c r="C2" s="154" t="s">
        <v>315</v>
      </c>
    </row>
    <row r="3" spans="1:3" s="8" customFormat="1" ht="24.75" thickBot="1" x14ac:dyDescent="0.25">
      <c r="A3" s="155" t="s">
        <v>2</v>
      </c>
      <c r="B3" s="156" t="s">
        <v>307</v>
      </c>
      <c r="C3" s="157" t="s">
        <v>262</v>
      </c>
    </row>
    <row r="4" spans="1:3" s="14" customFormat="1" ht="15.95" customHeight="1" thickBot="1" x14ac:dyDescent="0.3">
      <c r="A4" s="158"/>
      <c r="B4" s="158"/>
      <c r="C4" s="159" t="str">
        <f>'KV_9.6.sz.mell'!C4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B987-EDFC-4EA8-AEA1-838A155393CE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CONCATENATE([1]ALAPADATOK!P19,"2. melléklet ",[1]ALAPADATOK!A7," ",[1]ALAPADATOK!B7," ",[1]ALAPADATOK!C7," ",[1]ALAPADATOK!D7," ",[1]ALAPADATOK!E7," ",[1]ALAPADATOK!F7," ",[1]ALAPADATOK!G7," ",[1]ALAPADATOK!H7)</f>
        <v>9.5.2.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CONCATENATE('KV_9.6.1.sz.mell'!B2)</f>
        <v>NINCS</v>
      </c>
      <c r="C2" s="154" t="s">
        <v>315</v>
      </c>
    </row>
    <row r="3" spans="1:3" s="8" customFormat="1" ht="24.75" thickBot="1" x14ac:dyDescent="0.25">
      <c r="A3" s="155" t="s">
        <v>2</v>
      </c>
      <c r="B3" s="156" t="s">
        <v>308</v>
      </c>
      <c r="C3" s="157" t="s">
        <v>268</v>
      </c>
    </row>
    <row r="4" spans="1:3" s="14" customFormat="1" ht="15.95" customHeight="1" thickBot="1" x14ac:dyDescent="0.3">
      <c r="A4" s="158"/>
      <c r="B4" s="158"/>
      <c r="C4" s="159" t="str">
        <f>'KV_9.6.1.sz.mell'!C4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7CA3-1D57-4F8B-8C77-04EB73508FED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CONCATENATE([1]ALAPADATOK!P19,"3. melléklet ",[1]ALAPADATOK!A7," ",[1]ALAPADATOK!B7," ",[1]ALAPADATOK!C7," ",[1]ALAPADATOK!D7," ",[1]ALAPADATOK!E7," ",[1]ALAPADATOK!F7," ",[1]ALAPADATOK!G7," ",[1]ALAPADATOK!H7)</f>
        <v>9.5.3.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CONCATENATE('KV_9.6.2.sz.mell'!B2)</f>
        <v>NINCS</v>
      </c>
      <c r="C2" s="154" t="s">
        <v>315</v>
      </c>
    </row>
    <row r="3" spans="1:3" s="8" customFormat="1" ht="24.75" thickBot="1" x14ac:dyDescent="0.25">
      <c r="A3" s="155" t="s">
        <v>2</v>
      </c>
      <c r="B3" s="156" t="s">
        <v>309</v>
      </c>
      <c r="C3" s="157" t="s">
        <v>275</v>
      </c>
    </row>
    <row r="4" spans="1:3" s="14" customFormat="1" ht="15.95" customHeight="1" thickBot="1" x14ac:dyDescent="0.3">
      <c r="A4" s="158"/>
      <c r="B4" s="158"/>
      <c r="C4" s="159" t="str">
        <f>'KV_9.6.2.sz.mell'!C4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7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9062-E529-4E21-AD51-7A2CF8C5F6C9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CONCATENATE([1]ALAPADATOK!P21," melléklet ",[1]ALAPADATOK!A7," ",[1]ALAPADATOK!B7," ",[1]ALAPADATOK!C7," ",[1]ALAPADATOK!D7," ",[1]ALAPADATOK!E7," ",[1]ALAPADATOK!F7," ",[1]ALAPADATOK!G7," ",[1]ALAPADATOK!H7)</f>
        <v>9.6.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CONCATENATE([1]ALAPADATOK!B21)</f>
        <v>NINCS</v>
      </c>
      <c r="C2" s="154" t="s">
        <v>316</v>
      </c>
    </row>
    <row r="3" spans="1:3" s="8" customFormat="1" ht="24.75" thickBot="1" x14ac:dyDescent="0.25">
      <c r="A3" s="155" t="s">
        <v>2</v>
      </c>
      <c r="B3" s="156" t="s">
        <v>3</v>
      </c>
      <c r="C3" s="157" t="s">
        <v>1</v>
      </c>
    </row>
    <row r="4" spans="1:3" s="14" customFormat="1" ht="15.95" customHeight="1" thickBot="1" x14ac:dyDescent="0.3">
      <c r="A4" s="158"/>
      <c r="B4" s="158"/>
      <c r="C4" s="159" t="str">
        <f>'KV_9.2.3.sz.mell'!C4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20C5-C7F1-441E-B2E1-03B9DE836A9A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CONCATENATE([1]ALAPADATOK!P21,"1. melléklet ",[1]ALAPADATOK!A7," ",[1]ALAPADATOK!B7," ",[1]ALAPADATOK!C7," ",[1]ALAPADATOK!D7," ",[1]ALAPADATOK!E7," ",[1]ALAPADATOK!F7," ",[1]ALAPADATOK!G7," ",[1]ALAPADATOK!H7)</f>
        <v>9.6.1.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CONCATENATE('KV_9.7.sz.mell'!B2)</f>
        <v>NINCS</v>
      </c>
      <c r="C2" s="154" t="s">
        <v>316</v>
      </c>
    </row>
    <row r="3" spans="1:3" s="8" customFormat="1" ht="24.75" thickBot="1" x14ac:dyDescent="0.25">
      <c r="A3" s="155" t="s">
        <v>2</v>
      </c>
      <c r="B3" s="156" t="s">
        <v>307</v>
      </c>
      <c r="C3" s="157" t="s">
        <v>262</v>
      </c>
    </row>
    <row r="4" spans="1:3" s="14" customFormat="1" ht="15.95" customHeight="1" thickBot="1" x14ac:dyDescent="0.3">
      <c r="A4" s="158"/>
      <c r="B4" s="158"/>
      <c r="C4" s="159" t="str">
        <f>'KV_9.7.sz.mell'!C4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E9C1-25BB-40FB-84F5-04D58B266B84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CONCATENATE([1]ALAPADATOK!P21,"2. melléklet ",[1]ALAPADATOK!A7," ",[1]ALAPADATOK!B7," ",[1]ALAPADATOK!C7," ",[1]ALAPADATOK!D7," ",[1]ALAPADATOK!E7," ",[1]ALAPADATOK!F7," ",[1]ALAPADATOK!G7," ",[1]ALAPADATOK!H7)</f>
        <v>9.6.2.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CONCATENATE('KV_9.7.1.sz.mell'!B2)</f>
        <v>NINCS</v>
      </c>
      <c r="C2" s="154" t="s">
        <v>316</v>
      </c>
    </row>
    <row r="3" spans="1:3" s="8" customFormat="1" ht="24.75" thickBot="1" x14ac:dyDescent="0.25">
      <c r="A3" s="155" t="s">
        <v>2</v>
      </c>
      <c r="B3" s="156" t="s">
        <v>308</v>
      </c>
      <c r="C3" s="157" t="s">
        <v>268</v>
      </c>
    </row>
    <row r="4" spans="1:3" s="14" customFormat="1" ht="15.95" customHeight="1" thickBot="1" x14ac:dyDescent="0.3">
      <c r="A4" s="158"/>
      <c r="B4" s="158"/>
      <c r="C4" s="159" t="str">
        <f>'KV_9.7.1.sz.mell'!C4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2780D-116C-49D8-A90E-DA5C1D2385B8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CONCATENATE([1]ALAPADATOK!P21,"3. melléklet ",[1]ALAPADATOK!A7," ",[1]ALAPADATOK!B7," ",[1]ALAPADATOK!C7," ",[1]ALAPADATOK!D7," ",[1]ALAPADATOK!E7," ",[1]ALAPADATOK!F7," ",[1]ALAPADATOK!G7," ",[1]ALAPADATOK!H7)</f>
        <v>9.6.3.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CONCATENATE('KV_9.7.2.sz.mell'!B2)</f>
        <v>NINCS</v>
      </c>
      <c r="C2" s="154" t="s">
        <v>316</v>
      </c>
    </row>
    <row r="3" spans="1:3" s="8" customFormat="1" ht="24.75" thickBot="1" x14ac:dyDescent="0.25">
      <c r="A3" s="155" t="s">
        <v>2</v>
      </c>
      <c r="B3" s="156" t="s">
        <v>309</v>
      </c>
      <c r="C3" s="157" t="s">
        <v>275</v>
      </c>
    </row>
    <row r="4" spans="1:3" s="14" customFormat="1" ht="15.95" customHeight="1" thickBot="1" x14ac:dyDescent="0.3">
      <c r="A4" s="158"/>
      <c r="B4" s="158"/>
      <c r="C4" s="159" t="str">
        <f>'KV_9.7.2.sz.mell'!C4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7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68CBE-EB10-4240-9D4D-D83745AF0D9B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CONCATENATE([1]ALAPADATOK!P23," melléklet ",[1]ALAPADATOK!A7," ",[1]ALAPADATOK!B7," ",[1]ALAPADATOK!C7," ",[1]ALAPADATOK!D7," ",[1]ALAPADATOK!E7," ",[1]ALAPADATOK!F7," ",[1]ALAPADATOK!G7," ",[1]ALAPADATOK!H7)</f>
        <v>9.7.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CONCATENATE([1]ALAPADATOK!B23)</f>
        <v>NINCS</v>
      </c>
      <c r="C2" s="154" t="s">
        <v>317</v>
      </c>
    </row>
    <row r="3" spans="1:3" s="8" customFormat="1" ht="24.75" thickBot="1" x14ac:dyDescent="0.25">
      <c r="A3" s="155" t="s">
        <v>2</v>
      </c>
      <c r="B3" s="156" t="s">
        <v>3</v>
      </c>
      <c r="C3" s="157" t="s">
        <v>1</v>
      </c>
    </row>
    <row r="4" spans="1:3" s="14" customFormat="1" ht="15.95" customHeight="1" thickBot="1" x14ac:dyDescent="0.3">
      <c r="A4" s="158"/>
      <c r="B4" s="158"/>
      <c r="C4" s="159" t="str">
        <f>'KV_9.2.3.sz.mell'!C4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F1F7-1E28-40DE-9FC4-9C55AEC978CC}">
  <sheetPr>
    <tabColor rgb="FF92D050"/>
  </sheetPr>
  <dimension ref="A1:K178"/>
  <sheetViews>
    <sheetView topLeftCell="A136" zoomScale="120" zoomScaleNormal="120" zoomScaleSheetLayoutView="85" workbookViewId="0">
      <selection activeCell="C107" sqref="C107"/>
    </sheetView>
  </sheetViews>
  <sheetFormatPr defaultRowHeight="12.75" x14ac:dyDescent="0.2"/>
  <cols>
    <col min="1" max="1" width="19.5" style="97" customWidth="1"/>
    <col min="2" max="2" width="72" style="98" customWidth="1"/>
    <col min="3" max="3" width="25" style="106" customWidth="1"/>
    <col min="4" max="256" width="9.33203125" style="18"/>
    <col min="257" max="257" width="19.5" style="18" customWidth="1"/>
    <col min="258" max="258" width="72" style="18" customWidth="1"/>
    <col min="259" max="259" width="25" style="18" customWidth="1"/>
    <col min="260" max="512" width="9.33203125" style="18"/>
    <col min="513" max="513" width="19.5" style="18" customWidth="1"/>
    <col min="514" max="514" width="72" style="18" customWidth="1"/>
    <col min="515" max="515" width="25" style="18" customWidth="1"/>
    <col min="516" max="768" width="9.33203125" style="18"/>
    <col min="769" max="769" width="19.5" style="18" customWidth="1"/>
    <col min="770" max="770" width="72" style="18" customWidth="1"/>
    <col min="771" max="771" width="25" style="18" customWidth="1"/>
    <col min="772" max="1024" width="9.33203125" style="18"/>
    <col min="1025" max="1025" width="19.5" style="18" customWidth="1"/>
    <col min="1026" max="1026" width="72" style="18" customWidth="1"/>
    <col min="1027" max="1027" width="25" style="18" customWidth="1"/>
    <col min="1028" max="1280" width="9.33203125" style="18"/>
    <col min="1281" max="1281" width="19.5" style="18" customWidth="1"/>
    <col min="1282" max="1282" width="72" style="18" customWidth="1"/>
    <col min="1283" max="1283" width="25" style="18" customWidth="1"/>
    <col min="1284" max="1536" width="9.33203125" style="18"/>
    <col min="1537" max="1537" width="19.5" style="18" customWidth="1"/>
    <col min="1538" max="1538" width="72" style="18" customWidth="1"/>
    <col min="1539" max="1539" width="25" style="18" customWidth="1"/>
    <col min="1540" max="1792" width="9.33203125" style="18"/>
    <col min="1793" max="1793" width="19.5" style="18" customWidth="1"/>
    <col min="1794" max="1794" width="72" style="18" customWidth="1"/>
    <col min="1795" max="1795" width="25" style="18" customWidth="1"/>
    <col min="1796" max="2048" width="9.33203125" style="18"/>
    <col min="2049" max="2049" width="19.5" style="18" customWidth="1"/>
    <col min="2050" max="2050" width="72" style="18" customWidth="1"/>
    <col min="2051" max="2051" width="25" style="18" customWidth="1"/>
    <col min="2052" max="2304" width="9.33203125" style="18"/>
    <col min="2305" max="2305" width="19.5" style="18" customWidth="1"/>
    <col min="2306" max="2306" width="72" style="18" customWidth="1"/>
    <col min="2307" max="2307" width="25" style="18" customWidth="1"/>
    <col min="2308" max="2560" width="9.33203125" style="18"/>
    <col min="2561" max="2561" width="19.5" style="18" customWidth="1"/>
    <col min="2562" max="2562" width="72" style="18" customWidth="1"/>
    <col min="2563" max="2563" width="25" style="18" customWidth="1"/>
    <col min="2564" max="2816" width="9.33203125" style="18"/>
    <col min="2817" max="2817" width="19.5" style="18" customWidth="1"/>
    <col min="2818" max="2818" width="72" style="18" customWidth="1"/>
    <col min="2819" max="2819" width="25" style="18" customWidth="1"/>
    <col min="2820" max="3072" width="9.33203125" style="18"/>
    <col min="3073" max="3073" width="19.5" style="18" customWidth="1"/>
    <col min="3074" max="3074" width="72" style="18" customWidth="1"/>
    <col min="3075" max="3075" width="25" style="18" customWidth="1"/>
    <col min="3076" max="3328" width="9.33203125" style="18"/>
    <col min="3329" max="3329" width="19.5" style="18" customWidth="1"/>
    <col min="3330" max="3330" width="72" style="18" customWidth="1"/>
    <col min="3331" max="3331" width="25" style="18" customWidth="1"/>
    <col min="3332" max="3584" width="9.33203125" style="18"/>
    <col min="3585" max="3585" width="19.5" style="18" customWidth="1"/>
    <col min="3586" max="3586" width="72" style="18" customWidth="1"/>
    <col min="3587" max="3587" width="25" style="18" customWidth="1"/>
    <col min="3588" max="3840" width="9.33203125" style="18"/>
    <col min="3841" max="3841" width="19.5" style="18" customWidth="1"/>
    <col min="3842" max="3842" width="72" style="18" customWidth="1"/>
    <col min="3843" max="3843" width="25" style="18" customWidth="1"/>
    <col min="3844" max="4096" width="9.33203125" style="18"/>
    <col min="4097" max="4097" width="19.5" style="18" customWidth="1"/>
    <col min="4098" max="4098" width="72" style="18" customWidth="1"/>
    <col min="4099" max="4099" width="25" style="18" customWidth="1"/>
    <col min="4100" max="4352" width="9.33203125" style="18"/>
    <col min="4353" max="4353" width="19.5" style="18" customWidth="1"/>
    <col min="4354" max="4354" width="72" style="18" customWidth="1"/>
    <col min="4355" max="4355" width="25" style="18" customWidth="1"/>
    <col min="4356" max="4608" width="9.33203125" style="18"/>
    <col min="4609" max="4609" width="19.5" style="18" customWidth="1"/>
    <col min="4610" max="4610" width="72" style="18" customWidth="1"/>
    <col min="4611" max="4611" width="25" style="18" customWidth="1"/>
    <col min="4612" max="4864" width="9.33203125" style="18"/>
    <col min="4865" max="4865" width="19.5" style="18" customWidth="1"/>
    <col min="4866" max="4866" width="72" style="18" customWidth="1"/>
    <col min="4867" max="4867" width="25" style="18" customWidth="1"/>
    <col min="4868" max="5120" width="9.33203125" style="18"/>
    <col min="5121" max="5121" width="19.5" style="18" customWidth="1"/>
    <col min="5122" max="5122" width="72" style="18" customWidth="1"/>
    <col min="5123" max="5123" width="25" style="18" customWidth="1"/>
    <col min="5124" max="5376" width="9.33203125" style="18"/>
    <col min="5377" max="5377" width="19.5" style="18" customWidth="1"/>
    <col min="5378" max="5378" width="72" style="18" customWidth="1"/>
    <col min="5379" max="5379" width="25" style="18" customWidth="1"/>
    <col min="5380" max="5632" width="9.33203125" style="18"/>
    <col min="5633" max="5633" width="19.5" style="18" customWidth="1"/>
    <col min="5634" max="5634" width="72" style="18" customWidth="1"/>
    <col min="5635" max="5635" width="25" style="18" customWidth="1"/>
    <col min="5636" max="5888" width="9.33203125" style="18"/>
    <col min="5889" max="5889" width="19.5" style="18" customWidth="1"/>
    <col min="5890" max="5890" width="72" style="18" customWidth="1"/>
    <col min="5891" max="5891" width="25" style="18" customWidth="1"/>
    <col min="5892" max="6144" width="9.33203125" style="18"/>
    <col min="6145" max="6145" width="19.5" style="18" customWidth="1"/>
    <col min="6146" max="6146" width="72" style="18" customWidth="1"/>
    <col min="6147" max="6147" width="25" style="18" customWidth="1"/>
    <col min="6148" max="6400" width="9.33203125" style="18"/>
    <col min="6401" max="6401" width="19.5" style="18" customWidth="1"/>
    <col min="6402" max="6402" width="72" style="18" customWidth="1"/>
    <col min="6403" max="6403" width="25" style="18" customWidth="1"/>
    <col min="6404" max="6656" width="9.33203125" style="18"/>
    <col min="6657" max="6657" width="19.5" style="18" customWidth="1"/>
    <col min="6658" max="6658" width="72" style="18" customWidth="1"/>
    <col min="6659" max="6659" width="25" style="18" customWidth="1"/>
    <col min="6660" max="6912" width="9.33203125" style="18"/>
    <col min="6913" max="6913" width="19.5" style="18" customWidth="1"/>
    <col min="6914" max="6914" width="72" style="18" customWidth="1"/>
    <col min="6915" max="6915" width="25" style="18" customWidth="1"/>
    <col min="6916" max="7168" width="9.33203125" style="18"/>
    <col min="7169" max="7169" width="19.5" style="18" customWidth="1"/>
    <col min="7170" max="7170" width="72" style="18" customWidth="1"/>
    <col min="7171" max="7171" width="25" style="18" customWidth="1"/>
    <col min="7172" max="7424" width="9.33203125" style="18"/>
    <col min="7425" max="7425" width="19.5" style="18" customWidth="1"/>
    <col min="7426" max="7426" width="72" style="18" customWidth="1"/>
    <col min="7427" max="7427" width="25" style="18" customWidth="1"/>
    <col min="7428" max="7680" width="9.33203125" style="18"/>
    <col min="7681" max="7681" width="19.5" style="18" customWidth="1"/>
    <col min="7682" max="7682" width="72" style="18" customWidth="1"/>
    <col min="7683" max="7683" width="25" style="18" customWidth="1"/>
    <col min="7684" max="7936" width="9.33203125" style="18"/>
    <col min="7937" max="7937" width="19.5" style="18" customWidth="1"/>
    <col min="7938" max="7938" width="72" style="18" customWidth="1"/>
    <col min="7939" max="7939" width="25" style="18" customWidth="1"/>
    <col min="7940" max="8192" width="9.33203125" style="18"/>
    <col min="8193" max="8193" width="19.5" style="18" customWidth="1"/>
    <col min="8194" max="8194" width="72" style="18" customWidth="1"/>
    <col min="8195" max="8195" width="25" style="18" customWidth="1"/>
    <col min="8196" max="8448" width="9.33203125" style="18"/>
    <col min="8449" max="8449" width="19.5" style="18" customWidth="1"/>
    <col min="8450" max="8450" width="72" style="18" customWidth="1"/>
    <col min="8451" max="8451" width="25" style="18" customWidth="1"/>
    <col min="8452" max="8704" width="9.33203125" style="18"/>
    <col min="8705" max="8705" width="19.5" style="18" customWidth="1"/>
    <col min="8706" max="8706" width="72" style="18" customWidth="1"/>
    <col min="8707" max="8707" width="25" style="18" customWidth="1"/>
    <col min="8708" max="8960" width="9.33203125" style="18"/>
    <col min="8961" max="8961" width="19.5" style="18" customWidth="1"/>
    <col min="8962" max="8962" width="72" style="18" customWidth="1"/>
    <col min="8963" max="8963" width="25" style="18" customWidth="1"/>
    <col min="8964" max="9216" width="9.33203125" style="18"/>
    <col min="9217" max="9217" width="19.5" style="18" customWidth="1"/>
    <col min="9218" max="9218" width="72" style="18" customWidth="1"/>
    <col min="9219" max="9219" width="25" style="18" customWidth="1"/>
    <col min="9220" max="9472" width="9.33203125" style="18"/>
    <col min="9473" max="9473" width="19.5" style="18" customWidth="1"/>
    <col min="9474" max="9474" width="72" style="18" customWidth="1"/>
    <col min="9475" max="9475" width="25" style="18" customWidth="1"/>
    <col min="9476" max="9728" width="9.33203125" style="18"/>
    <col min="9729" max="9729" width="19.5" style="18" customWidth="1"/>
    <col min="9730" max="9730" width="72" style="18" customWidth="1"/>
    <col min="9731" max="9731" width="25" style="18" customWidth="1"/>
    <col min="9732" max="9984" width="9.33203125" style="18"/>
    <col min="9985" max="9985" width="19.5" style="18" customWidth="1"/>
    <col min="9986" max="9986" width="72" style="18" customWidth="1"/>
    <col min="9987" max="9987" width="25" style="18" customWidth="1"/>
    <col min="9988" max="10240" width="9.33203125" style="18"/>
    <col min="10241" max="10241" width="19.5" style="18" customWidth="1"/>
    <col min="10242" max="10242" width="72" style="18" customWidth="1"/>
    <col min="10243" max="10243" width="25" style="18" customWidth="1"/>
    <col min="10244" max="10496" width="9.33203125" style="18"/>
    <col min="10497" max="10497" width="19.5" style="18" customWidth="1"/>
    <col min="10498" max="10498" width="72" style="18" customWidth="1"/>
    <col min="10499" max="10499" width="25" style="18" customWidth="1"/>
    <col min="10500" max="10752" width="9.33203125" style="18"/>
    <col min="10753" max="10753" width="19.5" style="18" customWidth="1"/>
    <col min="10754" max="10754" width="72" style="18" customWidth="1"/>
    <col min="10755" max="10755" width="25" style="18" customWidth="1"/>
    <col min="10756" max="11008" width="9.33203125" style="18"/>
    <col min="11009" max="11009" width="19.5" style="18" customWidth="1"/>
    <col min="11010" max="11010" width="72" style="18" customWidth="1"/>
    <col min="11011" max="11011" width="25" style="18" customWidth="1"/>
    <col min="11012" max="11264" width="9.33203125" style="18"/>
    <col min="11265" max="11265" width="19.5" style="18" customWidth="1"/>
    <col min="11266" max="11266" width="72" style="18" customWidth="1"/>
    <col min="11267" max="11267" width="25" style="18" customWidth="1"/>
    <col min="11268" max="11520" width="9.33203125" style="18"/>
    <col min="11521" max="11521" width="19.5" style="18" customWidth="1"/>
    <col min="11522" max="11522" width="72" style="18" customWidth="1"/>
    <col min="11523" max="11523" width="25" style="18" customWidth="1"/>
    <col min="11524" max="11776" width="9.33203125" style="18"/>
    <col min="11777" max="11777" width="19.5" style="18" customWidth="1"/>
    <col min="11778" max="11778" width="72" style="18" customWidth="1"/>
    <col min="11779" max="11779" width="25" style="18" customWidth="1"/>
    <col min="11780" max="12032" width="9.33203125" style="18"/>
    <col min="12033" max="12033" width="19.5" style="18" customWidth="1"/>
    <col min="12034" max="12034" width="72" style="18" customWidth="1"/>
    <col min="12035" max="12035" width="25" style="18" customWidth="1"/>
    <col min="12036" max="12288" width="9.33203125" style="18"/>
    <col min="12289" max="12289" width="19.5" style="18" customWidth="1"/>
    <col min="12290" max="12290" width="72" style="18" customWidth="1"/>
    <col min="12291" max="12291" width="25" style="18" customWidth="1"/>
    <col min="12292" max="12544" width="9.33203125" style="18"/>
    <col min="12545" max="12545" width="19.5" style="18" customWidth="1"/>
    <col min="12546" max="12546" width="72" style="18" customWidth="1"/>
    <col min="12547" max="12547" width="25" style="18" customWidth="1"/>
    <col min="12548" max="12800" width="9.33203125" style="18"/>
    <col min="12801" max="12801" width="19.5" style="18" customWidth="1"/>
    <col min="12802" max="12802" width="72" style="18" customWidth="1"/>
    <col min="12803" max="12803" width="25" style="18" customWidth="1"/>
    <col min="12804" max="13056" width="9.33203125" style="18"/>
    <col min="13057" max="13057" width="19.5" style="18" customWidth="1"/>
    <col min="13058" max="13058" width="72" style="18" customWidth="1"/>
    <col min="13059" max="13059" width="25" style="18" customWidth="1"/>
    <col min="13060" max="13312" width="9.33203125" style="18"/>
    <col min="13313" max="13313" width="19.5" style="18" customWidth="1"/>
    <col min="13314" max="13314" width="72" style="18" customWidth="1"/>
    <col min="13315" max="13315" width="25" style="18" customWidth="1"/>
    <col min="13316" max="13568" width="9.33203125" style="18"/>
    <col min="13569" max="13569" width="19.5" style="18" customWidth="1"/>
    <col min="13570" max="13570" width="72" style="18" customWidth="1"/>
    <col min="13571" max="13571" width="25" style="18" customWidth="1"/>
    <col min="13572" max="13824" width="9.33203125" style="18"/>
    <col min="13825" max="13825" width="19.5" style="18" customWidth="1"/>
    <col min="13826" max="13826" width="72" style="18" customWidth="1"/>
    <col min="13827" max="13827" width="25" style="18" customWidth="1"/>
    <col min="13828" max="14080" width="9.33203125" style="18"/>
    <col min="14081" max="14081" width="19.5" style="18" customWidth="1"/>
    <col min="14082" max="14082" width="72" style="18" customWidth="1"/>
    <col min="14083" max="14083" width="25" style="18" customWidth="1"/>
    <col min="14084" max="14336" width="9.33203125" style="18"/>
    <col min="14337" max="14337" width="19.5" style="18" customWidth="1"/>
    <col min="14338" max="14338" width="72" style="18" customWidth="1"/>
    <col min="14339" max="14339" width="25" style="18" customWidth="1"/>
    <col min="14340" max="14592" width="9.33203125" style="18"/>
    <col min="14593" max="14593" width="19.5" style="18" customWidth="1"/>
    <col min="14594" max="14594" width="72" style="18" customWidth="1"/>
    <col min="14595" max="14595" width="25" style="18" customWidth="1"/>
    <col min="14596" max="14848" width="9.33203125" style="18"/>
    <col min="14849" max="14849" width="19.5" style="18" customWidth="1"/>
    <col min="14850" max="14850" width="72" style="18" customWidth="1"/>
    <col min="14851" max="14851" width="25" style="18" customWidth="1"/>
    <col min="14852" max="15104" width="9.33203125" style="18"/>
    <col min="15105" max="15105" width="19.5" style="18" customWidth="1"/>
    <col min="15106" max="15106" width="72" style="18" customWidth="1"/>
    <col min="15107" max="15107" width="25" style="18" customWidth="1"/>
    <col min="15108" max="15360" width="9.33203125" style="18"/>
    <col min="15361" max="15361" width="19.5" style="18" customWidth="1"/>
    <col min="15362" max="15362" width="72" style="18" customWidth="1"/>
    <col min="15363" max="15363" width="25" style="18" customWidth="1"/>
    <col min="15364" max="15616" width="9.33203125" style="18"/>
    <col min="15617" max="15617" width="19.5" style="18" customWidth="1"/>
    <col min="15618" max="15618" width="72" style="18" customWidth="1"/>
    <col min="15619" max="15619" width="25" style="18" customWidth="1"/>
    <col min="15620" max="15872" width="9.33203125" style="18"/>
    <col min="15873" max="15873" width="19.5" style="18" customWidth="1"/>
    <col min="15874" max="15874" width="72" style="18" customWidth="1"/>
    <col min="15875" max="15875" width="25" style="18" customWidth="1"/>
    <col min="15876" max="16128" width="9.33203125" style="18"/>
    <col min="16129" max="16129" width="19.5" style="18" customWidth="1"/>
    <col min="16130" max="16130" width="72" style="18" customWidth="1"/>
    <col min="16131" max="16131" width="25" style="18" customWidth="1"/>
    <col min="16132" max="16384" width="9.33203125" style="18"/>
  </cols>
  <sheetData>
    <row r="1" spans="1:3" s="4" customFormat="1" ht="16.5" customHeight="1" thickBot="1" x14ac:dyDescent="0.25">
      <c r="A1" s="1"/>
      <c r="B1" s="2"/>
      <c r="C1" s="3" t="str">
        <f>CONCATENATE("9.1.2. melléklet ",[1]ALAPADATOK!A7," ",[1]ALAPADATOK!B7," ",[1]ALAPADATOK!C7," ",[1]ALAPADATOK!D7," ",[1]ALAPADATOK!E7," ",[1]ALAPADATOK!F7," ",[1]ALAPADATOK!G7," ",[1]ALAPADATOK!H7)</f>
        <v>9.1.2. melléklet a 7 / 2021 ( III. 12. ) önkormányzati rendelethez</v>
      </c>
    </row>
    <row r="2" spans="1:3" s="8" customFormat="1" ht="21.2" customHeight="1" x14ac:dyDescent="0.2">
      <c r="A2" s="5" t="s">
        <v>0</v>
      </c>
      <c r="B2" s="6" t="str">
        <f>CONCATENATE([1]ALAPADATOK!A3)</f>
        <v>POGÁNY KÖZSÉGI ÖNKORMÁNYZAT</v>
      </c>
      <c r="C2" s="7" t="s">
        <v>1</v>
      </c>
    </row>
    <row r="3" spans="1:3" s="8" customFormat="1" ht="16.5" thickBot="1" x14ac:dyDescent="0.25">
      <c r="A3" s="9" t="s">
        <v>2</v>
      </c>
      <c r="B3" s="10" t="s">
        <v>267</v>
      </c>
      <c r="C3" s="11" t="s">
        <v>268</v>
      </c>
    </row>
    <row r="4" spans="1:3" s="14" customFormat="1" ht="22.5" customHeight="1" thickBot="1" x14ac:dyDescent="0.3">
      <c r="A4" s="12"/>
      <c r="B4" s="12"/>
      <c r="C4" s="13" t="str">
        <f>'KV_9.1.1.sz.mell'!C4</f>
        <v>Forintban!</v>
      </c>
    </row>
    <row r="5" spans="1:3" ht="13.5" thickBot="1" x14ac:dyDescent="0.25">
      <c r="A5" s="15" t="s">
        <v>4</v>
      </c>
      <c r="B5" s="16" t="s">
        <v>5</v>
      </c>
      <c r="C5" s="17" t="s">
        <v>6</v>
      </c>
    </row>
    <row r="6" spans="1:3" s="22" customFormat="1" ht="12.95" customHeight="1" thickBot="1" x14ac:dyDescent="0.25">
      <c r="A6" s="19"/>
      <c r="B6" s="20" t="s">
        <v>7</v>
      </c>
      <c r="C6" s="21" t="s">
        <v>8</v>
      </c>
    </row>
    <row r="7" spans="1:3" s="22" customFormat="1" ht="15.95" customHeight="1" thickBot="1" x14ac:dyDescent="0.25">
      <c r="A7" s="108"/>
      <c r="B7" s="109" t="s">
        <v>9</v>
      </c>
      <c r="C7" s="110"/>
    </row>
    <row r="8" spans="1:3" s="22" customFormat="1" ht="12" customHeight="1" thickBot="1" x14ac:dyDescent="0.25">
      <c r="A8" s="26" t="s">
        <v>10</v>
      </c>
      <c r="B8" s="27" t="s">
        <v>269</v>
      </c>
      <c r="C8" s="28">
        <f>+C9+C10+C11+C12+C13+C14</f>
        <v>0</v>
      </c>
    </row>
    <row r="9" spans="1:3" s="32" customFormat="1" ht="12" customHeight="1" x14ac:dyDescent="0.2">
      <c r="A9" s="29" t="s">
        <v>12</v>
      </c>
      <c r="B9" s="30" t="s">
        <v>13</v>
      </c>
      <c r="C9" s="31"/>
    </row>
    <row r="10" spans="1:3" s="36" customFormat="1" ht="12" customHeight="1" x14ac:dyDescent="0.2">
      <c r="A10" s="33" t="s">
        <v>14</v>
      </c>
      <c r="B10" s="34" t="s">
        <v>15</v>
      </c>
      <c r="C10" s="35"/>
    </row>
    <row r="11" spans="1:3" s="36" customFormat="1" ht="12" customHeight="1" x14ac:dyDescent="0.2">
      <c r="A11" s="33" t="s">
        <v>16</v>
      </c>
      <c r="B11" s="34" t="s">
        <v>270</v>
      </c>
      <c r="C11" s="35"/>
    </row>
    <row r="12" spans="1:3" s="36" customFormat="1" ht="12" customHeight="1" x14ac:dyDescent="0.2">
      <c r="A12" s="33" t="s">
        <v>18</v>
      </c>
      <c r="B12" s="34" t="s">
        <v>21</v>
      </c>
      <c r="C12" s="35"/>
    </row>
    <row r="13" spans="1:3" s="36" customFormat="1" ht="12" customHeight="1" x14ac:dyDescent="0.2">
      <c r="A13" s="33" t="s">
        <v>20</v>
      </c>
      <c r="B13" s="34" t="s">
        <v>271</v>
      </c>
      <c r="C13" s="35"/>
    </row>
    <row r="14" spans="1:3" s="32" customFormat="1" ht="12" customHeight="1" thickBot="1" x14ac:dyDescent="0.25">
      <c r="A14" s="38" t="s">
        <v>22</v>
      </c>
      <c r="B14" s="46" t="s">
        <v>25</v>
      </c>
      <c r="C14" s="35"/>
    </row>
    <row r="15" spans="1:3" s="32" customFormat="1" ht="12" customHeight="1" thickBot="1" x14ac:dyDescent="0.25">
      <c r="A15" s="26" t="s">
        <v>26</v>
      </c>
      <c r="B15" s="40" t="s">
        <v>27</v>
      </c>
      <c r="C15" s="28">
        <f>+C16+C17+C18+C19+C20</f>
        <v>0</v>
      </c>
    </row>
    <row r="16" spans="1:3" s="32" customFormat="1" ht="12" customHeight="1" x14ac:dyDescent="0.2">
      <c r="A16" s="29" t="s">
        <v>28</v>
      </c>
      <c r="B16" s="30" t="s">
        <v>29</v>
      </c>
      <c r="C16" s="31"/>
    </row>
    <row r="17" spans="1:3" s="32" customFormat="1" ht="12" customHeight="1" x14ac:dyDescent="0.2">
      <c r="A17" s="33" t="s">
        <v>30</v>
      </c>
      <c r="B17" s="34" t="s">
        <v>31</v>
      </c>
      <c r="C17" s="35"/>
    </row>
    <row r="18" spans="1:3" s="32" customFormat="1" ht="12" customHeight="1" x14ac:dyDescent="0.2">
      <c r="A18" s="33" t="s">
        <v>32</v>
      </c>
      <c r="B18" s="34" t="s">
        <v>33</v>
      </c>
      <c r="C18" s="35"/>
    </row>
    <row r="19" spans="1:3" s="32" customFormat="1" ht="12" customHeight="1" x14ac:dyDescent="0.2">
      <c r="A19" s="33" t="s">
        <v>34</v>
      </c>
      <c r="B19" s="34" t="s">
        <v>35</v>
      </c>
      <c r="C19" s="35"/>
    </row>
    <row r="20" spans="1:3" s="32" customFormat="1" ht="12" customHeight="1" x14ac:dyDescent="0.2">
      <c r="A20" s="33" t="s">
        <v>36</v>
      </c>
      <c r="B20" s="34" t="s">
        <v>37</v>
      </c>
      <c r="C20" s="35"/>
    </row>
    <row r="21" spans="1:3" s="36" customFormat="1" ht="12" customHeight="1" thickBot="1" x14ac:dyDescent="0.25">
      <c r="A21" s="38" t="s">
        <v>38</v>
      </c>
      <c r="B21" s="46" t="s">
        <v>263</v>
      </c>
      <c r="C21" s="42"/>
    </row>
    <row r="22" spans="1:3" s="36" customFormat="1" ht="12" customHeight="1" thickBot="1" x14ac:dyDescent="0.25">
      <c r="A22" s="26" t="s">
        <v>40</v>
      </c>
      <c r="B22" s="27" t="s">
        <v>41</v>
      </c>
      <c r="C22" s="28">
        <f>+C23+C24+C25+C26+C27</f>
        <v>0</v>
      </c>
    </row>
    <row r="23" spans="1:3" s="36" customFormat="1" ht="12" customHeight="1" x14ac:dyDescent="0.2">
      <c r="A23" s="29" t="s">
        <v>42</v>
      </c>
      <c r="B23" s="30" t="s">
        <v>43</v>
      </c>
      <c r="C23" s="31"/>
    </row>
    <row r="24" spans="1:3" s="32" customFormat="1" ht="12" customHeight="1" x14ac:dyDescent="0.2">
      <c r="A24" s="33" t="s">
        <v>44</v>
      </c>
      <c r="B24" s="34" t="s">
        <v>45</v>
      </c>
      <c r="C24" s="35"/>
    </row>
    <row r="25" spans="1:3" s="36" customFormat="1" ht="12" customHeight="1" x14ac:dyDescent="0.2">
      <c r="A25" s="33" t="s">
        <v>46</v>
      </c>
      <c r="B25" s="34" t="s">
        <v>47</v>
      </c>
      <c r="C25" s="35"/>
    </row>
    <row r="26" spans="1:3" s="36" customFormat="1" ht="12" customHeight="1" x14ac:dyDescent="0.2">
      <c r="A26" s="33" t="s">
        <v>48</v>
      </c>
      <c r="B26" s="34" t="s">
        <v>49</v>
      </c>
      <c r="C26" s="35"/>
    </row>
    <row r="27" spans="1:3" s="36" customFormat="1" ht="12" customHeight="1" x14ac:dyDescent="0.2">
      <c r="A27" s="33" t="s">
        <v>50</v>
      </c>
      <c r="B27" s="34" t="s">
        <v>51</v>
      </c>
      <c r="C27" s="35"/>
    </row>
    <row r="28" spans="1:3" s="36" customFormat="1" ht="12" customHeight="1" thickBot="1" x14ac:dyDescent="0.25">
      <c r="A28" s="38" t="s">
        <v>52</v>
      </c>
      <c r="B28" s="46" t="s">
        <v>264</v>
      </c>
      <c r="C28" s="42"/>
    </row>
    <row r="29" spans="1:3" s="36" customFormat="1" ht="12" customHeight="1" thickBot="1" x14ac:dyDescent="0.25">
      <c r="A29" s="26" t="s">
        <v>54</v>
      </c>
      <c r="B29" s="27" t="s">
        <v>272</v>
      </c>
      <c r="C29" s="44">
        <f>SUM(C30:C36)</f>
        <v>0</v>
      </c>
    </row>
    <row r="30" spans="1:3" s="36" customFormat="1" ht="12" customHeight="1" x14ac:dyDescent="0.2">
      <c r="A30" s="29" t="s">
        <v>56</v>
      </c>
      <c r="B30" s="30" t="str">
        <f>'[1]KV_1.1.sz.mell.'!B33</f>
        <v>Építményadó</v>
      </c>
      <c r="C30" s="31"/>
    </row>
    <row r="31" spans="1:3" s="36" customFormat="1" ht="12" customHeight="1" x14ac:dyDescent="0.2">
      <c r="A31" s="33" t="s">
        <v>57</v>
      </c>
      <c r="B31" s="30" t="str">
        <f>'[1]KV_1.1.sz.mell.'!B34</f>
        <v>Idegenforgalmi adó</v>
      </c>
      <c r="C31" s="35"/>
    </row>
    <row r="32" spans="1:3" s="36" customFormat="1" ht="12" customHeight="1" x14ac:dyDescent="0.2">
      <c r="A32" s="33" t="s">
        <v>58</v>
      </c>
      <c r="B32" s="30" t="str">
        <f>'[1]KV_1.1.sz.mell.'!B35</f>
        <v>Iparűzési adó</v>
      </c>
      <c r="C32" s="35"/>
    </row>
    <row r="33" spans="1:3" s="36" customFormat="1" ht="12" customHeight="1" x14ac:dyDescent="0.2">
      <c r="A33" s="33" t="s">
        <v>59</v>
      </c>
      <c r="B33" s="30" t="str">
        <f>'[1]KV_1.1.sz.mell.'!B36</f>
        <v>Talajterhelési díj</v>
      </c>
      <c r="C33" s="35"/>
    </row>
    <row r="34" spans="1:3" s="36" customFormat="1" ht="12" customHeight="1" x14ac:dyDescent="0.2">
      <c r="A34" s="33" t="s">
        <v>60</v>
      </c>
      <c r="B34" s="30" t="str">
        <f>'[1]KV_1.1.sz.mell.'!B37</f>
        <v>Gépjárműadó</v>
      </c>
      <c r="C34" s="35"/>
    </row>
    <row r="35" spans="1:3" s="36" customFormat="1" ht="12" customHeight="1" x14ac:dyDescent="0.2">
      <c r="A35" s="33" t="s">
        <v>61</v>
      </c>
      <c r="B35" s="30" t="str">
        <f>'[1]KV_1.1.sz.mell.'!B38</f>
        <v>Egyéb közhatalmi bevétel</v>
      </c>
      <c r="C35" s="35"/>
    </row>
    <row r="36" spans="1:3" s="36" customFormat="1" ht="12" customHeight="1" thickBot="1" x14ac:dyDescent="0.25">
      <c r="A36" s="38" t="s">
        <v>62</v>
      </c>
      <c r="B36" s="30" t="str">
        <f>'[1]KV_1.1.sz.mell.'!B39</f>
        <v>Kommunális adó</v>
      </c>
      <c r="C36" s="42"/>
    </row>
    <row r="37" spans="1:3" s="36" customFormat="1" ht="12" customHeight="1" thickBot="1" x14ac:dyDescent="0.25">
      <c r="A37" s="26" t="s">
        <v>63</v>
      </c>
      <c r="B37" s="27" t="s">
        <v>64</v>
      </c>
      <c r="C37" s="28">
        <f>SUM(C38:C48)</f>
        <v>0</v>
      </c>
    </row>
    <row r="38" spans="1:3" s="36" customFormat="1" ht="12" customHeight="1" x14ac:dyDescent="0.2">
      <c r="A38" s="29" t="s">
        <v>65</v>
      </c>
      <c r="B38" s="30" t="s">
        <v>66</v>
      </c>
      <c r="C38" s="31"/>
    </row>
    <row r="39" spans="1:3" s="36" customFormat="1" ht="12" customHeight="1" x14ac:dyDescent="0.2">
      <c r="A39" s="33" t="s">
        <v>67</v>
      </c>
      <c r="B39" s="34" t="s">
        <v>68</v>
      </c>
      <c r="C39" s="35"/>
    </row>
    <row r="40" spans="1:3" s="36" customFormat="1" ht="12" customHeight="1" x14ac:dyDescent="0.2">
      <c r="A40" s="33" t="s">
        <v>69</v>
      </c>
      <c r="B40" s="34" t="s">
        <v>70</v>
      </c>
      <c r="C40" s="35"/>
    </row>
    <row r="41" spans="1:3" s="36" customFormat="1" ht="12" customHeight="1" x14ac:dyDescent="0.2">
      <c r="A41" s="33" t="s">
        <v>71</v>
      </c>
      <c r="B41" s="34" t="s">
        <v>72</v>
      </c>
      <c r="C41" s="35"/>
    </row>
    <row r="42" spans="1:3" s="36" customFormat="1" ht="12" customHeight="1" x14ac:dyDescent="0.2">
      <c r="A42" s="33" t="s">
        <v>73</v>
      </c>
      <c r="B42" s="34" t="s">
        <v>74</v>
      </c>
      <c r="C42" s="35"/>
    </row>
    <row r="43" spans="1:3" s="36" customFormat="1" ht="12" customHeight="1" x14ac:dyDescent="0.2">
      <c r="A43" s="33" t="s">
        <v>75</v>
      </c>
      <c r="B43" s="34" t="s">
        <v>76</v>
      </c>
      <c r="C43" s="35"/>
    </row>
    <row r="44" spans="1:3" s="36" customFormat="1" ht="12" customHeight="1" x14ac:dyDescent="0.2">
      <c r="A44" s="33" t="s">
        <v>77</v>
      </c>
      <c r="B44" s="34" t="s">
        <v>78</v>
      </c>
      <c r="C44" s="35"/>
    </row>
    <row r="45" spans="1:3" s="36" customFormat="1" ht="12" customHeight="1" x14ac:dyDescent="0.2">
      <c r="A45" s="33" t="s">
        <v>79</v>
      </c>
      <c r="B45" s="34" t="s">
        <v>273</v>
      </c>
      <c r="C45" s="35"/>
    </row>
    <row r="46" spans="1:3" s="36" customFormat="1" ht="12" customHeight="1" x14ac:dyDescent="0.2">
      <c r="A46" s="33" t="s">
        <v>81</v>
      </c>
      <c r="B46" s="34" t="s">
        <v>82</v>
      </c>
      <c r="C46" s="45"/>
    </row>
    <row r="47" spans="1:3" s="36" customFormat="1" ht="12" customHeight="1" x14ac:dyDescent="0.2">
      <c r="A47" s="38" t="s">
        <v>83</v>
      </c>
      <c r="B47" s="46" t="s">
        <v>84</v>
      </c>
      <c r="C47" s="47"/>
    </row>
    <row r="48" spans="1:3" s="36" customFormat="1" ht="12" customHeight="1" thickBot="1" x14ac:dyDescent="0.25">
      <c r="A48" s="38" t="s">
        <v>85</v>
      </c>
      <c r="B48" s="46" t="s">
        <v>265</v>
      </c>
      <c r="C48" s="47"/>
    </row>
    <row r="49" spans="1:3" s="36" customFormat="1" ht="12" customHeight="1" thickBot="1" x14ac:dyDescent="0.25">
      <c r="A49" s="26" t="s">
        <v>87</v>
      </c>
      <c r="B49" s="27" t="s">
        <v>88</v>
      </c>
      <c r="C49" s="28">
        <f>SUM(C50:C54)</f>
        <v>0</v>
      </c>
    </row>
    <row r="50" spans="1:3" s="36" customFormat="1" ht="12" customHeight="1" x14ac:dyDescent="0.2">
      <c r="A50" s="29" t="s">
        <v>89</v>
      </c>
      <c r="B50" s="30" t="s">
        <v>90</v>
      </c>
      <c r="C50" s="48"/>
    </row>
    <row r="51" spans="1:3" s="36" customFormat="1" ht="12" customHeight="1" x14ac:dyDescent="0.2">
      <c r="A51" s="33" t="s">
        <v>91</v>
      </c>
      <c r="B51" s="34" t="s">
        <v>92</v>
      </c>
      <c r="C51" s="45"/>
    </row>
    <row r="52" spans="1:3" s="36" customFormat="1" ht="12" customHeight="1" x14ac:dyDescent="0.2">
      <c r="A52" s="33" t="s">
        <v>93</v>
      </c>
      <c r="B52" s="34" t="s">
        <v>94</v>
      </c>
      <c r="C52" s="45"/>
    </row>
    <row r="53" spans="1:3" s="36" customFormat="1" ht="12" customHeight="1" x14ac:dyDescent="0.2">
      <c r="A53" s="33" t="s">
        <v>95</v>
      </c>
      <c r="B53" s="34" t="s">
        <v>96</v>
      </c>
      <c r="C53" s="45"/>
    </row>
    <row r="54" spans="1:3" s="36" customFormat="1" ht="12" customHeight="1" thickBot="1" x14ac:dyDescent="0.25">
      <c r="A54" s="38" t="s">
        <v>97</v>
      </c>
      <c r="B54" s="46" t="s">
        <v>98</v>
      </c>
      <c r="C54" s="47"/>
    </row>
    <row r="55" spans="1:3" s="36" customFormat="1" ht="12" customHeight="1" thickBot="1" x14ac:dyDescent="0.25">
      <c r="A55" s="26" t="s">
        <v>99</v>
      </c>
      <c r="B55" s="27" t="s">
        <v>100</v>
      </c>
      <c r="C55" s="28">
        <f>SUM(C56:C58)</f>
        <v>0</v>
      </c>
    </row>
    <row r="56" spans="1:3" s="36" customFormat="1" ht="12" customHeight="1" x14ac:dyDescent="0.2">
      <c r="A56" s="29" t="s">
        <v>101</v>
      </c>
      <c r="B56" s="30" t="s">
        <v>102</v>
      </c>
      <c r="C56" s="31"/>
    </row>
    <row r="57" spans="1:3" s="36" customFormat="1" ht="12" customHeight="1" x14ac:dyDescent="0.2">
      <c r="A57" s="33" t="s">
        <v>103</v>
      </c>
      <c r="B57" s="34" t="s">
        <v>104</v>
      </c>
      <c r="C57" s="35"/>
    </row>
    <row r="58" spans="1:3" s="36" customFormat="1" ht="12" customHeight="1" x14ac:dyDescent="0.2">
      <c r="A58" s="33" t="s">
        <v>105</v>
      </c>
      <c r="B58" s="34" t="s">
        <v>106</v>
      </c>
      <c r="C58" s="35"/>
    </row>
    <row r="59" spans="1:3" s="36" customFormat="1" ht="12" customHeight="1" thickBot="1" x14ac:dyDescent="0.25">
      <c r="A59" s="38" t="s">
        <v>107</v>
      </c>
      <c r="B59" s="46" t="s">
        <v>108</v>
      </c>
      <c r="C59" s="42"/>
    </row>
    <row r="60" spans="1:3" s="36" customFormat="1" ht="12" customHeight="1" thickBot="1" x14ac:dyDescent="0.25">
      <c r="A60" s="26" t="s">
        <v>109</v>
      </c>
      <c r="B60" s="40" t="s">
        <v>110</v>
      </c>
      <c r="C60" s="28">
        <f>SUM(C61:C63)</f>
        <v>0</v>
      </c>
    </row>
    <row r="61" spans="1:3" s="36" customFormat="1" ht="12" customHeight="1" x14ac:dyDescent="0.2">
      <c r="A61" s="29" t="s">
        <v>111</v>
      </c>
      <c r="B61" s="30" t="s">
        <v>112</v>
      </c>
      <c r="C61" s="45"/>
    </row>
    <row r="62" spans="1:3" s="36" customFormat="1" ht="12" customHeight="1" x14ac:dyDescent="0.2">
      <c r="A62" s="33" t="s">
        <v>113</v>
      </c>
      <c r="B62" s="34" t="s">
        <v>114</v>
      </c>
      <c r="C62" s="45"/>
    </row>
    <row r="63" spans="1:3" s="36" customFormat="1" ht="12" customHeight="1" x14ac:dyDescent="0.2">
      <c r="A63" s="33" t="s">
        <v>115</v>
      </c>
      <c r="B63" s="34" t="s">
        <v>116</v>
      </c>
      <c r="C63" s="45"/>
    </row>
    <row r="64" spans="1:3" s="36" customFormat="1" ht="12" customHeight="1" thickBot="1" x14ac:dyDescent="0.25">
      <c r="A64" s="38" t="s">
        <v>117</v>
      </c>
      <c r="B64" s="46" t="s">
        <v>118</v>
      </c>
      <c r="C64" s="45"/>
    </row>
    <row r="65" spans="1:3" s="36" customFormat="1" ht="12" customHeight="1" thickBot="1" x14ac:dyDescent="0.25">
      <c r="A65" s="26" t="s">
        <v>119</v>
      </c>
      <c r="B65" s="27" t="s">
        <v>120</v>
      </c>
      <c r="C65" s="44">
        <f>+C8+C15+C22+C29+C37+C49+C55+C60</f>
        <v>0</v>
      </c>
    </row>
    <row r="66" spans="1:3" s="36" customFormat="1" ht="12" customHeight="1" thickBot="1" x14ac:dyDescent="0.2">
      <c r="A66" s="49" t="s">
        <v>121</v>
      </c>
      <c r="B66" s="40" t="s">
        <v>122</v>
      </c>
      <c r="C66" s="28">
        <f>SUM(C67:C69)</f>
        <v>0</v>
      </c>
    </row>
    <row r="67" spans="1:3" s="36" customFormat="1" ht="12" customHeight="1" x14ac:dyDescent="0.2">
      <c r="A67" s="29" t="s">
        <v>123</v>
      </c>
      <c r="B67" s="30" t="s">
        <v>124</v>
      </c>
      <c r="C67" s="45"/>
    </row>
    <row r="68" spans="1:3" s="36" customFormat="1" ht="12" customHeight="1" x14ac:dyDescent="0.2">
      <c r="A68" s="33" t="s">
        <v>125</v>
      </c>
      <c r="B68" s="34" t="s">
        <v>126</v>
      </c>
      <c r="C68" s="45"/>
    </row>
    <row r="69" spans="1:3" s="36" customFormat="1" ht="12" customHeight="1" thickBot="1" x14ac:dyDescent="0.25">
      <c r="A69" s="38" t="s">
        <v>127</v>
      </c>
      <c r="B69" s="50" t="s">
        <v>266</v>
      </c>
      <c r="C69" s="45"/>
    </row>
    <row r="70" spans="1:3" s="36" customFormat="1" ht="12" customHeight="1" thickBot="1" x14ac:dyDescent="0.2">
      <c r="A70" s="49" t="s">
        <v>129</v>
      </c>
      <c r="B70" s="40" t="s">
        <v>130</v>
      </c>
      <c r="C70" s="28">
        <f>SUM(C71:C74)</f>
        <v>0</v>
      </c>
    </row>
    <row r="71" spans="1:3" s="36" customFormat="1" ht="12" customHeight="1" x14ac:dyDescent="0.2">
      <c r="A71" s="29" t="s">
        <v>131</v>
      </c>
      <c r="B71" s="30" t="s">
        <v>132</v>
      </c>
      <c r="C71" s="45"/>
    </row>
    <row r="72" spans="1:3" s="36" customFormat="1" ht="12" customHeight="1" x14ac:dyDescent="0.2">
      <c r="A72" s="33" t="s">
        <v>133</v>
      </c>
      <c r="B72" s="34" t="s">
        <v>134</v>
      </c>
      <c r="C72" s="45"/>
    </row>
    <row r="73" spans="1:3" s="36" customFormat="1" ht="12" customHeight="1" x14ac:dyDescent="0.2">
      <c r="A73" s="33" t="s">
        <v>135</v>
      </c>
      <c r="B73" s="34" t="s">
        <v>136</v>
      </c>
      <c r="C73" s="45"/>
    </row>
    <row r="74" spans="1:3" s="36" customFormat="1" ht="12" customHeight="1" x14ac:dyDescent="0.2">
      <c r="A74" s="33" t="s">
        <v>137</v>
      </c>
      <c r="B74" s="37" t="s">
        <v>138</v>
      </c>
      <c r="C74" s="45"/>
    </row>
    <row r="75" spans="1:3" s="36" customFormat="1" ht="12" customHeight="1" thickBot="1" x14ac:dyDescent="0.2">
      <c r="A75" s="51" t="s">
        <v>139</v>
      </c>
      <c r="B75" s="52" t="s">
        <v>140</v>
      </c>
      <c r="C75" s="53">
        <f>SUM(C76:C77)</f>
        <v>0</v>
      </c>
    </row>
    <row r="76" spans="1:3" s="36" customFormat="1" ht="12" customHeight="1" x14ac:dyDescent="0.2">
      <c r="A76" s="29" t="s">
        <v>141</v>
      </c>
      <c r="B76" s="30" t="s">
        <v>142</v>
      </c>
      <c r="C76" s="45"/>
    </row>
    <row r="77" spans="1:3" s="36" customFormat="1" ht="12" customHeight="1" thickBot="1" x14ac:dyDescent="0.25">
      <c r="A77" s="38" t="s">
        <v>143</v>
      </c>
      <c r="B77" s="46" t="s">
        <v>144</v>
      </c>
      <c r="C77" s="45"/>
    </row>
    <row r="78" spans="1:3" s="32" customFormat="1" ht="12" customHeight="1" thickBot="1" x14ac:dyDescent="0.2">
      <c r="A78" s="49" t="s">
        <v>145</v>
      </c>
      <c r="B78" s="40" t="s">
        <v>146</v>
      </c>
      <c r="C78" s="28">
        <f>SUM(C79:C81)</f>
        <v>0</v>
      </c>
    </row>
    <row r="79" spans="1:3" s="36" customFormat="1" ht="12" customHeight="1" x14ac:dyDescent="0.2">
      <c r="A79" s="29" t="s">
        <v>147</v>
      </c>
      <c r="B79" s="30" t="s">
        <v>148</v>
      </c>
      <c r="C79" s="45"/>
    </row>
    <row r="80" spans="1:3" s="36" customFormat="1" ht="12" customHeight="1" x14ac:dyDescent="0.2">
      <c r="A80" s="33" t="s">
        <v>149</v>
      </c>
      <c r="B80" s="34" t="s">
        <v>150</v>
      </c>
      <c r="C80" s="45"/>
    </row>
    <row r="81" spans="1:3" s="36" customFormat="1" ht="12" customHeight="1" thickBot="1" x14ac:dyDescent="0.25">
      <c r="A81" s="38" t="s">
        <v>151</v>
      </c>
      <c r="B81" s="46" t="s">
        <v>152</v>
      </c>
      <c r="C81" s="45"/>
    </row>
    <row r="82" spans="1:3" s="36" customFormat="1" ht="12" customHeight="1" thickBot="1" x14ac:dyDescent="0.2">
      <c r="A82" s="49" t="s">
        <v>153</v>
      </c>
      <c r="B82" s="40" t="s">
        <v>154</v>
      </c>
      <c r="C82" s="28">
        <f>SUM(C83:C86)</f>
        <v>0</v>
      </c>
    </row>
    <row r="83" spans="1:3" s="36" customFormat="1" ht="12" customHeight="1" x14ac:dyDescent="0.2">
      <c r="A83" s="54" t="s">
        <v>155</v>
      </c>
      <c r="B83" s="30" t="s">
        <v>156</v>
      </c>
      <c r="C83" s="45"/>
    </row>
    <row r="84" spans="1:3" s="36" customFormat="1" ht="12" customHeight="1" x14ac:dyDescent="0.2">
      <c r="A84" s="55" t="s">
        <v>157</v>
      </c>
      <c r="B84" s="34" t="s">
        <v>158</v>
      </c>
      <c r="C84" s="45"/>
    </row>
    <row r="85" spans="1:3" s="36" customFormat="1" ht="12" customHeight="1" x14ac:dyDescent="0.2">
      <c r="A85" s="55" t="s">
        <v>159</v>
      </c>
      <c r="B85" s="34" t="s">
        <v>160</v>
      </c>
      <c r="C85" s="45"/>
    </row>
    <row r="86" spans="1:3" s="32" customFormat="1" ht="12" customHeight="1" thickBot="1" x14ac:dyDescent="0.25">
      <c r="A86" s="56" t="s">
        <v>161</v>
      </c>
      <c r="B86" s="46" t="s">
        <v>162</v>
      </c>
      <c r="C86" s="45"/>
    </row>
    <row r="87" spans="1:3" s="32" customFormat="1" ht="12" customHeight="1" thickBot="1" x14ac:dyDescent="0.2">
      <c r="A87" s="49" t="s">
        <v>163</v>
      </c>
      <c r="B87" s="40" t="s">
        <v>164</v>
      </c>
      <c r="C87" s="57"/>
    </row>
    <row r="88" spans="1:3" s="32" customFormat="1" ht="12" customHeight="1" thickBot="1" x14ac:dyDescent="0.2">
      <c r="A88" s="49" t="s">
        <v>165</v>
      </c>
      <c r="B88" s="40" t="s">
        <v>166</v>
      </c>
      <c r="C88" s="57"/>
    </row>
    <row r="89" spans="1:3" s="32" customFormat="1" ht="12" customHeight="1" thickBot="1" x14ac:dyDescent="0.2">
      <c r="A89" s="49" t="s">
        <v>167</v>
      </c>
      <c r="B89" s="58" t="s">
        <v>168</v>
      </c>
      <c r="C89" s="44">
        <f>+C66+C70+C75+C78+C82+C88+C87</f>
        <v>0</v>
      </c>
    </row>
    <row r="90" spans="1:3" s="32" customFormat="1" ht="12" customHeight="1" thickBot="1" x14ac:dyDescent="0.2">
      <c r="A90" s="51" t="s">
        <v>169</v>
      </c>
      <c r="B90" s="59" t="s">
        <v>170</v>
      </c>
      <c r="C90" s="44">
        <f>+C65+C89</f>
        <v>0</v>
      </c>
    </row>
    <row r="91" spans="1:3" s="36" customFormat="1" ht="6.75" customHeight="1" thickBot="1" x14ac:dyDescent="0.25">
      <c r="A91" s="60"/>
      <c r="B91" s="61"/>
      <c r="C91" s="62"/>
    </row>
    <row r="92" spans="1:3" s="22" customFormat="1" ht="16.5" customHeight="1" thickBot="1" x14ac:dyDescent="0.25">
      <c r="A92" s="63"/>
      <c r="B92" s="64" t="s">
        <v>171</v>
      </c>
      <c r="C92" s="65"/>
    </row>
    <row r="93" spans="1:3" s="69" customFormat="1" ht="12" customHeight="1" thickBot="1" x14ac:dyDescent="0.25">
      <c r="A93" s="66" t="s">
        <v>10</v>
      </c>
      <c r="B93" s="67" t="s">
        <v>172</v>
      </c>
      <c r="C93" s="68">
        <f>+C94+C95+C96+C97+C98+C111</f>
        <v>0</v>
      </c>
    </row>
    <row r="94" spans="1:3" ht="12" customHeight="1" x14ac:dyDescent="0.2">
      <c r="A94" s="70" t="s">
        <v>12</v>
      </c>
      <c r="B94" s="71" t="s">
        <v>173</v>
      </c>
      <c r="C94" s="72"/>
    </row>
    <row r="95" spans="1:3" ht="12" customHeight="1" x14ac:dyDescent="0.2">
      <c r="A95" s="33" t="s">
        <v>14</v>
      </c>
      <c r="B95" s="73" t="s">
        <v>174</v>
      </c>
      <c r="C95" s="35"/>
    </row>
    <row r="96" spans="1:3" ht="12" customHeight="1" x14ac:dyDescent="0.2">
      <c r="A96" s="33" t="s">
        <v>16</v>
      </c>
      <c r="B96" s="73" t="s">
        <v>175</v>
      </c>
      <c r="C96" s="42"/>
    </row>
    <row r="97" spans="1:3" ht="12" customHeight="1" x14ac:dyDescent="0.2">
      <c r="A97" s="33" t="s">
        <v>18</v>
      </c>
      <c r="B97" s="74" t="s">
        <v>176</v>
      </c>
      <c r="C97" s="42"/>
    </row>
    <row r="98" spans="1:3" ht="12" customHeight="1" x14ac:dyDescent="0.2">
      <c r="A98" s="33" t="s">
        <v>177</v>
      </c>
      <c r="B98" s="75" t="s">
        <v>178</v>
      </c>
      <c r="C98" s="42"/>
    </row>
    <row r="99" spans="1:3" ht="12" customHeight="1" x14ac:dyDescent="0.2">
      <c r="A99" s="33" t="s">
        <v>22</v>
      </c>
      <c r="B99" s="73" t="s">
        <v>179</v>
      </c>
      <c r="C99" s="42"/>
    </row>
    <row r="100" spans="1:3" ht="12" customHeight="1" x14ac:dyDescent="0.2">
      <c r="A100" s="33" t="s">
        <v>24</v>
      </c>
      <c r="B100" s="76" t="s">
        <v>180</v>
      </c>
      <c r="C100" s="42"/>
    </row>
    <row r="101" spans="1:3" ht="12" customHeight="1" x14ac:dyDescent="0.2">
      <c r="A101" s="33" t="s">
        <v>181</v>
      </c>
      <c r="B101" s="76" t="s">
        <v>182</v>
      </c>
      <c r="C101" s="42"/>
    </row>
    <row r="102" spans="1:3" ht="12" customHeight="1" x14ac:dyDescent="0.2">
      <c r="A102" s="33" t="s">
        <v>183</v>
      </c>
      <c r="B102" s="76" t="s">
        <v>184</v>
      </c>
      <c r="C102" s="42"/>
    </row>
    <row r="103" spans="1:3" ht="12" customHeight="1" x14ac:dyDescent="0.2">
      <c r="A103" s="33" t="s">
        <v>185</v>
      </c>
      <c r="B103" s="77" t="s">
        <v>186</v>
      </c>
      <c r="C103" s="42"/>
    </row>
    <row r="104" spans="1:3" ht="12" customHeight="1" x14ac:dyDescent="0.2">
      <c r="A104" s="33" t="s">
        <v>187</v>
      </c>
      <c r="B104" s="77" t="s">
        <v>188</v>
      </c>
      <c r="C104" s="42"/>
    </row>
    <row r="105" spans="1:3" ht="12" customHeight="1" x14ac:dyDescent="0.2">
      <c r="A105" s="33" t="s">
        <v>189</v>
      </c>
      <c r="B105" s="76" t="s">
        <v>190</v>
      </c>
      <c r="C105" s="42"/>
    </row>
    <row r="106" spans="1:3" ht="12" customHeight="1" x14ac:dyDescent="0.2">
      <c r="A106" s="33" t="s">
        <v>191</v>
      </c>
      <c r="B106" s="76" t="s">
        <v>192</v>
      </c>
      <c r="C106" s="42"/>
    </row>
    <row r="107" spans="1:3" ht="12" customHeight="1" x14ac:dyDescent="0.2">
      <c r="A107" s="33" t="s">
        <v>193</v>
      </c>
      <c r="B107" s="77" t="s">
        <v>194</v>
      </c>
      <c r="C107" s="42"/>
    </row>
    <row r="108" spans="1:3" ht="12" customHeight="1" x14ac:dyDescent="0.2">
      <c r="A108" s="78" t="s">
        <v>195</v>
      </c>
      <c r="B108" s="79" t="s">
        <v>196</v>
      </c>
      <c r="C108" s="42"/>
    </row>
    <row r="109" spans="1:3" ht="12" customHeight="1" x14ac:dyDescent="0.2">
      <c r="A109" s="33" t="s">
        <v>197</v>
      </c>
      <c r="B109" s="79" t="s">
        <v>198</v>
      </c>
      <c r="C109" s="42"/>
    </row>
    <row r="110" spans="1:3" ht="12" customHeight="1" x14ac:dyDescent="0.2">
      <c r="A110" s="33" t="s">
        <v>199</v>
      </c>
      <c r="B110" s="77" t="s">
        <v>200</v>
      </c>
      <c r="C110" s="35"/>
    </row>
    <row r="111" spans="1:3" ht="12" customHeight="1" x14ac:dyDescent="0.2">
      <c r="A111" s="33" t="s">
        <v>201</v>
      </c>
      <c r="B111" s="74" t="s">
        <v>202</v>
      </c>
      <c r="C111" s="35"/>
    </row>
    <row r="112" spans="1:3" ht="12" customHeight="1" x14ac:dyDescent="0.2">
      <c r="A112" s="38" t="s">
        <v>203</v>
      </c>
      <c r="B112" s="73" t="s">
        <v>204</v>
      </c>
      <c r="C112" s="42"/>
    </row>
    <row r="113" spans="1:3" ht="12" customHeight="1" thickBot="1" x14ac:dyDescent="0.25">
      <c r="A113" s="80" t="s">
        <v>205</v>
      </c>
      <c r="B113" s="81" t="s">
        <v>206</v>
      </c>
      <c r="C113" s="82"/>
    </row>
    <row r="114" spans="1:3" ht="12" customHeight="1" thickBot="1" x14ac:dyDescent="0.25">
      <c r="A114" s="26" t="s">
        <v>26</v>
      </c>
      <c r="B114" s="83" t="s">
        <v>207</v>
      </c>
      <c r="C114" s="28">
        <f>+C115+C117+C119</f>
        <v>0</v>
      </c>
    </row>
    <row r="115" spans="1:3" ht="12" customHeight="1" x14ac:dyDescent="0.2">
      <c r="A115" s="29" t="s">
        <v>28</v>
      </c>
      <c r="B115" s="73" t="s">
        <v>208</v>
      </c>
      <c r="C115" s="31"/>
    </row>
    <row r="116" spans="1:3" ht="12" customHeight="1" x14ac:dyDescent="0.2">
      <c r="A116" s="29" t="s">
        <v>30</v>
      </c>
      <c r="B116" s="84" t="s">
        <v>209</v>
      </c>
      <c r="C116" s="31"/>
    </row>
    <row r="117" spans="1:3" ht="12" customHeight="1" x14ac:dyDescent="0.2">
      <c r="A117" s="29" t="s">
        <v>32</v>
      </c>
      <c r="B117" s="84" t="s">
        <v>210</v>
      </c>
      <c r="C117" s="35"/>
    </row>
    <row r="118" spans="1:3" ht="12" customHeight="1" x14ac:dyDescent="0.2">
      <c r="A118" s="29" t="s">
        <v>34</v>
      </c>
      <c r="B118" s="84" t="s">
        <v>211</v>
      </c>
      <c r="C118" s="85"/>
    </row>
    <row r="119" spans="1:3" ht="12" customHeight="1" x14ac:dyDescent="0.2">
      <c r="A119" s="29" t="s">
        <v>36</v>
      </c>
      <c r="B119" s="39" t="s">
        <v>212</v>
      </c>
      <c r="C119" s="85"/>
    </row>
    <row r="120" spans="1:3" ht="12" customHeight="1" x14ac:dyDescent="0.2">
      <c r="A120" s="29" t="s">
        <v>38</v>
      </c>
      <c r="B120" s="37" t="s">
        <v>213</v>
      </c>
      <c r="C120" s="85"/>
    </row>
    <row r="121" spans="1:3" ht="12" customHeight="1" x14ac:dyDescent="0.2">
      <c r="A121" s="29" t="s">
        <v>214</v>
      </c>
      <c r="B121" s="86" t="s">
        <v>215</v>
      </c>
      <c r="C121" s="85"/>
    </row>
    <row r="122" spans="1:3" ht="12" customHeight="1" x14ac:dyDescent="0.2">
      <c r="A122" s="29" t="s">
        <v>216</v>
      </c>
      <c r="B122" s="77" t="s">
        <v>188</v>
      </c>
      <c r="C122" s="85"/>
    </row>
    <row r="123" spans="1:3" ht="12" customHeight="1" x14ac:dyDescent="0.2">
      <c r="A123" s="29" t="s">
        <v>217</v>
      </c>
      <c r="B123" s="77" t="s">
        <v>218</v>
      </c>
      <c r="C123" s="85"/>
    </row>
    <row r="124" spans="1:3" ht="12" customHeight="1" x14ac:dyDescent="0.2">
      <c r="A124" s="29" t="s">
        <v>219</v>
      </c>
      <c r="B124" s="77" t="s">
        <v>220</v>
      </c>
      <c r="C124" s="85"/>
    </row>
    <row r="125" spans="1:3" ht="12" customHeight="1" x14ac:dyDescent="0.2">
      <c r="A125" s="29" t="s">
        <v>221</v>
      </c>
      <c r="B125" s="77" t="s">
        <v>194</v>
      </c>
      <c r="C125" s="85"/>
    </row>
    <row r="126" spans="1:3" ht="12" customHeight="1" x14ac:dyDescent="0.2">
      <c r="A126" s="29" t="s">
        <v>222</v>
      </c>
      <c r="B126" s="77" t="s">
        <v>223</v>
      </c>
      <c r="C126" s="85"/>
    </row>
    <row r="127" spans="1:3" ht="12" customHeight="1" thickBot="1" x14ac:dyDescent="0.25">
      <c r="A127" s="78" t="s">
        <v>224</v>
      </c>
      <c r="B127" s="77" t="s">
        <v>225</v>
      </c>
      <c r="C127" s="87"/>
    </row>
    <row r="128" spans="1:3" ht="12" customHeight="1" thickBot="1" x14ac:dyDescent="0.25">
      <c r="A128" s="26" t="s">
        <v>40</v>
      </c>
      <c r="B128" s="88" t="s">
        <v>226</v>
      </c>
      <c r="C128" s="28">
        <f>+C93+C114</f>
        <v>0</v>
      </c>
    </row>
    <row r="129" spans="1:11" ht="12" customHeight="1" thickBot="1" x14ac:dyDescent="0.25">
      <c r="A129" s="26" t="s">
        <v>227</v>
      </c>
      <c r="B129" s="88" t="s">
        <v>228</v>
      </c>
      <c r="C129" s="28">
        <f>+C130+C131+C132</f>
        <v>0</v>
      </c>
    </row>
    <row r="130" spans="1:11" s="69" customFormat="1" ht="12" customHeight="1" x14ac:dyDescent="0.2">
      <c r="A130" s="29" t="s">
        <v>56</v>
      </c>
      <c r="B130" s="89" t="s">
        <v>229</v>
      </c>
      <c r="C130" s="85"/>
    </row>
    <row r="131" spans="1:11" ht="12" customHeight="1" x14ac:dyDescent="0.2">
      <c r="A131" s="29" t="s">
        <v>57</v>
      </c>
      <c r="B131" s="89" t="s">
        <v>230</v>
      </c>
      <c r="C131" s="85"/>
    </row>
    <row r="132" spans="1:11" ht="12" customHeight="1" thickBot="1" x14ac:dyDescent="0.25">
      <c r="A132" s="78" t="s">
        <v>58</v>
      </c>
      <c r="B132" s="90" t="s">
        <v>231</v>
      </c>
      <c r="C132" s="85"/>
    </row>
    <row r="133" spans="1:11" ht="12" customHeight="1" thickBot="1" x14ac:dyDescent="0.25">
      <c r="A133" s="26" t="s">
        <v>63</v>
      </c>
      <c r="B133" s="88" t="s">
        <v>232</v>
      </c>
      <c r="C133" s="28">
        <f>+C134+C135+C136+C137+C138+C139</f>
        <v>0</v>
      </c>
    </row>
    <row r="134" spans="1:11" ht="12" customHeight="1" x14ac:dyDescent="0.2">
      <c r="A134" s="29" t="s">
        <v>65</v>
      </c>
      <c r="B134" s="89" t="s">
        <v>233</v>
      </c>
      <c r="C134" s="85"/>
    </row>
    <row r="135" spans="1:11" ht="12" customHeight="1" x14ac:dyDescent="0.2">
      <c r="A135" s="29" t="s">
        <v>67</v>
      </c>
      <c r="B135" s="89" t="s">
        <v>234</v>
      </c>
      <c r="C135" s="85"/>
    </row>
    <row r="136" spans="1:11" ht="12" customHeight="1" x14ac:dyDescent="0.2">
      <c r="A136" s="29" t="s">
        <v>69</v>
      </c>
      <c r="B136" s="89" t="s">
        <v>235</v>
      </c>
      <c r="C136" s="85"/>
    </row>
    <row r="137" spans="1:11" ht="12" customHeight="1" x14ac:dyDescent="0.2">
      <c r="A137" s="29" t="s">
        <v>71</v>
      </c>
      <c r="B137" s="89" t="s">
        <v>236</v>
      </c>
      <c r="C137" s="85"/>
    </row>
    <row r="138" spans="1:11" ht="12" customHeight="1" x14ac:dyDescent="0.2">
      <c r="A138" s="29" t="s">
        <v>73</v>
      </c>
      <c r="B138" s="89" t="s">
        <v>237</v>
      </c>
      <c r="C138" s="85"/>
    </row>
    <row r="139" spans="1:11" s="69" customFormat="1" ht="12" customHeight="1" thickBot="1" x14ac:dyDescent="0.25">
      <c r="A139" s="78" t="s">
        <v>75</v>
      </c>
      <c r="B139" s="90" t="s">
        <v>238</v>
      </c>
      <c r="C139" s="85"/>
    </row>
    <row r="140" spans="1:11" ht="12" customHeight="1" thickBot="1" x14ac:dyDescent="0.25">
      <c r="A140" s="26" t="s">
        <v>87</v>
      </c>
      <c r="B140" s="88" t="s">
        <v>239</v>
      </c>
      <c r="C140" s="44">
        <f>+C141+C142+C144+C145+C143</f>
        <v>0</v>
      </c>
      <c r="K140" s="91"/>
    </row>
    <row r="141" spans="1:11" x14ac:dyDescent="0.2">
      <c r="A141" s="29" t="s">
        <v>89</v>
      </c>
      <c r="B141" s="89" t="s">
        <v>240</v>
      </c>
      <c r="C141" s="85"/>
    </row>
    <row r="142" spans="1:11" ht="12" customHeight="1" x14ac:dyDescent="0.2">
      <c r="A142" s="29" t="s">
        <v>91</v>
      </c>
      <c r="B142" s="89" t="s">
        <v>241</v>
      </c>
      <c r="C142" s="85"/>
    </row>
    <row r="143" spans="1:11" s="69" customFormat="1" ht="12" customHeight="1" x14ac:dyDescent="0.2">
      <c r="A143" s="29" t="s">
        <v>93</v>
      </c>
      <c r="B143" s="89" t="s">
        <v>242</v>
      </c>
      <c r="C143" s="85"/>
    </row>
    <row r="144" spans="1:11" s="69" customFormat="1" ht="12" customHeight="1" x14ac:dyDescent="0.2">
      <c r="A144" s="29" t="s">
        <v>95</v>
      </c>
      <c r="B144" s="89" t="s">
        <v>243</v>
      </c>
      <c r="C144" s="85"/>
    </row>
    <row r="145" spans="1:3" s="69" customFormat="1" ht="12" customHeight="1" thickBot="1" x14ac:dyDescent="0.25">
      <c r="A145" s="78" t="s">
        <v>97</v>
      </c>
      <c r="B145" s="90" t="s">
        <v>244</v>
      </c>
      <c r="C145" s="85"/>
    </row>
    <row r="146" spans="1:3" s="69" customFormat="1" ht="12" customHeight="1" thickBot="1" x14ac:dyDescent="0.25">
      <c r="A146" s="26" t="s">
        <v>245</v>
      </c>
      <c r="B146" s="88" t="s">
        <v>246</v>
      </c>
      <c r="C146" s="92">
        <f>+C147+C148+C149+C150+C151</f>
        <v>0</v>
      </c>
    </row>
    <row r="147" spans="1:3" s="69" customFormat="1" ht="12" customHeight="1" x14ac:dyDescent="0.2">
      <c r="A147" s="29" t="s">
        <v>101</v>
      </c>
      <c r="B147" s="89" t="s">
        <v>247</v>
      </c>
      <c r="C147" s="85"/>
    </row>
    <row r="148" spans="1:3" s="69" customFormat="1" ht="12" customHeight="1" x14ac:dyDescent="0.2">
      <c r="A148" s="29" t="s">
        <v>103</v>
      </c>
      <c r="B148" s="89" t="s">
        <v>248</v>
      </c>
      <c r="C148" s="85"/>
    </row>
    <row r="149" spans="1:3" s="69" customFormat="1" ht="12" customHeight="1" x14ac:dyDescent="0.2">
      <c r="A149" s="29" t="s">
        <v>105</v>
      </c>
      <c r="B149" s="89" t="s">
        <v>249</v>
      </c>
      <c r="C149" s="85"/>
    </row>
    <row r="150" spans="1:3" ht="12.75" customHeight="1" x14ac:dyDescent="0.2">
      <c r="A150" s="29" t="s">
        <v>107</v>
      </c>
      <c r="B150" s="89" t="s">
        <v>250</v>
      </c>
      <c r="C150" s="85"/>
    </row>
    <row r="151" spans="1:3" ht="12.75" customHeight="1" thickBot="1" x14ac:dyDescent="0.25">
      <c r="A151" s="78" t="s">
        <v>251</v>
      </c>
      <c r="B151" s="90" t="s">
        <v>252</v>
      </c>
      <c r="C151" s="87"/>
    </row>
    <row r="152" spans="1:3" ht="12.75" customHeight="1" thickBot="1" x14ac:dyDescent="0.25">
      <c r="A152" s="93" t="s">
        <v>109</v>
      </c>
      <c r="B152" s="88" t="s">
        <v>253</v>
      </c>
      <c r="C152" s="92"/>
    </row>
    <row r="153" spans="1:3" ht="12" customHeight="1" thickBot="1" x14ac:dyDescent="0.25">
      <c r="A153" s="93" t="s">
        <v>119</v>
      </c>
      <c r="B153" s="88" t="s">
        <v>254</v>
      </c>
      <c r="C153" s="92"/>
    </row>
    <row r="154" spans="1:3" ht="15.2" customHeight="1" thickBot="1" x14ac:dyDescent="0.25">
      <c r="A154" s="26" t="s">
        <v>255</v>
      </c>
      <c r="B154" s="88" t="s">
        <v>256</v>
      </c>
      <c r="C154" s="94">
        <f>+C129+C133+C140+C146+C152+C153</f>
        <v>0</v>
      </c>
    </row>
    <row r="155" spans="1:3" ht="13.5" thickBot="1" x14ac:dyDescent="0.25">
      <c r="A155" s="95" t="s">
        <v>257</v>
      </c>
      <c r="B155" s="96" t="s">
        <v>258</v>
      </c>
      <c r="C155" s="94">
        <f>+C128+C154</f>
        <v>0</v>
      </c>
    </row>
    <row r="156" spans="1:3" ht="7.5" customHeight="1" thickBot="1" x14ac:dyDescent="0.25">
      <c r="C156" s="99">
        <f>C90-C155</f>
        <v>0</v>
      </c>
    </row>
    <row r="157" spans="1:3" ht="14.45" customHeight="1" thickBot="1" x14ac:dyDescent="0.25">
      <c r="A157" s="100" t="s">
        <v>259</v>
      </c>
      <c r="B157" s="101"/>
      <c r="C157" s="102">
        <v>0</v>
      </c>
    </row>
    <row r="158" spans="1:3" ht="13.5" thickBot="1" x14ac:dyDescent="0.25">
      <c r="A158" s="100" t="s">
        <v>260</v>
      </c>
      <c r="B158" s="101"/>
      <c r="C158" s="102">
        <v>0</v>
      </c>
    </row>
    <row r="159" spans="1:3" x14ac:dyDescent="0.2">
      <c r="A159" s="103"/>
      <c r="B159" s="104"/>
      <c r="C159" s="107"/>
    </row>
    <row r="160" spans="1:3" x14ac:dyDescent="0.2">
      <c r="A160" s="103"/>
      <c r="B160" s="104"/>
    </row>
    <row r="161" spans="1:3" x14ac:dyDescent="0.2">
      <c r="A161" s="103"/>
      <c r="B161" s="104"/>
      <c r="C161" s="107"/>
    </row>
    <row r="162" spans="1:3" x14ac:dyDescent="0.2">
      <c r="A162" s="103"/>
      <c r="B162" s="104"/>
      <c r="C162" s="107"/>
    </row>
    <row r="163" spans="1:3" x14ac:dyDescent="0.2">
      <c r="A163" s="103"/>
      <c r="B163" s="104"/>
      <c r="C163" s="107"/>
    </row>
    <row r="164" spans="1:3" x14ac:dyDescent="0.2">
      <c r="A164" s="103"/>
      <c r="B164" s="104"/>
      <c r="C164" s="107"/>
    </row>
    <row r="165" spans="1:3" x14ac:dyDescent="0.2">
      <c r="A165" s="103"/>
      <c r="B165" s="104"/>
      <c r="C165" s="107"/>
    </row>
    <row r="166" spans="1:3" x14ac:dyDescent="0.2">
      <c r="A166" s="103"/>
      <c r="B166" s="104"/>
      <c r="C166" s="107"/>
    </row>
    <row r="167" spans="1:3" x14ac:dyDescent="0.2">
      <c r="A167" s="103"/>
      <c r="B167" s="104"/>
      <c r="C167" s="107"/>
    </row>
    <row r="168" spans="1:3" x14ac:dyDescent="0.2">
      <c r="A168" s="103"/>
      <c r="B168" s="104"/>
      <c r="C168" s="107"/>
    </row>
    <row r="169" spans="1:3" x14ac:dyDescent="0.2">
      <c r="A169" s="103"/>
      <c r="B169" s="104"/>
      <c r="C169" s="107"/>
    </row>
    <row r="170" spans="1:3" x14ac:dyDescent="0.2">
      <c r="A170" s="103"/>
      <c r="B170" s="104"/>
      <c r="C170" s="107"/>
    </row>
    <row r="171" spans="1:3" x14ac:dyDescent="0.2">
      <c r="A171" s="103"/>
      <c r="B171" s="104"/>
      <c r="C171" s="107"/>
    </row>
    <row r="172" spans="1:3" x14ac:dyDescent="0.2">
      <c r="A172" s="103"/>
      <c r="B172" s="104"/>
      <c r="C172" s="107"/>
    </row>
    <row r="173" spans="1:3" x14ac:dyDescent="0.2">
      <c r="A173" s="103"/>
      <c r="B173" s="104"/>
      <c r="C173" s="107"/>
    </row>
    <row r="174" spans="1:3" x14ac:dyDescent="0.2">
      <c r="A174" s="103"/>
      <c r="B174" s="104"/>
      <c r="C174" s="107"/>
    </row>
    <row r="175" spans="1:3" x14ac:dyDescent="0.2">
      <c r="A175" s="103"/>
      <c r="B175" s="104"/>
      <c r="C175" s="107"/>
    </row>
    <row r="176" spans="1:3" x14ac:dyDescent="0.2">
      <c r="A176" s="103"/>
      <c r="B176" s="104"/>
      <c r="C176" s="107"/>
    </row>
    <row r="177" spans="1:3" x14ac:dyDescent="0.2">
      <c r="A177" s="103"/>
      <c r="B177" s="104"/>
      <c r="C177" s="107"/>
    </row>
    <row r="178" spans="1:3" x14ac:dyDescent="0.2">
      <c r="A178" s="103"/>
      <c r="B178" s="104"/>
      <c r="C178" s="10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FFAAB-3BD4-4404-B227-8BBF523337A9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CONCATENATE([1]ALAPADATOK!P23,"1. melléklet ",[1]ALAPADATOK!A7," ",[1]ALAPADATOK!B7," ",[1]ALAPADATOK!C7," ",[1]ALAPADATOK!D7," ",[1]ALAPADATOK!E7," ",[1]ALAPADATOK!F7," ",[1]ALAPADATOK!G7," ",[1]ALAPADATOK!H7)</f>
        <v>9.7.1.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CONCATENATE('KV_9.8.sz.mell'!B2)</f>
        <v>NINCS</v>
      </c>
      <c r="C2" s="154" t="s">
        <v>317</v>
      </c>
    </row>
    <row r="3" spans="1:3" s="8" customFormat="1" ht="24.75" thickBot="1" x14ac:dyDescent="0.25">
      <c r="A3" s="155" t="s">
        <v>2</v>
      </c>
      <c r="B3" s="156" t="s">
        <v>307</v>
      </c>
      <c r="C3" s="157" t="s">
        <v>262</v>
      </c>
    </row>
    <row r="4" spans="1:3" s="14" customFormat="1" ht="15.95" customHeight="1" thickBot="1" x14ac:dyDescent="0.3">
      <c r="A4" s="158"/>
      <c r="B4" s="158"/>
      <c r="C4" s="159" t="str">
        <f>'KV_9.8.sz.mell'!C4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DD950-C82E-49BD-AC27-665D27C398B4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CONCATENATE([1]ALAPADATOK!P23,"2. melléklet ",[1]ALAPADATOK!A7," ",[1]ALAPADATOK!B7," ",[1]ALAPADATOK!C7," ",[1]ALAPADATOK!D7," ",[1]ALAPADATOK!E7," ",[1]ALAPADATOK!F7," ",[1]ALAPADATOK!G7," ",[1]ALAPADATOK!H7)</f>
        <v>9.7.2.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CONCATENATE('KV_9.8.1.sz.mell'!B2)</f>
        <v>NINCS</v>
      </c>
      <c r="C2" s="154" t="s">
        <v>317</v>
      </c>
    </row>
    <row r="3" spans="1:3" s="8" customFormat="1" ht="24.75" thickBot="1" x14ac:dyDescent="0.25">
      <c r="A3" s="155" t="s">
        <v>2</v>
      </c>
      <c r="B3" s="156" t="s">
        <v>308</v>
      </c>
      <c r="C3" s="157" t="s">
        <v>268</v>
      </c>
    </row>
    <row r="4" spans="1:3" s="14" customFormat="1" ht="15.95" customHeight="1" thickBot="1" x14ac:dyDescent="0.3">
      <c r="A4" s="158"/>
      <c r="B4" s="158"/>
      <c r="C4" s="159" t="str">
        <f>'KV_9.8.1.sz.mell'!C4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B9FD-10A6-47F7-9745-9184B63A8BEB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CONCATENATE([1]ALAPADATOK!P23,"3. melléklet ",[1]ALAPADATOK!A7," ",[1]ALAPADATOK!B7," ",[1]ALAPADATOK!C7," ",[1]ALAPADATOK!D7," ",[1]ALAPADATOK!E7," ",[1]ALAPADATOK!F7," ",[1]ALAPADATOK!G7," ",[1]ALAPADATOK!H7)</f>
        <v>9.7.3.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CONCATENATE('KV_9.8.2.sz.mell'!B2)</f>
        <v>NINCS</v>
      </c>
      <c r="C2" s="154" t="s">
        <v>317</v>
      </c>
    </row>
    <row r="3" spans="1:3" s="8" customFormat="1" ht="24.75" thickBot="1" x14ac:dyDescent="0.25">
      <c r="A3" s="155" t="s">
        <v>2</v>
      </c>
      <c r="B3" s="156" t="s">
        <v>309</v>
      </c>
      <c r="C3" s="157" t="s">
        <v>275</v>
      </c>
    </row>
    <row r="4" spans="1:3" s="14" customFormat="1" ht="15.95" customHeight="1" thickBot="1" x14ac:dyDescent="0.3">
      <c r="A4" s="158"/>
      <c r="B4" s="158"/>
      <c r="C4" s="159" t="str">
        <f>'KV_9.8.2.sz.mell'!C4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7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AB22-AE86-4E1F-B837-5BEFBDC01103}">
  <sheetPr>
    <tabColor rgb="FF92D050"/>
  </sheetPr>
  <dimension ref="A1:C60"/>
  <sheetViews>
    <sheetView topLeftCell="A4"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CONCATENATE([1]ALAPADATOK!P25," melléklet ",[1]ALAPADATOK!A7," ",[1]ALAPADATOK!B7," ",[1]ALAPADATOK!C7," ",[1]ALAPADATOK!D7," ",[1]ALAPADATOK!E7," ",[1]ALAPADATOK!F7," ",[1]ALAPADATOK!G7," ",[1]ALAPADATOK!H7)</f>
        <v>9.8.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CONCATENATE([1]ALAPADATOK!B25)</f>
        <v>NINCS</v>
      </c>
      <c r="C2" s="154" t="s">
        <v>318</v>
      </c>
    </row>
    <row r="3" spans="1:3" s="8" customFormat="1" ht="24.75" thickBot="1" x14ac:dyDescent="0.25">
      <c r="A3" s="155" t="s">
        <v>2</v>
      </c>
      <c r="B3" s="156" t="s">
        <v>3</v>
      </c>
      <c r="C3" s="157" t="s">
        <v>1</v>
      </c>
    </row>
    <row r="4" spans="1:3" s="14" customFormat="1" ht="15.95" customHeight="1" thickBot="1" x14ac:dyDescent="0.3">
      <c r="A4" s="158"/>
      <c r="B4" s="158"/>
      <c r="C4" s="159" t="str">
        <f>'KV_9.2.3.sz.mell'!C4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AEB5F-BB8F-4EF5-A71C-F0AB3BA990B2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CONCATENATE([1]ALAPADATOK!P25,"1. melléklet ",[1]ALAPADATOK!A7," ",[1]ALAPADATOK!B7," ",[1]ALAPADATOK!C7," ",[1]ALAPADATOK!D7," ",[1]ALAPADATOK!E7," ",[1]ALAPADATOK!F7," ",[1]ALAPADATOK!G7," ",[1]ALAPADATOK!H7)</f>
        <v>9.8.1.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CONCATENATE('KV_9.9.sz.mell'!B2)</f>
        <v>NINCS</v>
      </c>
      <c r="C2" s="154" t="s">
        <v>318</v>
      </c>
    </row>
    <row r="3" spans="1:3" s="8" customFormat="1" ht="24.75" thickBot="1" x14ac:dyDescent="0.25">
      <c r="A3" s="155" t="s">
        <v>2</v>
      </c>
      <c r="B3" s="156" t="s">
        <v>307</v>
      </c>
      <c r="C3" s="157" t="s">
        <v>262</v>
      </c>
    </row>
    <row r="4" spans="1:3" s="14" customFormat="1" ht="15.95" customHeight="1" thickBot="1" x14ac:dyDescent="0.3">
      <c r="A4" s="158"/>
      <c r="B4" s="158"/>
      <c r="C4" s="159" t="str">
        <f>'KV_9.9.sz.mell'!C4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3E1C-2A15-4321-9E3B-4C52C3FD6161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CONCATENATE([1]ALAPADATOK!P25,"2. melléklet ",[1]ALAPADATOK!A7," ",[1]ALAPADATOK!B7," ",[1]ALAPADATOK!C7," ",[1]ALAPADATOK!D7," ",[1]ALAPADATOK!E7," ",[1]ALAPADATOK!F7," ",[1]ALAPADATOK!G7," ",[1]ALAPADATOK!H7)</f>
        <v>9.8.2.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CONCATENATE('KV_9.9.1.sz.mell'!B2)</f>
        <v>NINCS</v>
      </c>
      <c r="C2" s="154" t="s">
        <v>318</v>
      </c>
    </row>
    <row r="3" spans="1:3" s="8" customFormat="1" ht="24.75" thickBot="1" x14ac:dyDescent="0.25">
      <c r="A3" s="155" t="s">
        <v>2</v>
      </c>
      <c r="B3" s="156" t="s">
        <v>308</v>
      </c>
      <c r="C3" s="157" t="s">
        <v>268</v>
      </c>
    </row>
    <row r="4" spans="1:3" s="14" customFormat="1" ht="15.95" customHeight="1" thickBot="1" x14ac:dyDescent="0.3">
      <c r="A4" s="158"/>
      <c r="B4" s="158"/>
      <c r="C4" s="159" t="str">
        <f>'KV_9.9.1.sz.mell'!C4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E663-9307-49CF-900E-0249BBF58FE1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CONCATENATE([1]ALAPADATOK!P25,"3. melléklet ",[1]ALAPADATOK!A7," ",[1]ALAPADATOK!B7," ",[1]ALAPADATOK!C7," ",[1]ALAPADATOK!D7," ",[1]ALAPADATOK!E7," ",[1]ALAPADATOK!F7," ",[1]ALAPADATOK!G7," ",[1]ALAPADATOK!H7)</f>
        <v>9.8.3.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CONCATENATE('KV_9.9.2.sz.mell'!B2)</f>
        <v>NINCS</v>
      </c>
      <c r="C2" s="154" t="s">
        <v>318</v>
      </c>
    </row>
    <row r="3" spans="1:3" s="8" customFormat="1" ht="24.75" thickBot="1" x14ac:dyDescent="0.25">
      <c r="A3" s="155" t="s">
        <v>2</v>
      </c>
      <c r="B3" s="156" t="s">
        <v>309</v>
      </c>
      <c r="C3" s="157" t="s">
        <v>275</v>
      </c>
    </row>
    <row r="4" spans="1:3" s="14" customFormat="1" ht="15.95" customHeight="1" thickBot="1" x14ac:dyDescent="0.3">
      <c r="A4" s="158"/>
      <c r="B4" s="158"/>
      <c r="C4" s="159" t="str">
        <f>'KV_9.9.2.sz.mell'!C4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7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2429-E521-4772-88D3-279F94C1A4AC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CONCATENATE([1]ALAPADATOK!P27," melléklet ",[1]ALAPADATOK!A7," ",[1]ALAPADATOK!B7," ",[1]ALAPADATOK!C7," ",[1]ALAPADATOK!D7," ",[1]ALAPADATOK!E7," ",[1]ALAPADATOK!F7," ",[1]ALAPADATOK!G7," ",[1]ALAPADATOK!H7)</f>
        <v>9.9.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CONCATENATE([1]ALAPADATOK!B27)</f>
        <v>NINCS</v>
      </c>
      <c r="C2" s="154" t="s">
        <v>319</v>
      </c>
    </row>
    <row r="3" spans="1:3" s="8" customFormat="1" ht="24.75" thickBot="1" x14ac:dyDescent="0.25">
      <c r="A3" s="155" t="s">
        <v>2</v>
      </c>
      <c r="B3" s="156" t="s">
        <v>3</v>
      </c>
      <c r="C3" s="157" t="s">
        <v>1</v>
      </c>
    </row>
    <row r="4" spans="1:3" s="14" customFormat="1" ht="15.95" customHeight="1" thickBot="1" x14ac:dyDescent="0.3">
      <c r="A4" s="158"/>
      <c r="B4" s="158"/>
      <c r="C4" s="159" t="str">
        <f>'KV_9.2.3.sz.mell'!C4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81AEB-2A2F-4632-A022-55C6F131D692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CONCATENATE([1]ALAPADATOK!P27,"1. melléklet ",[1]ALAPADATOK!A7," ",[1]ALAPADATOK!B7," ",[1]ALAPADATOK!C7," ",[1]ALAPADATOK!D7," ",[1]ALAPADATOK!E7," ",[1]ALAPADATOK!F7," ",[1]ALAPADATOK!G7," ",[1]ALAPADATOK!H7)</f>
        <v>9.9.1.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CONCATENATE('KV_9.10.sz.mell'!B2)</f>
        <v>NINCS</v>
      </c>
      <c r="C2" s="154" t="s">
        <v>319</v>
      </c>
    </row>
    <row r="3" spans="1:3" s="8" customFormat="1" ht="24.75" thickBot="1" x14ac:dyDescent="0.25">
      <c r="A3" s="155" t="s">
        <v>2</v>
      </c>
      <c r="B3" s="156" t="s">
        <v>307</v>
      </c>
      <c r="C3" s="157" t="s">
        <v>262</v>
      </c>
    </row>
    <row r="4" spans="1:3" s="14" customFormat="1" ht="15.95" customHeight="1" thickBot="1" x14ac:dyDescent="0.3">
      <c r="A4" s="158"/>
      <c r="B4" s="158"/>
      <c r="C4" s="159" t="str">
        <f>'KV_9.10.sz.mell'!C4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2CAE-93C0-4809-A4D8-A97075C7AF7B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CONCATENATE([1]ALAPADATOK!P27,"2. melléklet ",[1]ALAPADATOK!A7," ",[1]ALAPADATOK!B7," ",[1]ALAPADATOK!C7," ",[1]ALAPADATOK!D7," ",[1]ALAPADATOK!E7," ",[1]ALAPADATOK!F7," ",[1]ALAPADATOK!G7," ",[1]ALAPADATOK!H7)</f>
        <v>9.9.2.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CONCATENATE('KV_9.10.1.sz.mell'!B2)</f>
        <v>NINCS</v>
      </c>
      <c r="C2" s="154" t="s">
        <v>319</v>
      </c>
    </row>
    <row r="3" spans="1:3" s="8" customFormat="1" ht="24.75" thickBot="1" x14ac:dyDescent="0.25">
      <c r="A3" s="155" t="s">
        <v>2</v>
      </c>
      <c r="B3" s="156" t="s">
        <v>308</v>
      </c>
      <c r="C3" s="157" t="s">
        <v>268</v>
      </c>
    </row>
    <row r="4" spans="1:3" s="14" customFormat="1" ht="15.95" customHeight="1" thickBot="1" x14ac:dyDescent="0.3">
      <c r="A4" s="158"/>
      <c r="B4" s="158"/>
      <c r="C4" s="159" t="str">
        <f>'KV_9.10.1.sz.mell'!C4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F1F5-0C46-4AD6-B20B-EBC8BCEBDD4E}">
  <sheetPr>
    <tabColor rgb="FF92D050"/>
  </sheetPr>
  <dimension ref="A1:K176"/>
  <sheetViews>
    <sheetView topLeftCell="A136" zoomScale="120" zoomScaleNormal="120" zoomScaleSheetLayoutView="85" workbookViewId="0">
      <selection activeCell="C107" sqref="C107"/>
    </sheetView>
  </sheetViews>
  <sheetFormatPr defaultRowHeight="12.75" x14ac:dyDescent="0.2"/>
  <cols>
    <col min="1" max="1" width="19.5" style="97" customWidth="1"/>
    <col min="2" max="2" width="72" style="98" customWidth="1"/>
    <col min="3" max="3" width="25" style="106" customWidth="1"/>
    <col min="4" max="256" width="9.33203125" style="18"/>
    <col min="257" max="257" width="19.5" style="18" customWidth="1"/>
    <col min="258" max="258" width="72" style="18" customWidth="1"/>
    <col min="259" max="259" width="25" style="18" customWidth="1"/>
    <col min="260" max="512" width="9.33203125" style="18"/>
    <col min="513" max="513" width="19.5" style="18" customWidth="1"/>
    <col min="514" max="514" width="72" style="18" customWidth="1"/>
    <col min="515" max="515" width="25" style="18" customWidth="1"/>
    <col min="516" max="768" width="9.33203125" style="18"/>
    <col min="769" max="769" width="19.5" style="18" customWidth="1"/>
    <col min="770" max="770" width="72" style="18" customWidth="1"/>
    <col min="771" max="771" width="25" style="18" customWidth="1"/>
    <col min="772" max="1024" width="9.33203125" style="18"/>
    <col min="1025" max="1025" width="19.5" style="18" customWidth="1"/>
    <col min="1026" max="1026" width="72" style="18" customWidth="1"/>
    <col min="1027" max="1027" width="25" style="18" customWidth="1"/>
    <col min="1028" max="1280" width="9.33203125" style="18"/>
    <col min="1281" max="1281" width="19.5" style="18" customWidth="1"/>
    <col min="1282" max="1282" width="72" style="18" customWidth="1"/>
    <col min="1283" max="1283" width="25" style="18" customWidth="1"/>
    <col min="1284" max="1536" width="9.33203125" style="18"/>
    <col min="1537" max="1537" width="19.5" style="18" customWidth="1"/>
    <col min="1538" max="1538" width="72" style="18" customWidth="1"/>
    <col min="1539" max="1539" width="25" style="18" customWidth="1"/>
    <col min="1540" max="1792" width="9.33203125" style="18"/>
    <col min="1793" max="1793" width="19.5" style="18" customWidth="1"/>
    <col min="1794" max="1794" width="72" style="18" customWidth="1"/>
    <col min="1795" max="1795" width="25" style="18" customWidth="1"/>
    <col min="1796" max="2048" width="9.33203125" style="18"/>
    <col min="2049" max="2049" width="19.5" style="18" customWidth="1"/>
    <col min="2050" max="2050" width="72" style="18" customWidth="1"/>
    <col min="2051" max="2051" width="25" style="18" customWidth="1"/>
    <col min="2052" max="2304" width="9.33203125" style="18"/>
    <col min="2305" max="2305" width="19.5" style="18" customWidth="1"/>
    <col min="2306" max="2306" width="72" style="18" customWidth="1"/>
    <col min="2307" max="2307" width="25" style="18" customWidth="1"/>
    <col min="2308" max="2560" width="9.33203125" style="18"/>
    <col min="2561" max="2561" width="19.5" style="18" customWidth="1"/>
    <col min="2562" max="2562" width="72" style="18" customWidth="1"/>
    <col min="2563" max="2563" width="25" style="18" customWidth="1"/>
    <col min="2564" max="2816" width="9.33203125" style="18"/>
    <col min="2817" max="2817" width="19.5" style="18" customWidth="1"/>
    <col min="2818" max="2818" width="72" style="18" customWidth="1"/>
    <col min="2819" max="2819" width="25" style="18" customWidth="1"/>
    <col min="2820" max="3072" width="9.33203125" style="18"/>
    <col min="3073" max="3073" width="19.5" style="18" customWidth="1"/>
    <col min="3074" max="3074" width="72" style="18" customWidth="1"/>
    <col min="3075" max="3075" width="25" style="18" customWidth="1"/>
    <col min="3076" max="3328" width="9.33203125" style="18"/>
    <col min="3329" max="3329" width="19.5" style="18" customWidth="1"/>
    <col min="3330" max="3330" width="72" style="18" customWidth="1"/>
    <col min="3331" max="3331" width="25" style="18" customWidth="1"/>
    <col min="3332" max="3584" width="9.33203125" style="18"/>
    <col min="3585" max="3585" width="19.5" style="18" customWidth="1"/>
    <col min="3586" max="3586" width="72" style="18" customWidth="1"/>
    <col min="3587" max="3587" width="25" style="18" customWidth="1"/>
    <col min="3588" max="3840" width="9.33203125" style="18"/>
    <col min="3841" max="3841" width="19.5" style="18" customWidth="1"/>
    <col min="3842" max="3842" width="72" style="18" customWidth="1"/>
    <col min="3843" max="3843" width="25" style="18" customWidth="1"/>
    <col min="3844" max="4096" width="9.33203125" style="18"/>
    <col min="4097" max="4097" width="19.5" style="18" customWidth="1"/>
    <col min="4098" max="4098" width="72" style="18" customWidth="1"/>
    <col min="4099" max="4099" width="25" style="18" customWidth="1"/>
    <col min="4100" max="4352" width="9.33203125" style="18"/>
    <col min="4353" max="4353" width="19.5" style="18" customWidth="1"/>
    <col min="4354" max="4354" width="72" style="18" customWidth="1"/>
    <col min="4355" max="4355" width="25" style="18" customWidth="1"/>
    <col min="4356" max="4608" width="9.33203125" style="18"/>
    <col min="4609" max="4609" width="19.5" style="18" customWidth="1"/>
    <col min="4610" max="4610" width="72" style="18" customWidth="1"/>
    <col min="4611" max="4611" width="25" style="18" customWidth="1"/>
    <col min="4612" max="4864" width="9.33203125" style="18"/>
    <col min="4865" max="4865" width="19.5" style="18" customWidth="1"/>
    <col min="4866" max="4866" width="72" style="18" customWidth="1"/>
    <col min="4867" max="4867" width="25" style="18" customWidth="1"/>
    <col min="4868" max="5120" width="9.33203125" style="18"/>
    <col min="5121" max="5121" width="19.5" style="18" customWidth="1"/>
    <col min="5122" max="5122" width="72" style="18" customWidth="1"/>
    <col min="5123" max="5123" width="25" style="18" customWidth="1"/>
    <col min="5124" max="5376" width="9.33203125" style="18"/>
    <col min="5377" max="5377" width="19.5" style="18" customWidth="1"/>
    <col min="5378" max="5378" width="72" style="18" customWidth="1"/>
    <col min="5379" max="5379" width="25" style="18" customWidth="1"/>
    <col min="5380" max="5632" width="9.33203125" style="18"/>
    <col min="5633" max="5633" width="19.5" style="18" customWidth="1"/>
    <col min="5634" max="5634" width="72" style="18" customWidth="1"/>
    <col min="5635" max="5635" width="25" style="18" customWidth="1"/>
    <col min="5636" max="5888" width="9.33203125" style="18"/>
    <col min="5889" max="5889" width="19.5" style="18" customWidth="1"/>
    <col min="5890" max="5890" width="72" style="18" customWidth="1"/>
    <col min="5891" max="5891" width="25" style="18" customWidth="1"/>
    <col min="5892" max="6144" width="9.33203125" style="18"/>
    <col min="6145" max="6145" width="19.5" style="18" customWidth="1"/>
    <col min="6146" max="6146" width="72" style="18" customWidth="1"/>
    <col min="6147" max="6147" width="25" style="18" customWidth="1"/>
    <col min="6148" max="6400" width="9.33203125" style="18"/>
    <col min="6401" max="6401" width="19.5" style="18" customWidth="1"/>
    <col min="6402" max="6402" width="72" style="18" customWidth="1"/>
    <col min="6403" max="6403" width="25" style="18" customWidth="1"/>
    <col min="6404" max="6656" width="9.33203125" style="18"/>
    <col min="6657" max="6657" width="19.5" style="18" customWidth="1"/>
    <col min="6658" max="6658" width="72" style="18" customWidth="1"/>
    <col min="6659" max="6659" width="25" style="18" customWidth="1"/>
    <col min="6660" max="6912" width="9.33203125" style="18"/>
    <col min="6913" max="6913" width="19.5" style="18" customWidth="1"/>
    <col min="6914" max="6914" width="72" style="18" customWidth="1"/>
    <col min="6915" max="6915" width="25" style="18" customWidth="1"/>
    <col min="6916" max="7168" width="9.33203125" style="18"/>
    <col min="7169" max="7169" width="19.5" style="18" customWidth="1"/>
    <col min="7170" max="7170" width="72" style="18" customWidth="1"/>
    <col min="7171" max="7171" width="25" style="18" customWidth="1"/>
    <col min="7172" max="7424" width="9.33203125" style="18"/>
    <col min="7425" max="7425" width="19.5" style="18" customWidth="1"/>
    <col min="7426" max="7426" width="72" style="18" customWidth="1"/>
    <col min="7427" max="7427" width="25" style="18" customWidth="1"/>
    <col min="7428" max="7680" width="9.33203125" style="18"/>
    <col min="7681" max="7681" width="19.5" style="18" customWidth="1"/>
    <col min="7682" max="7682" width="72" style="18" customWidth="1"/>
    <col min="7683" max="7683" width="25" style="18" customWidth="1"/>
    <col min="7684" max="7936" width="9.33203125" style="18"/>
    <col min="7937" max="7937" width="19.5" style="18" customWidth="1"/>
    <col min="7938" max="7938" width="72" style="18" customWidth="1"/>
    <col min="7939" max="7939" width="25" style="18" customWidth="1"/>
    <col min="7940" max="8192" width="9.33203125" style="18"/>
    <col min="8193" max="8193" width="19.5" style="18" customWidth="1"/>
    <col min="8194" max="8194" width="72" style="18" customWidth="1"/>
    <col min="8195" max="8195" width="25" style="18" customWidth="1"/>
    <col min="8196" max="8448" width="9.33203125" style="18"/>
    <col min="8449" max="8449" width="19.5" style="18" customWidth="1"/>
    <col min="8450" max="8450" width="72" style="18" customWidth="1"/>
    <col min="8451" max="8451" width="25" style="18" customWidth="1"/>
    <col min="8452" max="8704" width="9.33203125" style="18"/>
    <col min="8705" max="8705" width="19.5" style="18" customWidth="1"/>
    <col min="8706" max="8706" width="72" style="18" customWidth="1"/>
    <col min="8707" max="8707" width="25" style="18" customWidth="1"/>
    <col min="8708" max="8960" width="9.33203125" style="18"/>
    <col min="8961" max="8961" width="19.5" style="18" customWidth="1"/>
    <col min="8962" max="8962" width="72" style="18" customWidth="1"/>
    <col min="8963" max="8963" width="25" style="18" customWidth="1"/>
    <col min="8964" max="9216" width="9.33203125" style="18"/>
    <col min="9217" max="9217" width="19.5" style="18" customWidth="1"/>
    <col min="9218" max="9218" width="72" style="18" customWidth="1"/>
    <col min="9219" max="9219" width="25" style="18" customWidth="1"/>
    <col min="9220" max="9472" width="9.33203125" style="18"/>
    <col min="9473" max="9473" width="19.5" style="18" customWidth="1"/>
    <col min="9474" max="9474" width="72" style="18" customWidth="1"/>
    <col min="9475" max="9475" width="25" style="18" customWidth="1"/>
    <col min="9476" max="9728" width="9.33203125" style="18"/>
    <col min="9729" max="9729" width="19.5" style="18" customWidth="1"/>
    <col min="9730" max="9730" width="72" style="18" customWidth="1"/>
    <col min="9731" max="9731" width="25" style="18" customWidth="1"/>
    <col min="9732" max="9984" width="9.33203125" style="18"/>
    <col min="9985" max="9985" width="19.5" style="18" customWidth="1"/>
    <col min="9986" max="9986" width="72" style="18" customWidth="1"/>
    <col min="9987" max="9987" width="25" style="18" customWidth="1"/>
    <col min="9988" max="10240" width="9.33203125" style="18"/>
    <col min="10241" max="10241" width="19.5" style="18" customWidth="1"/>
    <col min="10242" max="10242" width="72" style="18" customWidth="1"/>
    <col min="10243" max="10243" width="25" style="18" customWidth="1"/>
    <col min="10244" max="10496" width="9.33203125" style="18"/>
    <col min="10497" max="10497" width="19.5" style="18" customWidth="1"/>
    <col min="10498" max="10498" width="72" style="18" customWidth="1"/>
    <col min="10499" max="10499" width="25" style="18" customWidth="1"/>
    <col min="10500" max="10752" width="9.33203125" style="18"/>
    <col min="10753" max="10753" width="19.5" style="18" customWidth="1"/>
    <col min="10754" max="10754" width="72" style="18" customWidth="1"/>
    <col min="10755" max="10755" width="25" style="18" customWidth="1"/>
    <col min="10756" max="11008" width="9.33203125" style="18"/>
    <col min="11009" max="11009" width="19.5" style="18" customWidth="1"/>
    <col min="11010" max="11010" width="72" style="18" customWidth="1"/>
    <col min="11011" max="11011" width="25" style="18" customWidth="1"/>
    <col min="11012" max="11264" width="9.33203125" style="18"/>
    <col min="11265" max="11265" width="19.5" style="18" customWidth="1"/>
    <col min="11266" max="11266" width="72" style="18" customWidth="1"/>
    <col min="11267" max="11267" width="25" style="18" customWidth="1"/>
    <col min="11268" max="11520" width="9.33203125" style="18"/>
    <col min="11521" max="11521" width="19.5" style="18" customWidth="1"/>
    <col min="11522" max="11522" width="72" style="18" customWidth="1"/>
    <col min="11523" max="11523" width="25" style="18" customWidth="1"/>
    <col min="11524" max="11776" width="9.33203125" style="18"/>
    <col min="11777" max="11777" width="19.5" style="18" customWidth="1"/>
    <col min="11778" max="11778" width="72" style="18" customWidth="1"/>
    <col min="11779" max="11779" width="25" style="18" customWidth="1"/>
    <col min="11780" max="12032" width="9.33203125" style="18"/>
    <col min="12033" max="12033" width="19.5" style="18" customWidth="1"/>
    <col min="12034" max="12034" width="72" style="18" customWidth="1"/>
    <col min="12035" max="12035" width="25" style="18" customWidth="1"/>
    <col min="12036" max="12288" width="9.33203125" style="18"/>
    <col min="12289" max="12289" width="19.5" style="18" customWidth="1"/>
    <col min="12290" max="12290" width="72" style="18" customWidth="1"/>
    <col min="12291" max="12291" width="25" style="18" customWidth="1"/>
    <col min="12292" max="12544" width="9.33203125" style="18"/>
    <col min="12545" max="12545" width="19.5" style="18" customWidth="1"/>
    <col min="12546" max="12546" width="72" style="18" customWidth="1"/>
    <col min="12547" max="12547" width="25" style="18" customWidth="1"/>
    <col min="12548" max="12800" width="9.33203125" style="18"/>
    <col min="12801" max="12801" width="19.5" style="18" customWidth="1"/>
    <col min="12802" max="12802" width="72" style="18" customWidth="1"/>
    <col min="12803" max="12803" width="25" style="18" customWidth="1"/>
    <col min="12804" max="13056" width="9.33203125" style="18"/>
    <col min="13057" max="13057" width="19.5" style="18" customWidth="1"/>
    <col min="13058" max="13058" width="72" style="18" customWidth="1"/>
    <col min="13059" max="13059" width="25" style="18" customWidth="1"/>
    <col min="13060" max="13312" width="9.33203125" style="18"/>
    <col min="13313" max="13313" width="19.5" style="18" customWidth="1"/>
    <col min="13314" max="13314" width="72" style="18" customWidth="1"/>
    <col min="13315" max="13315" width="25" style="18" customWidth="1"/>
    <col min="13316" max="13568" width="9.33203125" style="18"/>
    <col min="13569" max="13569" width="19.5" style="18" customWidth="1"/>
    <col min="13570" max="13570" width="72" style="18" customWidth="1"/>
    <col min="13571" max="13571" width="25" style="18" customWidth="1"/>
    <col min="13572" max="13824" width="9.33203125" style="18"/>
    <col min="13825" max="13825" width="19.5" style="18" customWidth="1"/>
    <col min="13826" max="13826" width="72" style="18" customWidth="1"/>
    <col min="13827" max="13827" width="25" style="18" customWidth="1"/>
    <col min="13828" max="14080" width="9.33203125" style="18"/>
    <col min="14081" max="14081" width="19.5" style="18" customWidth="1"/>
    <col min="14082" max="14082" width="72" style="18" customWidth="1"/>
    <col min="14083" max="14083" width="25" style="18" customWidth="1"/>
    <col min="14084" max="14336" width="9.33203125" style="18"/>
    <col min="14337" max="14337" width="19.5" style="18" customWidth="1"/>
    <col min="14338" max="14338" width="72" style="18" customWidth="1"/>
    <col min="14339" max="14339" width="25" style="18" customWidth="1"/>
    <col min="14340" max="14592" width="9.33203125" style="18"/>
    <col min="14593" max="14593" width="19.5" style="18" customWidth="1"/>
    <col min="14594" max="14594" width="72" style="18" customWidth="1"/>
    <col min="14595" max="14595" width="25" style="18" customWidth="1"/>
    <col min="14596" max="14848" width="9.33203125" style="18"/>
    <col min="14849" max="14849" width="19.5" style="18" customWidth="1"/>
    <col min="14850" max="14850" width="72" style="18" customWidth="1"/>
    <col min="14851" max="14851" width="25" style="18" customWidth="1"/>
    <col min="14852" max="15104" width="9.33203125" style="18"/>
    <col min="15105" max="15105" width="19.5" style="18" customWidth="1"/>
    <col min="15106" max="15106" width="72" style="18" customWidth="1"/>
    <col min="15107" max="15107" width="25" style="18" customWidth="1"/>
    <col min="15108" max="15360" width="9.33203125" style="18"/>
    <col min="15361" max="15361" width="19.5" style="18" customWidth="1"/>
    <col min="15362" max="15362" width="72" style="18" customWidth="1"/>
    <col min="15363" max="15363" width="25" style="18" customWidth="1"/>
    <col min="15364" max="15616" width="9.33203125" style="18"/>
    <col min="15617" max="15617" width="19.5" style="18" customWidth="1"/>
    <col min="15618" max="15618" width="72" style="18" customWidth="1"/>
    <col min="15619" max="15619" width="25" style="18" customWidth="1"/>
    <col min="15620" max="15872" width="9.33203125" style="18"/>
    <col min="15873" max="15873" width="19.5" style="18" customWidth="1"/>
    <col min="15874" max="15874" width="72" style="18" customWidth="1"/>
    <col min="15875" max="15875" width="25" style="18" customWidth="1"/>
    <col min="15876" max="16128" width="9.33203125" style="18"/>
    <col min="16129" max="16129" width="19.5" style="18" customWidth="1"/>
    <col min="16130" max="16130" width="72" style="18" customWidth="1"/>
    <col min="16131" max="16131" width="25" style="18" customWidth="1"/>
    <col min="16132" max="16384" width="9.33203125" style="18"/>
  </cols>
  <sheetData>
    <row r="1" spans="1:3" s="4" customFormat="1" ht="16.5" customHeight="1" thickBot="1" x14ac:dyDescent="0.25">
      <c r="A1" s="1"/>
      <c r="B1" s="2"/>
      <c r="C1" s="3" t="str">
        <f>CONCATENATE("9.1.3. melléklet ",[1]ALAPADATOK!A7," ",[1]ALAPADATOK!B7," ",[1]ALAPADATOK!C7," ",[1]ALAPADATOK!D7," ",[1]ALAPADATOK!E7," ",[1]ALAPADATOK!F7," ",[1]ALAPADATOK!G7," ",[1]ALAPADATOK!H7)</f>
        <v>9.1.3. melléklet a 7 / 2021 ( III. 12. ) önkormányzati rendelethez</v>
      </c>
    </row>
    <row r="2" spans="1:3" s="8" customFormat="1" ht="21.2" customHeight="1" x14ac:dyDescent="0.2">
      <c r="A2" s="5" t="s">
        <v>0</v>
      </c>
      <c r="B2" s="6" t="str">
        <f>CONCATENATE([1]ALAPADATOK!A3)</f>
        <v>POGÁNY KÖZSÉGI ÖNKORMÁNYZAT</v>
      </c>
      <c r="C2" s="7" t="s">
        <v>1</v>
      </c>
    </row>
    <row r="3" spans="1:3" s="8" customFormat="1" ht="16.5" thickBot="1" x14ac:dyDescent="0.25">
      <c r="A3" s="9" t="s">
        <v>2</v>
      </c>
      <c r="B3" s="10" t="s">
        <v>274</v>
      </c>
      <c r="C3" s="11" t="s">
        <v>275</v>
      </c>
    </row>
    <row r="4" spans="1:3" s="14" customFormat="1" ht="22.5" customHeight="1" thickBot="1" x14ac:dyDescent="0.3">
      <c r="A4" s="12"/>
      <c r="B4" s="12"/>
      <c r="C4" s="13" t="str">
        <f>'KV_9.1.2.sz.mell.'!C4</f>
        <v>Forintban!</v>
      </c>
    </row>
    <row r="5" spans="1:3" ht="13.5" thickBot="1" x14ac:dyDescent="0.25">
      <c r="A5" s="15" t="s">
        <v>4</v>
      </c>
      <c r="B5" s="16" t="s">
        <v>5</v>
      </c>
      <c r="C5" s="17" t="s">
        <v>6</v>
      </c>
    </row>
    <row r="6" spans="1:3" s="22" customFormat="1" ht="12.95" customHeight="1" thickBot="1" x14ac:dyDescent="0.25">
      <c r="A6" s="19"/>
      <c r="B6" s="20" t="s">
        <v>7</v>
      </c>
      <c r="C6" s="21" t="s">
        <v>8</v>
      </c>
    </row>
    <row r="7" spans="1:3" s="22" customFormat="1" ht="15.95" customHeight="1" thickBot="1" x14ac:dyDescent="0.25">
      <c r="A7" s="108"/>
      <c r="B7" s="109" t="s">
        <v>9</v>
      </c>
      <c r="C7" s="110"/>
    </row>
    <row r="8" spans="1:3" s="22" customFormat="1" ht="12" customHeight="1" thickBot="1" x14ac:dyDescent="0.25">
      <c r="A8" s="26" t="s">
        <v>10</v>
      </c>
      <c r="B8" s="27" t="s">
        <v>269</v>
      </c>
      <c r="C8" s="28">
        <f>+C9+C10+C11+C12+C13+C14</f>
        <v>0</v>
      </c>
    </row>
    <row r="9" spans="1:3" s="32" customFormat="1" ht="12" customHeight="1" x14ac:dyDescent="0.2">
      <c r="A9" s="29" t="s">
        <v>12</v>
      </c>
      <c r="B9" s="30" t="s">
        <v>13</v>
      </c>
      <c r="C9" s="31"/>
    </row>
    <row r="10" spans="1:3" s="36" customFormat="1" ht="12" customHeight="1" x14ac:dyDescent="0.2">
      <c r="A10" s="33" t="s">
        <v>14</v>
      </c>
      <c r="B10" s="34" t="s">
        <v>15</v>
      </c>
      <c r="C10" s="35"/>
    </row>
    <row r="11" spans="1:3" s="36" customFormat="1" ht="12" customHeight="1" x14ac:dyDescent="0.2">
      <c r="A11" s="33" t="s">
        <v>16</v>
      </c>
      <c r="B11" s="34" t="s">
        <v>270</v>
      </c>
      <c r="C11" s="35"/>
    </row>
    <row r="12" spans="1:3" s="36" customFormat="1" ht="12" customHeight="1" x14ac:dyDescent="0.2">
      <c r="A12" s="33" t="s">
        <v>18</v>
      </c>
      <c r="B12" s="34" t="s">
        <v>21</v>
      </c>
      <c r="C12" s="35"/>
    </row>
    <row r="13" spans="1:3" s="36" customFormat="1" ht="12" customHeight="1" x14ac:dyDescent="0.2">
      <c r="A13" s="33" t="s">
        <v>20</v>
      </c>
      <c r="B13" s="34" t="s">
        <v>271</v>
      </c>
      <c r="C13" s="35"/>
    </row>
    <row r="14" spans="1:3" s="32" customFormat="1" ht="12" customHeight="1" thickBot="1" x14ac:dyDescent="0.25">
      <c r="A14" s="38" t="s">
        <v>22</v>
      </c>
      <c r="B14" s="46" t="s">
        <v>25</v>
      </c>
      <c r="C14" s="35"/>
    </row>
    <row r="15" spans="1:3" s="32" customFormat="1" ht="12" customHeight="1" thickBot="1" x14ac:dyDescent="0.25">
      <c r="A15" s="26" t="s">
        <v>26</v>
      </c>
      <c r="B15" s="40" t="s">
        <v>27</v>
      </c>
      <c r="C15" s="28">
        <f>+C16+C17+C18+C19+C20</f>
        <v>0</v>
      </c>
    </row>
    <row r="16" spans="1:3" s="32" customFormat="1" ht="12" customHeight="1" x14ac:dyDescent="0.2">
      <c r="A16" s="29" t="s">
        <v>28</v>
      </c>
      <c r="B16" s="30" t="s">
        <v>29</v>
      </c>
      <c r="C16" s="31"/>
    </row>
    <row r="17" spans="1:3" s="32" customFormat="1" ht="12" customHeight="1" x14ac:dyDescent="0.2">
      <c r="A17" s="33" t="s">
        <v>30</v>
      </c>
      <c r="B17" s="34" t="s">
        <v>31</v>
      </c>
      <c r="C17" s="35"/>
    </row>
    <row r="18" spans="1:3" s="32" customFormat="1" ht="12" customHeight="1" x14ac:dyDescent="0.2">
      <c r="A18" s="33" t="s">
        <v>32</v>
      </c>
      <c r="B18" s="34" t="s">
        <v>33</v>
      </c>
      <c r="C18" s="35"/>
    </row>
    <row r="19" spans="1:3" s="32" customFormat="1" ht="12" customHeight="1" x14ac:dyDescent="0.2">
      <c r="A19" s="33" t="s">
        <v>34</v>
      </c>
      <c r="B19" s="34" t="s">
        <v>35</v>
      </c>
      <c r="C19" s="35"/>
    </row>
    <row r="20" spans="1:3" s="32" customFormat="1" ht="12" customHeight="1" x14ac:dyDescent="0.2">
      <c r="A20" s="33" t="s">
        <v>36</v>
      </c>
      <c r="B20" s="34" t="s">
        <v>37</v>
      </c>
      <c r="C20" s="35"/>
    </row>
    <row r="21" spans="1:3" s="36" customFormat="1" ht="12" customHeight="1" thickBot="1" x14ac:dyDescent="0.25">
      <c r="A21" s="38" t="s">
        <v>38</v>
      </c>
      <c r="B21" s="46" t="s">
        <v>263</v>
      </c>
      <c r="C21" s="42"/>
    </row>
    <row r="22" spans="1:3" s="36" customFormat="1" ht="12" customHeight="1" thickBot="1" x14ac:dyDescent="0.25">
      <c r="A22" s="26" t="s">
        <v>40</v>
      </c>
      <c r="B22" s="27" t="s">
        <v>41</v>
      </c>
      <c r="C22" s="28">
        <f>+C23+C24+C25+C26+C27</f>
        <v>0</v>
      </c>
    </row>
    <row r="23" spans="1:3" s="36" customFormat="1" ht="12" customHeight="1" x14ac:dyDescent="0.2">
      <c r="A23" s="29" t="s">
        <v>42</v>
      </c>
      <c r="B23" s="30" t="s">
        <v>43</v>
      </c>
      <c r="C23" s="31"/>
    </row>
    <row r="24" spans="1:3" s="32" customFormat="1" ht="12" customHeight="1" x14ac:dyDescent="0.2">
      <c r="A24" s="33" t="s">
        <v>44</v>
      </c>
      <c r="B24" s="34" t="s">
        <v>45</v>
      </c>
      <c r="C24" s="35"/>
    </row>
    <row r="25" spans="1:3" s="36" customFormat="1" ht="12" customHeight="1" x14ac:dyDescent="0.2">
      <c r="A25" s="33" t="s">
        <v>46</v>
      </c>
      <c r="B25" s="34" t="s">
        <v>47</v>
      </c>
      <c r="C25" s="35"/>
    </row>
    <row r="26" spans="1:3" s="36" customFormat="1" ht="12" customHeight="1" x14ac:dyDescent="0.2">
      <c r="A26" s="33" t="s">
        <v>48</v>
      </c>
      <c r="B26" s="34" t="s">
        <v>49</v>
      </c>
      <c r="C26" s="35"/>
    </row>
    <row r="27" spans="1:3" s="36" customFormat="1" ht="12" customHeight="1" x14ac:dyDescent="0.2">
      <c r="A27" s="33" t="s">
        <v>50</v>
      </c>
      <c r="B27" s="34" t="s">
        <v>51</v>
      </c>
      <c r="C27" s="35"/>
    </row>
    <row r="28" spans="1:3" s="36" customFormat="1" ht="12" customHeight="1" thickBot="1" x14ac:dyDescent="0.25">
      <c r="A28" s="38" t="s">
        <v>52</v>
      </c>
      <c r="B28" s="46" t="s">
        <v>264</v>
      </c>
      <c r="C28" s="42"/>
    </row>
    <row r="29" spans="1:3" s="36" customFormat="1" ht="12" customHeight="1" thickBot="1" x14ac:dyDescent="0.25">
      <c r="A29" s="26" t="s">
        <v>54</v>
      </c>
      <c r="B29" s="27" t="s">
        <v>272</v>
      </c>
      <c r="C29" s="44">
        <f>SUM(C30:C36)</f>
        <v>0</v>
      </c>
    </row>
    <row r="30" spans="1:3" s="36" customFormat="1" ht="12" customHeight="1" x14ac:dyDescent="0.2">
      <c r="A30" s="29" t="s">
        <v>56</v>
      </c>
      <c r="B30" s="30" t="str">
        <f>'[1]KV_1.1.sz.mell.'!B33</f>
        <v>Építményadó</v>
      </c>
      <c r="C30" s="31"/>
    </row>
    <row r="31" spans="1:3" s="36" customFormat="1" ht="12" customHeight="1" x14ac:dyDescent="0.2">
      <c r="A31" s="33" t="s">
        <v>57</v>
      </c>
      <c r="B31" s="30" t="str">
        <f>'[1]KV_1.1.sz.mell.'!B34</f>
        <v>Idegenforgalmi adó</v>
      </c>
      <c r="C31" s="35"/>
    </row>
    <row r="32" spans="1:3" s="36" customFormat="1" ht="12" customHeight="1" x14ac:dyDescent="0.2">
      <c r="A32" s="33" t="s">
        <v>58</v>
      </c>
      <c r="B32" s="30" t="str">
        <f>'[1]KV_1.1.sz.mell.'!B35</f>
        <v>Iparűzési adó</v>
      </c>
      <c r="C32" s="35"/>
    </row>
    <row r="33" spans="1:3" s="36" customFormat="1" ht="12" customHeight="1" x14ac:dyDescent="0.2">
      <c r="A33" s="33" t="s">
        <v>59</v>
      </c>
      <c r="B33" s="30" t="str">
        <f>'[1]KV_1.1.sz.mell.'!B36</f>
        <v>Talajterhelési díj</v>
      </c>
      <c r="C33" s="35"/>
    </row>
    <row r="34" spans="1:3" s="36" customFormat="1" ht="12" customHeight="1" x14ac:dyDescent="0.2">
      <c r="A34" s="33" t="s">
        <v>60</v>
      </c>
      <c r="B34" s="30" t="str">
        <f>'[1]KV_1.1.sz.mell.'!B37</f>
        <v>Gépjárműadó</v>
      </c>
      <c r="C34" s="35"/>
    </row>
    <row r="35" spans="1:3" s="36" customFormat="1" ht="12" customHeight="1" x14ac:dyDescent="0.2">
      <c r="A35" s="33" t="s">
        <v>61</v>
      </c>
      <c r="B35" s="30" t="str">
        <f>'[1]KV_1.1.sz.mell.'!B38</f>
        <v>Egyéb közhatalmi bevétel</v>
      </c>
      <c r="C35" s="35"/>
    </row>
    <row r="36" spans="1:3" s="36" customFormat="1" ht="12" customHeight="1" thickBot="1" x14ac:dyDescent="0.25">
      <c r="A36" s="38" t="s">
        <v>62</v>
      </c>
      <c r="B36" s="30" t="str">
        <f>'[1]KV_1.1.sz.mell.'!B39</f>
        <v>Kommunális adó</v>
      </c>
      <c r="C36" s="42"/>
    </row>
    <row r="37" spans="1:3" s="36" customFormat="1" ht="12" customHeight="1" thickBot="1" x14ac:dyDescent="0.25">
      <c r="A37" s="26" t="s">
        <v>63</v>
      </c>
      <c r="B37" s="27" t="s">
        <v>64</v>
      </c>
      <c r="C37" s="28">
        <f>SUM(C38:C48)</f>
        <v>0</v>
      </c>
    </row>
    <row r="38" spans="1:3" s="36" customFormat="1" ht="12" customHeight="1" x14ac:dyDescent="0.2">
      <c r="A38" s="29" t="s">
        <v>65</v>
      </c>
      <c r="B38" s="30" t="s">
        <v>66</v>
      </c>
      <c r="C38" s="31"/>
    </row>
    <row r="39" spans="1:3" s="36" customFormat="1" ht="12" customHeight="1" x14ac:dyDescent="0.2">
      <c r="A39" s="33" t="s">
        <v>67</v>
      </c>
      <c r="B39" s="34" t="s">
        <v>68</v>
      </c>
      <c r="C39" s="35"/>
    </row>
    <row r="40" spans="1:3" s="36" customFormat="1" ht="12" customHeight="1" x14ac:dyDescent="0.2">
      <c r="A40" s="33" t="s">
        <v>69</v>
      </c>
      <c r="B40" s="34" t="s">
        <v>70</v>
      </c>
      <c r="C40" s="35"/>
    </row>
    <row r="41" spans="1:3" s="36" customFormat="1" ht="12" customHeight="1" x14ac:dyDescent="0.2">
      <c r="A41" s="33" t="s">
        <v>71</v>
      </c>
      <c r="B41" s="34" t="s">
        <v>72</v>
      </c>
      <c r="C41" s="35"/>
    </row>
    <row r="42" spans="1:3" s="36" customFormat="1" ht="12" customHeight="1" x14ac:dyDescent="0.2">
      <c r="A42" s="33" t="s">
        <v>73</v>
      </c>
      <c r="B42" s="34" t="s">
        <v>74</v>
      </c>
      <c r="C42" s="35"/>
    </row>
    <row r="43" spans="1:3" s="36" customFormat="1" ht="12" customHeight="1" x14ac:dyDescent="0.2">
      <c r="A43" s="33" t="s">
        <v>75</v>
      </c>
      <c r="B43" s="34" t="s">
        <v>76</v>
      </c>
      <c r="C43" s="35"/>
    </row>
    <row r="44" spans="1:3" s="36" customFormat="1" ht="12" customHeight="1" x14ac:dyDescent="0.2">
      <c r="A44" s="33" t="s">
        <v>77</v>
      </c>
      <c r="B44" s="34" t="s">
        <v>78</v>
      </c>
      <c r="C44" s="35"/>
    </row>
    <row r="45" spans="1:3" s="36" customFormat="1" ht="12" customHeight="1" x14ac:dyDescent="0.2">
      <c r="A45" s="33" t="s">
        <v>79</v>
      </c>
      <c r="B45" s="34" t="s">
        <v>80</v>
      </c>
      <c r="C45" s="35"/>
    </row>
    <row r="46" spans="1:3" s="36" customFormat="1" ht="12" customHeight="1" x14ac:dyDescent="0.2">
      <c r="A46" s="33" t="s">
        <v>81</v>
      </c>
      <c r="B46" s="34" t="s">
        <v>82</v>
      </c>
      <c r="C46" s="45"/>
    </row>
    <row r="47" spans="1:3" s="36" customFormat="1" ht="12" customHeight="1" x14ac:dyDescent="0.2">
      <c r="A47" s="38" t="s">
        <v>83</v>
      </c>
      <c r="B47" s="46" t="s">
        <v>84</v>
      </c>
      <c r="C47" s="47"/>
    </row>
    <row r="48" spans="1:3" s="36" customFormat="1" ht="12" customHeight="1" thickBot="1" x14ac:dyDescent="0.25">
      <c r="A48" s="38" t="s">
        <v>85</v>
      </c>
      <c r="B48" s="46" t="s">
        <v>265</v>
      </c>
      <c r="C48" s="47"/>
    </row>
    <row r="49" spans="1:3" s="36" customFormat="1" ht="12" customHeight="1" thickBot="1" x14ac:dyDescent="0.25">
      <c r="A49" s="26" t="s">
        <v>87</v>
      </c>
      <c r="B49" s="27" t="s">
        <v>88</v>
      </c>
      <c r="C49" s="28">
        <f>SUM(C50:C54)</f>
        <v>0</v>
      </c>
    </row>
    <row r="50" spans="1:3" s="36" customFormat="1" ht="12" customHeight="1" x14ac:dyDescent="0.2">
      <c r="A50" s="29" t="s">
        <v>89</v>
      </c>
      <c r="B50" s="30" t="s">
        <v>90</v>
      </c>
      <c r="C50" s="48"/>
    </row>
    <row r="51" spans="1:3" s="36" customFormat="1" ht="12" customHeight="1" x14ac:dyDescent="0.2">
      <c r="A51" s="33" t="s">
        <v>91</v>
      </c>
      <c r="B51" s="34" t="s">
        <v>92</v>
      </c>
      <c r="C51" s="45"/>
    </row>
    <row r="52" spans="1:3" s="36" customFormat="1" ht="12" customHeight="1" x14ac:dyDescent="0.2">
      <c r="A52" s="33" t="s">
        <v>93</v>
      </c>
      <c r="B52" s="34" t="s">
        <v>94</v>
      </c>
      <c r="C52" s="45"/>
    </row>
    <row r="53" spans="1:3" s="36" customFormat="1" ht="12" customHeight="1" x14ac:dyDescent="0.2">
      <c r="A53" s="33" t="s">
        <v>95</v>
      </c>
      <c r="B53" s="34" t="s">
        <v>96</v>
      </c>
      <c r="C53" s="45"/>
    </row>
    <row r="54" spans="1:3" s="36" customFormat="1" ht="12" customHeight="1" thickBot="1" x14ac:dyDescent="0.25">
      <c r="A54" s="38" t="s">
        <v>97</v>
      </c>
      <c r="B54" s="111" t="s">
        <v>98</v>
      </c>
      <c r="C54" s="47"/>
    </row>
    <row r="55" spans="1:3" s="36" customFormat="1" ht="12" customHeight="1" thickBot="1" x14ac:dyDescent="0.25">
      <c r="A55" s="26" t="s">
        <v>99</v>
      </c>
      <c r="B55" s="27" t="s">
        <v>100</v>
      </c>
      <c r="C55" s="28">
        <f>SUM(C56:C58)</f>
        <v>0</v>
      </c>
    </row>
    <row r="56" spans="1:3" s="36" customFormat="1" ht="12" customHeight="1" x14ac:dyDescent="0.2">
      <c r="A56" s="29" t="s">
        <v>101</v>
      </c>
      <c r="B56" s="30" t="s">
        <v>102</v>
      </c>
      <c r="C56" s="31"/>
    </row>
    <row r="57" spans="1:3" s="36" customFormat="1" ht="12" customHeight="1" x14ac:dyDescent="0.2">
      <c r="A57" s="33" t="s">
        <v>103</v>
      </c>
      <c r="B57" s="34" t="s">
        <v>104</v>
      </c>
      <c r="C57" s="35"/>
    </row>
    <row r="58" spans="1:3" s="36" customFormat="1" ht="12" customHeight="1" x14ac:dyDescent="0.2">
      <c r="A58" s="33" t="s">
        <v>105</v>
      </c>
      <c r="B58" s="34" t="s">
        <v>106</v>
      </c>
      <c r="C58" s="35"/>
    </row>
    <row r="59" spans="1:3" s="36" customFormat="1" ht="12" customHeight="1" thickBot="1" x14ac:dyDescent="0.25">
      <c r="A59" s="38" t="s">
        <v>107</v>
      </c>
      <c r="B59" s="111" t="s">
        <v>108</v>
      </c>
      <c r="C59" s="42"/>
    </row>
    <row r="60" spans="1:3" s="36" customFormat="1" ht="12" customHeight="1" thickBot="1" x14ac:dyDescent="0.25">
      <c r="A60" s="26" t="s">
        <v>109</v>
      </c>
      <c r="B60" s="40" t="s">
        <v>110</v>
      </c>
      <c r="C60" s="28">
        <f>SUM(C61:C63)</f>
        <v>0</v>
      </c>
    </row>
    <row r="61" spans="1:3" s="36" customFormat="1" ht="12" customHeight="1" x14ac:dyDescent="0.2">
      <c r="A61" s="29" t="s">
        <v>111</v>
      </c>
      <c r="B61" s="30" t="s">
        <v>112</v>
      </c>
      <c r="C61" s="45"/>
    </row>
    <row r="62" spans="1:3" s="36" customFormat="1" ht="12" customHeight="1" x14ac:dyDescent="0.2">
      <c r="A62" s="33" t="s">
        <v>113</v>
      </c>
      <c r="B62" s="34" t="s">
        <v>114</v>
      </c>
      <c r="C62" s="45"/>
    </row>
    <row r="63" spans="1:3" s="36" customFormat="1" ht="12" customHeight="1" x14ac:dyDescent="0.2">
      <c r="A63" s="33" t="s">
        <v>115</v>
      </c>
      <c r="B63" s="34" t="s">
        <v>116</v>
      </c>
      <c r="C63" s="45"/>
    </row>
    <row r="64" spans="1:3" s="36" customFormat="1" ht="12" customHeight="1" thickBot="1" x14ac:dyDescent="0.25">
      <c r="A64" s="38" t="s">
        <v>117</v>
      </c>
      <c r="B64" s="111" t="s">
        <v>118</v>
      </c>
      <c r="C64" s="45"/>
    </row>
    <row r="65" spans="1:3" s="36" customFormat="1" ht="12" customHeight="1" thickBot="1" x14ac:dyDescent="0.25">
      <c r="A65" s="26" t="s">
        <v>119</v>
      </c>
      <c r="B65" s="27" t="s">
        <v>120</v>
      </c>
      <c r="C65" s="44">
        <f>+C8+C15+C22+C29+C37+C49+C55+C60</f>
        <v>0</v>
      </c>
    </row>
    <row r="66" spans="1:3" s="36" customFormat="1" ht="12" customHeight="1" thickBot="1" x14ac:dyDescent="0.2">
      <c r="A66" s="49" t="s">
        <v>121</v>
      </c>
      <c r="B66" s="40" t="s">
        <v>122</v>
      </c>
      <c r="C66" s="28">
        <f>SUM(C67:C69)</f>
        <v>0</v>
      </c>
    </row>
    <row r="67" spans="1:3" s="36" customFormat="1" ht="12" customHeight="1" x14ac:dyDescent="0.2">
      <c r="A67" s="29" t="s">
        <v>123</v>
      </c>
      <c r="B67" s="30" t="s">
        <v>124</v>
      </c>
      <c r="C67" s="45"/>
    </row>
    <row r="68" spans="1:3" s="36" customFormat="1" ht="12" customHeight="1" x14ac:dyDescent="0.2">
      <c r="A68" s="33" t="s">
        <v>125</v>
      </c>
      <c r="B68" s="34" t="s">
        <v>126</v>
      </c>
      <c r="C68" s="45"/>
    </row>
    <row r="69" spans="1:3" s="36" customFormat="1" ht="12" customHeight="1" thickBot="1" x14ac:dyDescent="0.25">
      <c r="A69" s="38" t="s">
        <v>127</v>
      </c>
      <c r="B69" s="112" t="s">
        <v>266</v>
      </c>
      <c r="C69" s="45"/>
    </row>
    <row r="70" spans="1:3" s="36" customFormat="1" ht="12" customHeight="1" thickBot="1" x14ac:dyDescent="0.2">
      <c r="A70" s="49" t="s">
        <v>129</v>
      </c>
      <c r="B70" s="40" t="s">
        <v>130</v>
      </c>
      <c r="C70" s="28">
        <f>SUM(C71:C74)</f>
        <v>0</v>
      </c>
    </row>
    <row r="71" spans="1:3" s="36" customFormat="1" ht="12" customHeight="1" x14ac:dyDescent="0.2">
      <c r="A71" s="29" t="s">
        <v>131</v>
      </c>
      <c r="B71" s="30" t="s">
        <v>132</v>
      </c>
      <c r="C71" s="45"/>
    </row>
    <row r="72" spans="1:3" s="36" customFormat="1" ht="12" customHeight="1" x14ac:dyDescent="0.2">
      <c r="A72" s="33" t="s">
        <v>133</v>
      </c>
      <c r="B72" s="34" t="s">
        <v>134</v>
      </c>
      <c r="C72" s="45"/>
    </row>
    <row r="73" spans="1:3" s="36" customFormat="1" ht="12" customHeight="1" x14ac:dyDescent="0.2">
      <c r="A73" s="33" t="s">
        <v>135</v>
      </c>
      <c r="B73" s="34" t="s">
        <v>136</v>
      </c>
      <c r="C73" s="45"/>
    </row>
    <row r="74" spans="1:3" s="36" customFormat="1" ht="12" customHeight="1" x14ac:dyDescent="0.2">
      <c r="A74" s="33" t="s">
        <v>137</v>
      </c>
      <c r="B74" s="37" t="s">
        <v>138</v>
      </c>
      <c r="C74" s="45"/>
    </row>
    <row r="75" spans="1:3" s="36" customFormat="1" ht="12" customHeight="1" thickBot="1" x14ac:dyDescent="0.2">
      <c r="A75" s="51" t="s">
        <v>139</v>
      </c>
      <c r="B75" s="52" t="s">
        <v>140</v>
      </c>
      <c r="C75" s="53">
        <f>SUM(C76:C77)</f>
        <v>0</v>
      </c>
    </row>
    <row r="76" spans="1:3" s="36" customFormat="1" ht="12" customHeight="1" x14ac:dyDescent="0.2">
      <c r="A76" s="29" t="s">
        <v>141</v>
      </c>
      <c r="B76" s="30" t="s">
        <v>142</v>
      </c>
      <c r="C76" s="45"/>
    </row>
    <row r="77" spans="1:3" s="36" customFormat="1" ht="12" customHeight="1" thickBot="1" x14ac:dyDescent="0.25">
      <c r="A77" s="38" t="s">
        <v>143</v>
      </c>
      <c r="B77" s="46" t="s">
        <v>144</v>
      </c>
      <c r="C77" s="45"/>
    </row>
    <row r="78" spans="1:3" s="32" customFormat="1" ht="12" customHeight="1" thickBot="1" x14ac:dyDescent="0.2">
      <c r="A78" s="49" t="s">
        <v>145</v>
      </c>
      <c r="B78" s="40" t="s">
        <v>146</v>
      </c>
      <c r="C78" s="28">
        <f>SUM(C79:C81)</f>
        <v>0</v>
      </c>
    </row>
    <row r="79" spans="1:3" s="36" customFormat="1" ht="12" customHeight="1" x14ac:dyDescent="0.2">
      <c r="A79" s="29" t="s">
        <v>147</v>
      </c>
      <c r="B79" s="30" t="s">
        <v>148</v>
      </c>
      <c r="C79" s="45"/>
    </row>
    <row r="80" spans="1:3" s="36" customFormat="1" ht="12" customHeight="1" x14ac:dyDescent="0.2">
      <c r="A80" s="33" t="s">
        <v>149</v>
      </c>
      <c r="B80" s="34" t="s">
        <v>150</v>
      </c>
      <c r="C80" s="45"/>
    </row>
    <row r="81" spans="1:3" s="36" customFormat="1" ht="12" customHeight="1" thickBot="1" x14ac:dyDescent="0.25">
      <c r="A81" s="38" t="s">
        <v>151</v>
      </c>
      <c r="B81" s="46" t="s">
        <v>152</v>
      </c>
      <c r="C81" s="45"/>
    </row>
    <row r="82" spans="1:3" s="36" customFormat="1" ht="12" customHeight="1" thickBot="1" x14ac:dyDescent="0.2">
      <c r="A82" s="49" t="s">
        <v>153</v>
      </c>
      <c r="B82" s="40" t="s">
        <v>154</v>
      </c>
      <c r="C82" s="28">
        <f>SUM(C83:C86)</f>
        <v>0</v>
      </c>
    </row>
    <row r="83" spans="1:3" s="36" customFormat="1" ht="12" customHeight="1" x14ac:dyDescent="0.2">
      <c r="A83" s="54" t="s">
        <v>155</v>
      </c>
      <c r="B83" s="30" t="s">
        <v>156</v>
      </c>
      <c r="C83" s="45"/>
    </row>
    <row r="84" spans="1:3" s="36" customFormat="1" ht="12" customHeight="1" x14ac:dyDescent="0.2">
      <c r="A84" s="55" t="s">
        <v>157</v>
      </c>
      <c r="B84" s="34" t="s">
        <v>158</v>
      </c>
      <c r="C84" s="45"/>
    </row>
    <row r="85" spans="1:3" s="36" customFormat="1" ht="12" customHeight="1" x14ac:dyDescent="0.2">
      <c r="A85" s="55" t="s">
        <v>159</v>
      </c>
      <c r="B85" s="34" t="s">
        <v>160</v>
      </c>
      <c r="C85" s="45"/>
    </row>
    <row r="86" spans="1:3" s="32" customFormat="1" ht="12" customHeight="1" thickBot="1" x14ac:dyDescent="0.25">
      <c r="A86" s="56" t="s">
        <v>161</v>
      </c>
      <c r="B86" s="46" t="s">
        <v>162</v>
      </c>
      <c r="C86" s="45"/>
    </row>
    <row r="87" spans="1:3" s="32" customFormat="1" ht="12" customHeight="1" thickBot="1" x14ac:dyDescent="0.2">
      <c r="A87" s="49" t="s">
        <v>163</v>
      </c>
      <c r="B87" s="40" t="s">
        <v>164</v>
      </c>
      <c r="C87" s="57"/>
    </row>
    <row r="88" spans="1:3" s="32" customFormat="1" ht="12" customHeight="1" thickBot="1" x14ac:dyDescent="0.2">
      <c r="A88" s="49" t="s">
        <v>165</v>
      </c>
      <c r="B88" s="40" t="s">
        <v>166</v>
      </c>
      <c r="C88" s="57"/>
    </row>
    <row r="89" spans="1:3" s="32" customFormat="1" ht="12" customHeight="1" thickBot="1" x14ac:dyDescent="0.2">
      <c r="A89" s="49" t="s">
        <v>167</v>
      </c>
      <c r="B89" s="58" t="s">
        <v>168</v>
      </c>
      <c r="C89" s="44">
        <f>+C66+C70+C75+C78+C82+C88+C87</f>
        <v>0</v>
      </c>
    </row>
    <row r="90" spans="1:3" s="32" customFormat="1" ht="12" customHeight="1" thickBot="1" x14ac:dyDescent="0.2">
      <c r="A90" s="51" t="s">
        <v>169</v>
      </c>
      <c r="B90" s="59" t="s">
        <v>170</v>
      </c>
      <c r="C90" s="44">
        <f>+C65+C89</f>
        <v>0</v>
      </c>
    </row>
    <row r="91" spans="1:3" s="36" customFormat="1" ht="6.75" customHeight="1" thickBot="1" x14ac:dyDescent="0.25">
      <c r="A91" s="60"/>
      <c r="B91" s="61"/>
      <c r="C91" s="62"/>
    </row>
    <row r="92" spans="1:3" s="22" customFormat="1" ht="16.5" customHeight="1" thickBot="1" x14ac:dyDescent="0.25">
      <c r="A92" s="63"/>
      <c r="B92" s="64" t="s">
        <v>171</v>
      </c>
      <c r="C92" s="65"/>
    </row>
    <row r="93" spans="1:3" s="69" customFormat="1" ht="12" customHeight="1" thickBot="1" x14ac:dyDescent="0.25">
      <c r="A93" s="66" t="s">
        <v>10</v>
      </c>
      <c r="B93" s="67" t="s">
        <v>172</v>
      </c>
      <c r="C93" s="68">
        <f>+C94+C95+C96+C97+C98+C111</f>
        <v>0</v>
      </c>
    </row>
    <row r="94" spans="1:3" ht="12" customHeight="1" x14ac:dyDescent="0.2">
      <c r="A94" s="70" t="s">
        <v>12</v>
      </c>
      <c r="B94" s="71" t="s">
        <v>173</v>
      </c>
      <c r="C94" s="72"/>
    </row>
    <row r="95" spans="1:3" ht="12" customHeight="1" x14ac:dyDescent="0.2">
      <c r="A95" s="33" t="s">
        <v>14</v>
      </c>
      <c r="B95" s="73" t="s">
        <v>174</v>
      </c>
      <c r="C95" s="35"/>
    </row>
    <row r="96" spans="1:3" ht="12" customHeight="1" x14ac:dyDescent="0.2">
      <c r="A96" s="33" t="s">
        <v>16</v>
      </c>
      <c r="B96" s="73" t="s">
        <v>175</v>
      </c>
      <c r="C96" s="42"/>
    </row>
    <row r="97" spans="1:3" ht="12" customHeight="1" x14ac:dyDescent="0.2">
      <c r="A97" s="33" t="s">
        <v>18</v>
      </c>
      <c r="B97" s="74" t="s">
        <v>176</v>
      </c>
      <c r="C97" s="42"/>
    </row>
    <row r="98" spans="1:3" ht="12" customHeight="1" x14ac:dyDescent="0.2">
      <c r="A98" s="33" t="s">
        <v>177</v>
      </c>
      <c r="B98" s="75" t="s">
        <v>178</v>
      </c>
      <c r="C98" s="42"/>
    </row>
    <row r="99" spans="1:3" ht="12" customHeight="1" x14ac:dyDescent="0.2">
      <c r="A99" s="33" t="s">
        <v>22</v>
      </c>
      <c r="B99" s="73" t="s">
        <v>179</v>
      </c>
      <c r="C99" s="42"/>
    </row>
    <row r="100" spans="1:3" ht="12" customHeight="1" x14ac:dyDescent="0.2">
      <c r="A100" s="33" t="s">
        <v>24</v>
      </c>
      <c r="B100" s="76" t="s">
        <v>180</v>
      </c>
      <c r="C100" s="42"/>
    </row>
    <row r="101" spans="1:3" ht="12" customHeight="1" x14ac:dyDescent="0.2">
      <c r="A101" s="33" t="s">
        <v>181</v>
      </c>
      <c r="B101" s="76" t="s">
        <v>182</v>
      </c>
      <c r="C101" s="42"/>
    </row>
    <row r="102" spans="1:3" ht="12" customHeight="1" x14ac:dyDescent="0.2">
      <c r="A102" s="33" t="s">
        <v>183</v>
      </c>
      <c r="B102" s="76" t="s">
        <v>184</v>
      </c>
      <c r="C102" s="42"/>
    </row>
    <row r="103" spans="1:3" ht="12" customHeight="1" x14ac:dyDescent="0.2">
      <c r="A103" s="33" t="s">
        <v>185</v>
      </c>
      <c r="B103" s="77" t="s">
        <v>186</v>
      </c>
      <c r="C103" s="42"/>
    </row>
    <row r="104" spans="1:3" ht="12" customHeight="1" x14ac:dyDescent="0.2">
      <c r="A104" s="33" t="s">
        <v>187</v>
      </c>
      <c r="B104" s="77" t="s">
        <v>188</v>
      </c>
      <c r="C104" s="42"/>
    </row>
    <row r="105" spans="1:3" ht="12" customHeight="1" x14ac:dyDescent="0.2">
      <c r="A105" s="33" t="s">
        <v>189</v>
      </c>
      <c r="B105" s="76" t="s">
        <v>190</v>
      </c>
      <c r="C105" s="42"/>
    </row>
    <row r="106" spans="1:3" ht="12" customHeight="1" x14ac:dyDescent="0.2">
      <c r="A106" s="33" t="s">
        <v>191</v>
      </c>
      <c r="B106" s="76" t="s">
        <v>192</v>
      </c>
      <c r="C106" s="42"/>
    </row>
    <row r="107" spans="1:3" ht="12" customHeight="1" x14ac:dyDescent="0.2">
      <c r="A107" s="33" t="s">
        <v>193</v>
      </c>
      <c r="B107" s="77" t="s">
        <v>194</v>
      </c>
      <c r="C107" s="42"/>
    </row>
    <row r="108" spans="1:3" ht="12" customHeight="1" x14ac:dyDescent="0.2">
      <c r="A108" s="78" t="s">
        <v>195</v>
      </c>
      <c r="B108" s="79" t="s">
        <v>196</v>
      </c>
      <c r="C108" s="42"/>
    </row>
    <row r="109" spans="1:3" ht="12" customHeight="1" x14ac:dyDescent="0.2">
      <c r="A109" s="33" t="s">
        <v>197</v>
      </c>
      <c r="B109" s="79" t="s">
        <v>198</v>
      </c>
      <c r="C109" s="42"/>
    </row>
    <row r="110" spans="1:3" ht="12" customHeight="1" x14ac:dyDescent="0.2">
      <c r="A110" s="33" t="s">
        <v>199</v>
      </c>
      <c r="B110" s="77" t="s">
        <v>200</v>
      </c>
      <c r="C110" s="35"/>
    </row>
    <row r="111" spans="1:3" ht="12" customHeight="1" x14ac:dyDescent="0.2">
      <c r="A111" s="33" t="s">
        <v>201</v>
      </c>
      <c r="B111" s="74" t="s">
        <v>202</v>
      </c>
      <c r="C111" s="35"/>
    </row>
    <row r="112" spans="1:3" ht="12" customHeight="1" x14ac:dyDescent="0.2">
      <c r="A112" s="38" t="s">
        <v>203</v>
      </c>
      <c r="B112" s="73" t="s">
        <v>204</v>
      </c>
      <c r="C112" s="42"/>
    </row>
    <row r="113" spans="1:3" ht="12" customHeight="1" thickBot="1" x14ac:dyDescent="0.25">
      <c r="A113" s="80" t="s">
        <v>205</v>
      </c>
      <c r="B113" s="81" t="s">
        <v>206</v>
      </c>
      <c r="C113" s="82"/>
    </row>
    <row r="114" spans="1:3" ht="12" customHeight="1" thickBot="1" x14ac:dyDescent="0.25">
      <c r="A114" s="26" t="s">
        <v>26</v>
      </c>
      <c r="B114" s="83" t="s">
        <v>207</v>
      </c>
      <c r="C114" s="28">
        <f>+C115+C117+C119</f>
        <v>0</v>
      </c>
    </row>
    <row r="115" spans="1:3" ht="12" customHeight="1" x14ac:dyDescent="0.2">
      <c r="A115" s="29" t="s">
        <v>28</v>
      </c>
      <c r="B115" s="73" t="s">
        <v>208</v>
      </c>
      <c r="C115" s="31"/>
    </row>
    <row r="116" spans="1:3" ht="12" customHeight="1" x14ac:dyDescent="0.2">
      <c r="A116" s="29" t="s">
        <v>30</v>
      </c>
      <c r="B116" s="84" t="s">
        <v>209</v>
      </c>
      <c r="C116" s="31"/>
    </row>
    <row r="117" spans="1:3" ht="12" customHeight="1" x14ac:dyDescent="0.2">
      <c r="A117" s="29" t="s">
        <v>32</v>
      </c>
      <c r="B117" s="84" t="s">
        <v>210</v>
      </c>
      <c r="C117" s="35"/>
    </row>
    <row r="118" spans="1:3" ht="12" customHeight="1" x14ac:dyDescent="0.2">
      <c r="A118" s="29" t="s">
        <v>34</v>
      </c>
      <c r="B118" s="84" t="s">
        <v>211</v>
      </c>
      <c r="C118" s="85"/>
    </row>
    <row r="119" spans="1:3" ht="12" customHeight="1" x14ac:dyDescent="0.2">
      <c r="A119" s="29" t="s">
        <v>36</v>
      </c>
      <c r="B119" s="39" t="s">
        <v>212</v>
      </c>
      <c r="C119" s="85"/>
    </row>
    <row r="120" spans="1:3" ht="12" customHeight="1" x14ac:dyDescent="0.2">
      <c r="A120" s="29" t="s">
        <v>38</v>
      </c>
      <c r="B120" s="37" t="s">
        <v>213</v>
      </c>
      <c r="C120" s="85"/>
    </row>
    <row r="121" spans="1:3" ht="12" customHeight="1" x14ac:dyDescent="0.2">
      <c r="A121" s="29" t="s">
        <v>214</v>
      </c>
      <c r="B121" s="86" t="s">
        <v>215</v>
      </c>
      <c r="C121" s="85"/>
    </row>
    <row r="122" spans="1:3" ht="12" customHeight="1" x14ac:dyDescent="0.2">
      <c r="A122" s="29" t="s">
        <v>216</v>
      </c>
      <c r="B122" s="77" t="s">
        <v>188</v>
      </c>
      <c r="C122" s="85"/>
    </row>
    <row r="123" spans="1:3" ht="12" customHeight="1" x14ac:dyDescent="0.2">
      <c r="A123" s="29" t="s">
        <v>217</v>
      </c>
      <c r="B123" s="77" t="s">
        <v>218</v>
      </c>
      <c r="C123" s="85"/>
    </row>
    <row r="124" spans="1:3" ht="12" customHeight="1" x14ac:dyDescent="0.2">
      <c r="A124" s="29" t="s">
        <v>219</v>
      </c>
      <c r="B124" s="77" t="s">
        <v>220</v>
      </c>
      <c r="C124" s="85"/>
    </row>
    <row r="125" spans="1:3" ht="12" customHeight="1" x14ac:dyDescent="0.2">
      <c r="A125" s="29" t="s">
        <v>221</v>
      </c>
      <c r="B125" s="77" t="s">
        <v>194</v>
      </c>
      <c r="C125" s="85"/>
    </row>
    <row r="126" spans="1:3" ht="12" customHeight="1" x14ac:dyDescent="0.2">
      <c r="A126" s="29" t="s">
        <v>222</v>
      </c>
      <c r="B126" s="77" t="s">
        <v>223</v>
      </c>
      <c r="C126" s="85"/>
    </row>
    <row r="127" spans="1:3" ht="12" customHeight="1" thickBot="1" x14ac:dyDescent="0.25">
      <c r="A127" s="78" t="s">
        <v>224</v>
      </c>
      <c r="B127" s="77" t="s">
        <v>225</v>
      </c>
      <c r="C127" s="87"/>
    </row>
    <row r="128" spans="1:3" ht="12" customHeight="1" thickBot="1" x14ac:dyDescent="0.25">
      <c r="A128" s="26" t="s">
        <v>40</v>
      </c>
      <c r="B128" s="88" t="s">
        <v>226</v>
      </c>
      <c r="C128" s="28">
        <f>+C93+C114</f>
        <v>0</v>
      </c>
    </row>
    <row r="129" spans="1:11" ht="12" customHeight="1" thickBot="1" x14ac:dyDescent="0.25">
      <c r="A129" s="26" t="s">
        <v>227</v>
      </c>
      <c r="B129" s="88" t="s">
        <v>228</v>
      </c>
      <c r="C129" s="28">
        <f>+C130+C131+C132</f>
        <v>0</v>
      </c>
    </row>
    <row r="130" spans="1:11" s="69" customFormat="1" ht="12" customHeight="1" x14ac:dyDescent="0.2">
      <c r="A130" s="29" t="s">
        <v>56</v>
      </c>
      <c r="B130" s="89" t="s">
        <v>229</v>
      </c>
      <c r="C130" s="85"/>
    </row>
    <row r="131" spans="1:11" ht="12" customHeight="1" x14ac:dyDescent="0.2">
      <c r="A131" s="29" t="s">
        <v>57</v>
      </c>
      <c r="B131" s="89" t="s">
        <v>230</v>
      </c>
      <c r="C131" s="85"/>
    </row>
    <row r="132" spans="1:11" ht="12" customHeight="1" thickBot="1" x14ac:dyDescent="0.25">
      <c r="A132" s="78" t="s">
        <v>58</v>
      </c>
      <c r="B132" s="90" t="s">
        <v>231</v>
      </c>
      <c r="C132" s="85"/>
    </row>
    <row r="133" spans="1:11" ht="12" customHeight="1" thickBot="1" x14ac:dyDescent="0.25">
      <c r="A133" s="26" t="s">
        <v>63</v>
      </c>
      <c r="B133" s="88" t="s">
        <v>232</v>
      </c>
      <c r="C133" s="28">
        <f>+C134+C135+C136+C137+C138+C139</f>
        <v>0</v>
      </c>
    </row>
    <row r="134" spans="1:11" ht="12" customHeight="1" x14ac:dyDescent="0.2">
      <c r="A134" s="29" t="s">
        <v>65</v>
      </c>
      <c r="B134" s="89" t="s">
        <v>233</v>
      </c>
      <c r="C134" s="85"/>
    </row>
    <row r="135" spans="1:11" ht="12" customHeight="1" x14ac:dyDescent="0.2">
      <c r="A135" s="29" t="s">
        <v>67</v>
      </c>
      <c r="B135" s="89" t="s">
        <v>234</v>
      </c>
      <c r="C135" s="85"/>
    </row>
    <row r="136" spans="1:11" ht="12" customHeight="1" x14ac:dyDescent="0.2">
      <c r="A136" s="29" t="s">
        <v>69</v>
      </c>
      <c r="B136" s="89" t="s">
        <v>235</v>
      </c>
      <c r="C136" s="85"/>
    </row>
    <row r="137" spans="1:11" ht="12" customHeight="1" x14ac:dyDescent="0.2">
      <c r="A137" s="29" t="s">
        <v>71</v>
      </c>
      <c r="B137" s="89" t="s">
        <v>236</v>
      </c>
      <c r="C137" s="85"/>
    </row>
    <row r="138" spans="1:11" ht="12" customHeight="1" x14ac:dyDescent="0.2">
      <c r="A138" s="29" t="s">
        <v>73</v>
      </c>
      <c r="B138" s="89" t="s">
        <v>237</v>
      </c>
      <c r="C138" s="85"/>
    </row>
    <row r="139" spans="1:11" s="69" customFormat="1" ht="12" customHeight="1" thickBot="1" x14ac:dyDescent="0.25">
      <c r="A139" s="78" t="s">
        <v>75</v>
      </c>
      <c r="B139" s="90" t="s">
        <v>238</v>
      </c>
      <c r="C139" s="85"/>
    </row>
    <row r="140" spans="1:11" ht="12" customHeight="1" thickBot="1" x14ac:dyDescent="0.25">
      <c r="A140" s="26" t="s">
        <v>87</v>
      </c>
      <c r="B140" s="88" t="s">
        <v>239</v>
      </c>
      <c r="C140" s="44">
        <f>+C141+C142+C144+C145+C143</f>
        <v>0</v>
      </c>
      <c r="K140" s="91"/>
    </row>
    <row r="141" spans="1:11" x14ac:dyDescent="0.2">
      <c r="A141" s="29" t="s">
        <v>89</v>
      </c>
      <c r="B141" s="89" t="s">
        <v>240</v>
      </c>
      <c r="C141" s="85"/>
    </row>
    <row r="142" spans="1:11" ht="12" customHeight="1" x14ac:dyDescent="0.2">
      <c r="A142" s="29" t="s">
        <v>91</v>
      </c>
      <c r="B142" s="89" t="s">
        <v>241</v>
      </c>
      <c r="C142" s="85"/>
    </row>
    <row r="143" spans="1:11" s="69" customFormat="1" ht="12" customHeight="1" x14ac:dyDescent="0.2">
      <c r="A143" s="29" t="s">
        <v>93</v>
      </c>
      <c r="B143" s="89" t="s">
        <v>242</v>
      </c>
      <c r="C143" s="85"/>
    </row>
    <row r="144" spans="1:11" s="69" customFormat="1" ht="12" customHeight="1" x14ac:dyDescent="0.2">
      <c r="A144" s="29" t="s">
        <v>95</v>
      </c>
      <c r="B144" s="89" t="s">
        <v>243</v>
      </c>
      <c r="C144" s="85"/>
    </row>
    <row r="145" spans="1:3" s="69" customFormat="1" ht="12" customHeight="1" thickBot="1" x14ac:dyDescent="0.25">
      <c r="A145" s="78" t="s">
        <v>97</v>
      </c>
      <c r="B145" s="90" t="s">
        <v>244</v>
      </c>
      <c r="C145" s="85"/>
    </row>
    <row r="146" spans="1:3" s="69" customFormat="1" ht="12" customHeight="1" thickBot="1" x14ac:dyDescent="0.25">
      <c r="A146" s="26" t="s">
        <v>245</v>
      </c>
      <c r="B146" s="88" t="s">
        <v>246</v>
      </c>
      <c r="C146" s="92">
        <f>+C147+C148+C149+C150+C151</f>
        <v>0</v>
      </c>
    </row>
    <row r="147" spans="1:3" s="69" customFormat="1" ht="12" customHeight="1" x14ac:dyDescent="0.2">
      <c r="A147" s="29" t="s">
        <v>101</v>
      </c>
      <c r="B147" s="89" t="s">
        <v>247</v>
      </c>
      <c r="C147" s="85"/>
    </row>
    <row r="148" spans="1:3" s="69" customFormat="1" ht="12" customHeight="1" x14ac:dyDescent="0.2">
      <c r="A148" s="29" t="s">
        <v>103</v>
      </c>
      <c r="B148" s="89" t="s">
        <v>248</v>
      </c>
      <c r="C148" s="85"/>
    </row>
    <row r="149" spans="1:3" s="69" customFormat="1" ht="12" customHeight="1" x14ac:dyDescent="0.2">
      <c r="A149" s="29" t="s">
        <v>105</v>
      </c>
      <c r="B149" s="89" t="s">
        <v>249</v>
      </c>
      <c r="C149" s="85"/>
    </row>
    <row r="150" spans="1:3" ht="12.75" customHeight="1" x14ac:dyDescent="0.2">
      <c r="A150" s="29" t="s">
        <v>107</v>
      </c>
      <c r="B150" s="89" t="s">
        <v>250</v>
      </c>
      <c r="C150" s="85"/>
    </row>
    <row r="151" spans="1:3" ht="12.75" customHeight="1" thickBot="1" x14ac:dyDescent="0.25">
      <c r="A151" s="78" t="s">
        <v>251</v>
      </c>
      <c r="B151" s="90" t="s">
        <v>252</v>
      </c>
      <c r="C151" s="87"/>
    </row>
    <row r="152" spans="1:3" ht="12.75" customHeight="1" thickBot="1" x14ac:dyDescent="0.25">
      <c r="A152" s="93" t="s">
        <v>109</v>
      </c>
      <c r="B152" s="88" t="s">
        <v>253</v>
      </c>
      <c r="C152" s="92"/>
    </row>
    <row r="153" spans="1:3" ht="12" customHeight="1" thickBot="1" x14ac:dyDescent="0.25">
      <c r="A153" s="93" t="s">
        <v>119</v>
      </c>
      <c r="B153" s="88" t="s">
        <v>254</v>
      </c>
      <c r="C153" s="92"/>
    </row>
    <row r="154" spans="1:3" ht="15.2" customHeight="1" thickBot="1" x14ac:dyDescent="0.25">
      <c r="A154" s="26" t="s">
        <v>255</v>
      </c>
      <c r="B154" s="88" t="s">
        <v>256</v>
      </c>
      <c r="C154" s="94">
        <f>+C129+C133+C140+C146+C152+C153</f>
        <v>0</v>
      </c>
    </row>
    <row r="155" spans="1:3" ht="13.5" thickBot="1" x14ac:dyDescent="0.25">
      <c r="A155" s="95" t="s">
        <v>257</v>
      </c>
      <c r="B155" s="96" t="s">
        <v>258</v>
      </c>
      <c r="C155" s="94">
        <f>+C128+C154</f>
        <v>0</v>
      </c>
    </row>
    <row r="156" spans="1:3" ht="9" customHeight="1" thickBot="1" x14ac:dyDescent="0.25">
      <c r="C156" s="99">
        <f>C90-C155</f>
        <v>0</v>
      </c>
    </row>
    <row r="157" spans="1:3" ht="14.45" customHeight="1" thickBot="1" x14ac:dyDescent="0.25">
      <c r="A157" s="100" t="s">
        <v>259</v>
      </c>
      <c r="B157" s="101"/>
      <c r="C157" s="102">
        <v>0</v>
      </c>
    </row>
    <row r="158" spans="1:3" ht="13.5" thickBot="1" x14ac:dyDescent="0.25">
      <c r="A158" s="100" t="s">
        <v>260</v>
      </c>
      <c r="B158" s="101"/>
      <c r="C158" s="102">
        <v>0</v>
      </c>
    </row>
    <row r="159" spans="1:3" x14ac:dyDescent="0.2">
      <c r="A159" s="103"/>
      <c r="B159" s="104"/>
      <c r="C159" s="107"/>
    </row>
    <row r="160" spans="1:3" x14ac:dyDescent="0.2">
      <c r="A160" s="103"/>
      <c r="B160" s="104"/>
    </row>
    <row r="161" spans="1:3" x14ac:dyDescent="0.2">
      <c r="A161" s="103"/>
      <c r="B161" s="104"/>
      <c r="C161" s="107"/>
    </row>
    <row r="162" spans="1:3" x14ac:dyDescent="0.2">
      <c r="A162" s="103"/>
      <c r="B162" s="104"/>
      <c r="C162" s="107"/>
    </row>
    <row r="163" spans="1:3" x14ac:dyDescent="0.2">
      <c r="A163" s="103"/>
      <c r="B163" s="104"/>
      <c r="C163" s="107"/>
    </row>
    <row r="164" spans="1:3" x14ac:dyDescent="0.2">
      <c r="A164" s="103"/>
      <c r="B164" s="104"/>
      <c r="C164" s="107"/>
    </row>
    <row r="165" spans="1:3" x14ac:dyDescent="0.2">
      <c r="A165" s="103"/>
      <c r="B165" s="104"/>
      <c r="C165" s="107"/>
    </row>
    <row r="166" spans="1:3" x14ac:dyDescent="0.2">
      <c r="A166" s="103"/>
      <c r="B166" s="104"/>
      <c r="C166" s="107"/>
    </row>
    <row r="167" spans="1:3" x14ac:dyDescent="0.2">
      <c r="A167" s="103"/>
      <c r="B167" s="104"/>
      <c r="C167" s="107"/>
    </row>
    <row r="168" spans="1:3" x14ac:dyDescent="0.2">
      <c r="A168" s="103"/>
      <c r="B168" s="104"/>
      <c r="C168" s="107"/>
    </row>
    <row r="169" spans="1:3" x14ac:dyDescent="0.2">
      <c r="A169" s="103"/>
      <c r="B169" s="104"/>
      <c r="C169" s="107"/>
    </row>
    <row r="170" spans="1:3" x14ac:dyDescent="0.2">
      <c r="A170" s="103"/>
      <c r="B170" s="104"/>
      <c r="C170" s="107"/>
    </row>
    <row r="171" spans="1:3" x14ac:dyDescent="0.2">
      <c r="A171" s="103"/>
      <c r="B171" s="104"/>
      <c r="C171" s="107"/>
    </row>
    <row r="172" spans="1:3" x14ac:dyDescent="0.2">
      <c r="A172" s="103"/>
      <c r="B172" s="104"/>
      <c r="C172" s="107"/>
    </row>
    <row r="173" spans="1:3" x14ac:dyDescent="0.2">
      <c r="A173" s="103"/>
      <c r="B173" s="104"/>
      <c r="C173" s="107"/>
    </row>
    <row r="174" spans="1:3" x14ac:dyDescent="0.2">
      <c r="A174" s="103"/>
      <c r="B174" s="104"/>
      <c r="C174" s="107"/>
    </row>
    <row r="175" spans="1:3" x14ac:dyDescent="0.2">
      <c r="A175" s="103"/>
      <c r="B175" s="104"/>
      <c r="C175" s="107"/>
    </row>
    <row r="176" spans="1:3" x14ac:dyDescent="0.2">
      <c r="A176" s="103"/>
      <c r="B176" s="104"/>
      <c r="C176" s="10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B34B5-70AA-4FC5-B991-5E2759330B4E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CONCATENATE([1]ALAPADATOK!P27,"3. melléklet ",[1]ALAPADATOK!A7," ",[1]ALAPADATOK!B7," ",[1]ALAPADATOK!C7," ",[1]ALAPADATOK!D7," ",[1]ALAPADATOK!E7," ",[1]ALAPADATOK!F7," ",[1]ALAPADATOK!G7," ",[1]ALAPADATOK!H7)</f>
        <v>9.9.3.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CONCATENATE('KV_9.10.2.sz.mell'!B2)</f>
        <v>NINCS</v>
      </c>
      <c r="C2" s="154" t="s">
        <v>319</v>
      </c>
    </row>
    <row r="3" spans="1:3" s="8" customFormat="1" ht="24.75" thickBot="1" x14ac:dyDescent="0.25">
      <c r="A3" s="155" t="s">
        <v>2</v>
      </c>
      <c r="B3" s="156" t="s">
        <v>309</v>
      </c>
      <c r="C3" s="157" t="s">
        <v>275</v>
      </c>
    </row>
    <row r="4" spans="1:3" s="14" customFormat="1" ht="15.95" customHeight="1" thickBot="1" x14ac:dyDescent="0.3">
      <c r="A4" s="158"/>
      <c r="B4" s="158"/>
      <c r="C4" s="159" t="str">
        <f>'KV_9.10.2.sz.mell'!C4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7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9437-D7B3-4E5A-82CA-F1142778135E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CONCATENATE([1]ALAPADATOK!P29," melléklet ",[1]ALAPADATOK!A7," ",[1]ALAPADATOK!B7," ",[1]ALAPADATOK!C7," ",[1]ALAPADATOK!D7," ",[1]ALAPADATOK!E7," ",[1]ALAPADATOK!F7," ",[1]ALAPADATOK!G7," ",[1]ALAPADATOK!H7)</f>
        <v>9.10.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CONCATENATE([1]ALAPADATOK!B29)</f>
        <v>NINCS</v>
      </c>
      <c r="C2" s="154" t="s">
        <v>320</v>
      </c>
    </row>
    <row r="3" spans="1:3" s="8" customFormat="1" ht="24.75" thickBot="1" x14ac:dyDescent="0.25">
      <c r="A3" s="155" t="s">
        <v>2</v>
      </c>
      <c r="B3" s="156" t="s">
        <v>3</v>
      </c>
      <c r="C3" s="157" t="s">
        <v>1</v>
      </c>
    </row>
    <row r="4" spans="1:3" s="14" customFormat="1" ht="15.95" customHeight="1" thickBot="1" x14ac:dyDescent="0.3">
      <c r="A4" s="158"/>
      <c r="B4" s="158"/>
      <c r="C4" s="159" t="str">
        <f>'KV_9.2.3.sz.mell'!C4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AC5A-7431-48DB-A9E1-E56241FD2763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CONCATENATE([1]ALAPADATOK!P29,"1. melléklet ",[1]ALAPADATOK!A7," ",[1]ALAPADATOK!B7," ",[1]ALAPADATOK!C7," ",[1]ALAPADATOK!D7," ",[1]ALAPADATOK!E7," ",[1]ALAPADATOK!F7," ",[1]ALAPADATOK!G7," ",[1]ALAPADATOK!H7)</f>
        <v>9.10.1. melléklet a 7 / 2021 ( III. 12. ) önkormányzati rendelethez</v>
      </c>
    </row>
    <row r="2" spans="1:3" s="8" customFormat="1" ht="25.5" customHeight="1" x14ac:dyDescent="0.2">
      <c r="A2" s="152" t="s">
        <v>276</v>
      </c>
      <c r="B2" s="153" t="str">
        <f>CONCATENATE('KV_9.11.sz.mell'!B2)</f>
        <v>NINCS</v>
      </c>
      <c r="C2" s="154" t="s">
        <v>320</v>
      </c>
    </row>
    <row r="3" spans="1:3" s="8" customFormat="1" ht="24.75" thickBot="1" x14ac:dyDescent="0.25">
      <c r="A3" s="155" t="s">
        <v>2</v>
      </c>
      <c r="B3" s="156" t="s">
        <v>307</v>
      </c>
      <c r="C3" s="157" t="s">
        <v>262</v>
      </c>
    </row>
    <row r="4" spans="1:3" s="14" customFormat="1" ht="15.95" customHeight="1" thickBot="1" x14ac:dyDescent="0.3">
      <c r="A4" s="158"/>
      <c r="B4" s="158"/>
      <c r="C4" s="159" t="str">
        <f>'KV_9.11.sz.mell'!C4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A750-C637-4AC5-B411-E2987C6944A5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CONCATENATE([1]ALAPADATOK!P29,"2. melléklet ",[1]ALAPADATOK!A7," ",[1]ALAPADATOK!B7," ",[1]ALAPADATOK!C7," ",[1]ALAPADATOK!D7," ",[1]ALAPADATOK!E7," ",[1]ALAPADATOK!F7," ",[1]ALAPADATOK!G7," ",[1]ALAPADATOK!H7)</f>
        <v>9.10.2. melléklet a 7 / 2021 ( III. 12. ) önkormányzati rendelethez</v>
      </c>
    </row>
    <row r="2" spans="1:3" s="8" customFormat="1" ht="25.5" customHeight="1" x14ac:dyDescent="0.2">
      <c r="A2" s="152" t="s">
        <v>276</v>
      </c>
      <c r="B2" s="153" t="str">
        <f>CONCATENATE('KV_9.11.1.sz.mell'!B2)</f>
        <v>NINCS</v>
      </c>
      <c r="C2" s="154" t="s">
        <v>320</v>
      </c>
    </row>
    <row r="3" spans="1:3" s="8" customFormat="1" ht="24.75" thickBot="1" x14ac:dyDescent="0.25">
      <c r="A3" s="155" t="s">
        <v>2</v>
      </c>
      <c r="B3" s="156" t="s">
        <v>308</v>
      </c>
      <c r="C3" s="157" t="s">
        <v>268</v>
      </c>
    </row>
    <row r="4" spans="1:3" s="14" customFormat="1" ht="15.95" customHeight="1" thickBot="1" x14ac:dyDescent="0.3">
      <c r="A4" s="158"/>
      <c r="B4" s="158"/>
      <c r="C4" s="159" t="str">
        <f>'KV_9.11.1.sz.mell'!C4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9B1DD-B771-483B-B2E6-16983B3172D0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CONCATENATE([1]ALAPADATOK!P29,"3. melléklet ",[1]ALAPADATOK!A7," ",[1]ALAPADATOK!B7," ",[1]ALAPADATOK!C7," ",[1]ALAPADATOK!D7," ",[1]ALAPADATOK!E7," ",[1]ALAPADATOK!F7," ",[1]ALAPADATOK!G7," ",[1]ALAPADATOK!H7)</f>
        <v>9.10.3. melléklet a 7 / 2021 ( III. 12. ) önkormányzati rendelethez</v>
      </c>
    </row>
    <row r="2" spans="1:3" s="8" customFormat="1" ht="25.5" customHeight="1" x14ac:dyDescent="0.2">
      <c r="A2" s="152" t="s">
        <v>276</v>
      </c>
      <c r="B2" s="153" t="str">
        <f>CONCATENATE('KV_9.11.2.sz.mell'!B2)</f>
        <v>NINCS</v>
      </c>
      <c r="C2" s="154" t="s">
        <v>320</v>
      </c>
    </row>
    <row r="3" spans="1:3" s="8" customFormat="1" ht="24.75" thickBot="1" x14ac:dyDescent="0.25">
      <c r="A3" s="155" t="s">
        <v>2</v>
      </c>
      <c r="B3" s="156" t="s">
        <v>309</v>
      </c>
      <c r="C3" s="157" t="s">
        <v>275</v>
      </c>
    </row>
    <row r="4" spans="1:3" s="14" customFormat="1" ht="15.95" customHeight="1" thickBot="1" x14ac:dyDescent="0.3">
      <c r="A4" s="158"/>
      <c r="B4" s="158"/>
      <c r="C4" s="159" t="str">
        <f>'KV_9.11.2.sz.mell'!C4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7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5934-5645-4B57-A233-42C82CA23561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CONCATENATE([1]ALAPADATOK!P31," melléklet ",[1]ALAPADATOK!A7," ",[1]ALAPADATOK!B7," ",[1]ALAPADATOK!C7," ",[1]ALAPADATOK!D7," ",[1]ALAPADATOK!E7," ",[1]ALAPADATOK!F7," ",[1]ALAPADATOK!G7," ",[1]ALAPADATOK!H7)</f>
        <v>9.11. melléklet a 7 / 2021 ( III. 12. ) önkormányzati rendelethez</v>
      </c>
    </row>
    <row r="2" spans="1:3" s="8" customFormat="1" ht="25.5" customHeight="1" x14ac:dyDescent="0.2">
      <c r="A2" s="152" t="s">
        <v>276</v>
      </c>
      <c r="B2" s="153" t="str">
        <f>CONCATENATE([1]ALAPADATOK!B31)</f>
        <v>NINCS</v>
      </c>
      <c r="C2" s="154" t="s">
        <v>321</v>
      </c>
    </row>
    <row r="3" spans="1:3" s="8" customFormat="1" ht="24.75" thickBot="1" x14ac:dyDescent="0.25">
      <c r="A3" s="155" t="s">
        <v>2</v>
      </c>
      <c r="B3" s="156" t="s">
        <v>3</v>
      </c>
      <c r="C3" s="157" t="s">
        <v>1</v>
      </c>
    </row>
    <row r="4" spans="1:3" s="14" customFormat="1" ht="15.95" customHeight="1" thickBot="1" x14ac:dyDescent="0.3">
      <c r="A4" s="158"/>
      <c r="B4" s="158"/>
      <c r="C4" s="159" t="str">
        <f>'KV_9.2.3.sz.mell'!C4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974C-3340-4A4D-A04A-D3A2D5A17FF4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CONCATENATE([1]ALAPADATOK!P31,"1. melléklet ",[1]ALAPADATOK!A7," ",[1]ALAPADATOK!B7," ",[1]ALAPADATOK!C7," ",[1]ALAPADATOK!D7," ",[1]ALAPADATOK!E7," ",[1]ALAPADATOK!F7," ",[1]ALAPADATOK!G7," ",[1]ALAPADATOK!H7)</f>
        <v>9.11.1. melléklet a 7 / 2021 ( III. 12. ) önkormányzati rendelethez</v>
      </c>
    </row>
    <row r="2" spans="1:3" s="8" customFormat="1" ht="25.5" customHeight="1" x14ac:dyDescent="0.2">
      <c r="A2" s="152" t="s">
        <v>276</v>
      </c>
      <c r="B2" s="153" t="str">
        <f>CONCATENATE('KV_9.12.sz.mell'!B2)</f>
        <v>NINCS</v>
      </c>
      <c r="C2" s="154" t="s">
        <v>321</v>
      </c>
    </row>
    <row r="3" spans="1:3" s="8" customFormat="1" ht="24.75" thickBot="1" x14ac:dyDescent="0.25">
      <c r="A3" s="155" t="s">
        <v>2</v>
      </c>
      <c r="B3" s="156" t="s">
        <v>307</v>
      </c>
      <c r="C3" s="157" t="s">
        <v>262</v>
      </c>
    </row>
    <row r="4" spans="1:3" s="14" customFormat="1" ht="15.95" customHeight="1" thickBot="1" x14ac:dyDescent="0.3">
      <c r="A4" s="158"/>
      <c r="B4" s="158"/>
      <c r="C4" s="159" t="str">
        <f>'KV_9.12.sz.mell'!C4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0151-567C-441A-9F89-E5ACEE1D7FF3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CONCATENATE([1]ALAPADATOK!P31,"2. melléklet ",[1]ALAPADATOK!A7," ",[1]ALAPADATOK!B7," ",[1]ALAPADATOK!C7," ",[1]ALAPADATOK!D7," ",[1]ALAPADATOK!E7," ",[1]ALAPADATOK!F7," ",[1]ALAPADATOK!G7," ",[1]ALAPADATOK!H7)</f>
        <v>9.11.2. melléklet a 7 / 2021 ( III. 12. ) önkormányzati rendelethez</v>
      </c>
    </row>
    <row r="2" spans="1:3" s="8" customFormat="1" ht="25.5" customHeight="1" x14ac:dyDescent="0.2">
      <c r="A2" s="152" t="s">
        <v>276</v>
      </c>
      <c r="B2" s="153" t="str">
        <f>CONCATENATE('KV_9.12.1.sz.mell'!B2)</f>
        <v>NINCS</v>
      </c>
      <c r="C2" s="154" t="s">
        <v>321</v>
      </c>
    </row>
    <row r="3" spans="1:3" s="8" customFormat="1" ht="24.75" thickBot="1" x14ac:dyDescent="0.25">
      <c r="A3" s="155" t="s">
        <v>2</v>
      </c>
      <c r="B3" s="156" t="s">
        <v>308</v>
      </c>
      <c r="C3" s="157" t="s">
        <v>268</v>
      </c>
    </row>
    <row r="4" spans="1:3" s="14" customFormat="1" ht="15.95" customHeight="1" thickBot="1" x14ac:dyDescent="0.3">
      <c r="A4" s="158"/>
      <c r="B4" s="158"/>
      <c r="C4" s="159" t="str">
        <f>'KV_9.12.1.sz.mell'!C4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1B46-166C-497E-B440-4FA7B9C4612D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CONCATENATE([1]ALAPADATOK!P31,"3. melléklet ",[1]ALAPADATOK!A7," ",[1]ALAPADATOK!B7," ",[1]ALAPADATOK!C7," ",[1]ALAPADATOK!D7," ",[1]ALAPADATOK!E7," ",[1]ALAPADATOK!F7," ",[1]ALAPADATOK!G7," ",[1]ALAPADATOK!H7)</f>
        <v>9.11.3. melléklet a 7 / 2021 ( III. 12. ) önkormányzati rendelethez</v>
      </c>
    </row>
    <row r="2" spans="1:3" s="8" customFormat="1" ht="25.5" customHeight="1" x14ac:dyDescent="0.2">
      <c r="A2" s="152" t="s">
        <v>276</v>
      </c>
      <c r="B2" s="153" t="str">
        <f>CONCATENATE('KV_9.12.2.sz.mell'!B2)</f>
        <v>NINCS</v>
      </c>
      <c r="C2" s="154" t="s">
        <v>321</v>
      </c>
    </row>
    <row r="3" spans="1:3" s="8" customFormat="1" ht="24.75" thickBot="1" x14ac:dyDescent="0.25">
      <c r="A3" s="155" t="s">
        <v>2</v>
      </c>
      <c r="B3" s="156" t="s">
        <v>309</v>
      </c>
      <c r="C3" s="157" t="s">
        <v>275</v>
      </c>
    </row>
    <row r="4" spans="1:3" s="14" customFormat="1" ht="15.95" customHeight="1" thickBot="1" x14ac:dyDescent="0.3">
      <c r="A4" s="158"/>
      <c r="B4" s="158"/>
      <c r="C4" s="159" t="str">
        <f>'KV_9.12.2.sz.mell'!C4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7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0</v>
      </c>
    </row>
    <row r="38" spans="1:3" s="32" customFormat="1" ht="12" customHeight="1" x14ac:dyDescent="0.2">
      <c r="A38" s="129" t="s">
        <v>294</v>
      </c>
      <c r="B38" s="130" t="s">
        <v>295</v>
      </c>
      <c r="C38" s="131"/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/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0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0</v>
      </c>
    </row>
    <row r="46" spans="1:3" ht="12" customHeight="1" x14ac:dyDescent="0.2">
      <c r="A46" s="123" t="s">
        <v>12</v>
      </c>
      <c r="B46" s="89" t="s">
        <v>173</v>
      </c>
      <c r="C46" s="131"/>
    </row>
    <row r="47" spans="1:3" ht="12" customHeight="1" x14ac:dyDescent="0.2">
      <c r="A47" s="123" t="s">
        <v>14</v>
      </c>
      <c r="B47" s="73" t="s">
        <v>174</v>
      </c>
      <c r="C47" s="143"/>
    </row>
    <row r="48" spans="1:3" ht="12" customHeight="1" x14ac:dyDescent="0.2">
      <c r="A48" s="123" t="s">
        <v>16</v>
      </c>
      <c r="B48" s="73" t="s">
        <v>175</v>
      </c>
      <c r="C48" s="143"/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/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0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/>
    </row>
    <row r="60" spans="1:3" ht="13.5" thickBot="1" x14ac:dyDescent="0.25">
      <c r="A60" s="100" t="s">
        <v>260</v>
      </c>
      <c r="B60" s="101"/>
      <c r="C60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9755-70B0-4DE4-8FFA-3B2955BAB2FA}">
  <sheetPr>
    <tabColor rgb="FF92D050"/>
  </sheetPr>
  <dimension ref="A1:C83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"/>
      <c r="B1" s="2"/>
      <c r="C1" s="3" t="str">
        <f>CONCATENATE("9.2. melléklet ",[1]ALAPADATOK!A7," ",[1]ALAPADATOK!B7," ",[1]ALAPADATOK!C7," ",[1]ALAPADATOK!D7," ",[1]ALAPADATOK!E7," ",[1]ALAPADATOK!F7," ",[1]ALAPADATOK!G7," ",[1]ALAPADATOK!H7)</f>
        <v>9.2. melléklet a 7 / 2021 ( III. 12. ) önkormányzati rendelethez</v>
      </c>
    </row>
    <row r="2" spans="1:3" s="8" customFormat="1" ht="36" x14ac:dyDescent="0.2">
      <c r="A2" s="5" t="s">
        <v>276</v>
      </c>
      <c r="B2" s="6" t="str">
        <f>CONCATENATE([1]ALAPADATOK!A11)</f>
        <v>…………………… Polgármesteri /Közös Önkormányzati Hivatal</v>
      </c>
      <c r="C2" s="113" t="s">
        <v>262</v>
      </c>
    </row>
    <row r="3" spans="1:3" s="8" customFormat="1" ht="24.75" thickBot="1" x14ac:dyDescent="0.25">
      <c r="A3" s="114" t="s">
        <v>2</v>
      </c>
      <c r="B3" s="10" t="s">
        <v>3</v>
      </c>
      <c r="C3" s="115" t="s">
        <v>1</v>
      </c>
    </row>
    <row r="4" spans="1:3" s="14" customFormat="1" ht="15.95" customHeight="1" thickBot="1" x14ac:dyDescent="0.3">
      <c r="A4" s="12"/>
      <c r="B4" s="12"/>
      <c r="C4" s="13" t="str">
        <f>'KV_9.1.3.sz.mell'!C4</f>
        <v>Forintban!</v>
      </c>
    </row>
    <row r="5" spans="1:3" ht="13.5" thickBot="1" x14ac:dyDescent="0.25">
      <c r="A5" s="15" t="s">
        <v>4</v>
      </c>
      <c r="B5" s="16" t="s">
        <v>5</v>
      </c>
      <c r="C5" s="116" t="s">
        <v>6</v>
      </c>
    </row>
    <row r="6" spans="1:3" s="22" customFormat="1" ht="12.95" customHeight="1" thickBot="1" x14ac:dyDescent="0.25">
      <c r="A6" s="19"/>
      <c r="B6" s="20" t="s">
        <v>7</v>
      </c>
      <c r="C6" s="21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284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286</v>
      </c>
      <c r="C26" s="120">
        <f>+C27+C28+C29</f>
        <v>0</v>
      </c>
    </row>
    <row r="27" spans="1:3" s="36" customFormat="1" ht="12" customHeight="1" x14ac:dyDescent="0.2">
      <c r="A27" s="129" t="s">
        <v>56</v>
      </c>
      <c r="B27" s="130" t="s">
        <v>43</v>
      </c>
      <c r="C27" s="131"/>
    </row>
    <row r="28" spans="1:3" s="36" customFormat="1" ht="12" customHeight="1" x14ac:dyDescent="0.2">
      <c r="A28" s="129" t="s">
        <v>57</v>
      </c>
      <c r="B28" s="130" t="s">
        <v>282</v>
      </c>
      <c r="C28" s="124"/>
    </row>
    <row r="29" spans="1:3" s="36" customFormat="1" ht="12" customHeight="1" x14ac:dyDescent="0.2">
      <c r="A29" s="129" t="s">
        <v>58</v>
      </c>
      <c r="B29" s="132" t="s">
        <v>287</v>
      </c>
      <c r="C29" s="124"/>
    </row>
    <row r="30" spans="1:3" s="36" customFormat="1" ht="12" customHeight="1" thickBot="1" x14ac:dyDescent="0.25">
      <c r="A30" s="123" t="s">
        <v>59</v>
      </c>
      <c r="B30" s="133" t="s">
        <v>288</v>
      </c>
      <c r="C30" s="134"/>
    </row>
    <row r="31" spans="1:3" s="36" customFormat="1" ht="12" customHeight="1" thickBot="1" x14ac:dyDescent="0.25">
      <c r="A31" s="127" t="s">
        <v>63</v>
      </c>
      <c r="B31" s="88" t="s">
        <v>289</v>
      </c>
      <c r="C31" s="120">
        <f>+C32+C33+C34</f>
        <v>0</v>
      </c>
    </row>
    <row r="32" spans="1:3" s="36" customFormat="1" ht="12" customHeight="1" x14ac:dyDescent="0.2">
      <c r="A32" s="129" t="s">
        <v>65</v>
      </c>
      <c r="B32" s="130" t="s">
        <v>90</v>
      </c>
      <c r="C32" s="131"/>
    </row>
    <row r="33" spans="1:3" s="36" customFormat="1" ht="12" customHeight="1" x14ac:dyDescent="0.2">
      <c r="A33" s="129" t="s">
        <v>67</v>
      </c>
      <c r="B33" s="132" t="s">
        <v>92</v>
      </c>
      <c r="C33" s="135"/>
    </row>
    <row r="34" spans="1:3" s="36" customFormat="1" ht="12" customHeight="1" thickBot="1" x14ac:dyDescent="0.25">
      <c r="A34" s="123" t="s">
        <v>69</v>
      </c>
      <c r="B34" s="133" t="s">
        <v>94</v>
      </c>
      <c r="C34" s="134"/>
    </row>
    <row r="35" spans="1:3" s="32" customFormat="1" ht="12" customHeight="1" thickBot="1" x14ac:dyDescent="0.25">
      <c r="A35" s="127" t="s">
        <v>87</v>
      </c>
      <c r="B35" s="88" t="s">
        <v>290</v>
      </c>
      <c r="C35" s="128"/>
    </row>
    <row r="36" spans="1:3" s="32" customFormat="1" ht="12" customHeight="1" thickBot="1" x14ac:dyDescent="0.25">
      <c r="A36" s="127" t="s">
        <v>245</v>
      </c>
      <c r="B36" s="88" t="s">
        <v>291</v>
      </c>
      <c r="C36" s="136"/>
    </row>
    <row r="37" spans="1:3" s="32" customFormat="1" ht="12" customHeight="1" thickBot="1" x14ac:dyDescent="0.25">
      <c r="A37" s="118" t="s">
        <v>109</v>
      </c>
      <c r="B37" s="88" t="s">
        <v>292</v>
      </c>
      <c r="C37" s="137">
        <f>+C8+C20+C25+C26+C31+C35+C36</f>
        <v>0</v>
      </c>
    </row>
    <row r="38" spans="1:3" s="32" customFormat="1" ht="12" customHeight="1" thickBot="1" x14ac:dyDescent="0.25">
      <c r="A38" s="138" t="s">
        <v>119</v>
      </c>
      <c r="B38" s="88" t="s">
        <v>293</v>
      </c>
      <c r="C38" s="137">
        <f>+C39+C40+C41</f>
        <v>0</v>
      </c>
    </row>
    <row r="39" spans="1:3" s="32" customFormat="1" ht="12" customHeight="1" x14ac:dyDescent="0.2">
      <c r="A39" s="129" t="s">
        <v>294</v>
      </c>
      <c r="B39" s="130" t="s">
        <v>295</v>
      </c>
      <c r="C39" s="131"/>
    </row>
    <row r="40" spans="1:3" s="32" customFormat="1" ht="12" customHeight="1" x14ac:dyDescent="0.2">
      <c r="A40" s="129" t="s">
        <v>296</v>
      </c>
      <c r="B40" s="132" t="s">
        <v>297</v>
      </c>
      <c r="C40" s="135"/>
    </row>
    <row r="41" spans="1:3" s="36" customFormat="1" ht="12" customHeight="1" thickBot="1" x14ac:dyDescent="0.25">
      <c r="A41" s="123" t="s">
        <v>298</v>
      </c>
      <c r="B41" s="133" t="s">
        <v>299</v>
      </c>
      <c r="C41" s="134"/>
    </row>
    <row r="42" spans="1:3" s="36" customFormat="1" ht="15.2" customHeight="1" thickBot="1" x14ac:dyDescent="0.25">
      <c r="A42" s="138" t="s">
        <v>255</v>
      </c>
      <c r="B42" s="139" t="s">
        <v>300</v>
      </c>
      <c r="C42" s="65">
        <f>+C37+C38</f>
        <v>0</v>
      </c>
    </row>
    <row r="43" spans="1:3" s="36" customFormat="1" ht="15.2" customHeight="1" x14ac:dyDescent="0.2">
      <c r="A43" s="60"/>
      <c r="B43" s="61"/>
      <c r="C43" s="62"/>
    </row>
    <row r="44" spans="1:3" ht="13.5" thickBot="1" x14ac:dyDescent="0.25">
      <c r="A44" s="140"/>
      <c r="B44" s="141"/>
      <c r="C44" s="142"/>
    </row>
    <row r="45" spans="1:3" s="22" customFormat="1" ht="16.5" customHeight="1" thickBot="1" x14ac:dyDescent="0.25">
      <c r="A45" s="63"/>
      <c r="B45" s="64" t="s">
        <v>171</v>
      </c>
      <c r="C45" s="65"/>
    </row>
    <row r="46" spans="1:3" s="69" customFormat="1" ht="12" customHeight="1" thickBot="1" x14ac:dyDescent="0.25">
      <c r="A46" s="127" t="s">
        <v>10</v>
      </c>
      <c r="B46" s="88" t="s">
        <v>301</v>
      </c>
      <c r="C46" s="120">
        <f>SUM(C47:C51)</f>
        <v>0</v>
      </c>
    </row>
    <row r="47" spans="1:3" ht="12" customHeight="1" x14ac:dyDescent="0.2">
      <c r="A47" s="123" t="s">
        <v>12</v>
      </c>
      <c r="B47" s="89" t="s">
        <v>173</v>
      </c>
      <c r="C47" s="131"/>
    </row>
    <row r="48" spans="1:3" ht="12" customHeight="1" x14ac:dyDescent="0.2">
      <c r="A48" s="123" t="s">
        <v>14</v>
      </c>
      <c r="B48" s="73" t="s">
        <v>174</v>
      </c>
      <c r="C48" s="143"/>
    </row>
    <row r="49" spans="1:3" ht="12" customHeight="1" x14ac:dyDescent="0.2">
      <c r="A49" s="123" t="s">
        <v>16</v>
      </c>
      <c r="B49" s="73" t="s">
        <v>175</v>
      </c>
      <c r="C49" s="143"/>
    </row>
    <row r="50" spans="1:3" ht="12" customHeight="1" x14ac:dyDescent="0.2">
      <c r="A50" s="123" t="s">
        <v>18</v>
      </c>
      <c r="B50" s="73" t="s">
        <v>176</v>
      </c>
      <c r="C50" s="143"/>
    </row>
    <row r="51" spans="1:3" ht="12" customHeight="1" thickBot="1" x14ac:dyDescent="0.25">
      <c r="A51" s="123" t="s">
        <v>20</v>
      </c>
      <c r="B51" s="73" t="s">
        <v>178</v>
      </c>
      <c r="C51" s="143"/>
    </row>
    <row r="52" spans="1:3" ht="12" customHeight="1" thickBot="1" x14ac:dyDescent="0.25">
      <c r="A52" s="127" t="s">
        <v>26</v>
      </c>
      <c r="B52" s="88" t="s">
        <v>302</v>
      </c>
      <c r="C52" s="120">
        <f>SUM(C53:C55)</f>
        <v>0</v>
      </c>
    </row>
    <row r="53" spans="1:3" s="69" customFormat="1" ht="12" customHeight="1" x14ac:dyDescent="0.2">
      <c r="A53" s="123" t="s">
        <v>28</v>
      </c>
      <c r="B53" s="89" t="s">
        <v>208</v>
      </c>
      <c r="C53" s="131"/>
    </row>
    <row r="54" spans="1:3" ht="12" customHeight="1" x14ac:dyDescent="0.2">
      <c r="A54" s="123" t="s">
        <v>30</v>
      </c>
      <c r="B54" s="73" t="s">
        <v>210</v>
      </c>
      <c r="C54" s="143"/>
    </row>
    <row r="55" spans="1:3" ht="12" customHeight="1" x14ac:dyDescent="0.2">
      <c r="A55" s="123" t="s">
        <v>32</v>
      </c>
      <c r="B55" s="73" t="s">
        <v>303</v>
      </c>
      <c r="C55" s="143"/>
    </row>
    <row r="56" spans="1:3" ht="12" customHeight="1" thickBot="1" x14ac:dyDescent="0.25">
      <c r="A56" s="123" t="s">
        <v>34</v>
      </c>
      <c r="B56" s="73" t="s">
        <v>304</v>
      </c>
      <c r="C56" s="143"/>
    </row>
    <row r="57" spans="1:3" ht="12" customHeight="1" thickBot="1" x14ac:dyDescent="0.25">
      <c r="A57" s="127" t="s">
        <v>40</v>
      </c>
      <c r="B57" s="88" t="s">
        <v>305</v>
      </c>
      <c r="C57" s="128"/>
    </row>
    <row r="58" spans="1:3" ht="15.2" customHeight="1" thickBot="1" x14ac:dyDescent="0.25">
      <c r="A58" s="127" t="s">
        <v>227</v>
      </c>
      <c r="B58" s="144" t="s">
        <v>306</v>
      </c>
      <c r="C58" s="145">
        <f>+C46+C52+C57</f>
        <v>0</v>
      </c>
    </row>
    <row r="59" spans="1:3" ht="13.5" thickBot="1" x14ac:dyDescent="0.25">
      <c r="C59" s="147">
        <f>C42-C58</f>
        <v>0</v>
      </c>
    </row>
    <row r="60" spans="1:3" ht="15.2" customHeight="1" thickBot="1" x14ac:dyDescent="0.25">
      <c r="A60" s="100" t="s">
        <v>259</v>
      </c>
      <c r="B60" s="101"/>
      <c r="C60" s="102"/>
    </row>
    <row r="61" spans="1:3" ht="14.45" customHeight="1" thickBot="1" x14ac:dyDescent="0.25">
      <c r="A61" s="100" t="s">
        <v>260</v>
      </c>
      <c r="B61" s="101"/>
      <c r="C61" s="102"/>
    </row>
    <row r="62" spans="1:3" x14ac:dyDescent="0.2">
      <c r="A62" s="148"/>
      <c r="B62" s="149"/>
      <c r="C62" s="149"/>
    </row>
    <row r="63" spans="1:3" x14ac:dyDescent="0.2">
      <c r="A63" s="148"/>
      <c r="B63" s="149"/>
    </row>
    <row r="64" spans="1:3" x14ac:dyDescent="0.2">
      <c r="A64" s="148"/>
      <c r="B64" s="149"/>
      <c r="C64" s="149"/>
    </row>
    <row r="65" spans="1:3" x14ac:dyDescent="0.2">
      <c r="A65" s="148"/>
      <c r="B65" s="149"/>
      <c r="C65" s="149"/>
    </row>
    <row r="66" spans="1:3" x14ac:dyDescent="0.2">
      <c r="A66" s="148"/>
      <c r="B66" s="149"/>
      <c r="C66" s="149"/>
    </row>
    <row r="67" spans="1:3" x14ac:dyDescent="0.2">
      <c r="A67" s="148"/>
      <c r="B67" s="149"/>
      <c r="C67" s="149"/>
    </row>
    <row r="68" spans="1:3" x14ac:dyDescent="0.2">
      <c r="A68" s="148"/>
      <c r="B68" s="149"/>
      <c r="C68" s="149"/>
    </row>
    <row r="69" spans="1:3" x14ac:dyDescent="0.2">
      <c r="A69" s="148"/>
      <c r="B69" s="149"/>
      <c r="C69" s="149"/>
    </row>
    <row r="70" spans="1:3" x14ac:dyDescent="0.2">
      <c r="A70" s="148"/>
      <c r="B70" s="149"/>
      <c r="C70" s="149"/>
    </row>
    <row r="71" spans="1:3" x14ac:dyDescent="0.2">
      <c r="A71" s="148"/>
      <c r="B71" s="149"/>
      <c r="C71" s="149"/>
    </row>
    <row r="72" spans="1:3" x14ac:dyDescent="0.2">
      <c r="A72" s="148"/>
      <c r="B72" s="149"/>
      <c r="C72" s="149"/>
    </row>
    <row r="73" spans="1:3" x14ac:dyDescent="0.2">
      <c r="A73" s="148"/>
      <c r="B73" s="149"/>
      <c r="C73" s="149"/>
    </row>
    <row r="74" spans="1:3" x14ac:dyDescent="0.2">
      <c r="A74" s="148"/>
      <c r="B74" s="149"/>
      <c r="C74" s="149"/>
    </row>
    <row r="75" spans="1:3" x14ac:dyDescent="0.2">
      <c r="A75" s="148"/>
      <c r="B75" s="149"/>
      <c r="C75" s="149"/>
    </row>
    <row r="76" spans="1:3" x14ac:dyDescent="0.2">
      <c r="A76" s="148"/>
      <c r="B76" s="149"/>
      <c r="C76" s="149"/>
    </row>
    <row r="77" spans="1:3" x14ac:dyDescent="0.2">
      <c r="A77" s="148"/>
      <c r="B77" s="149"/>
      <c r="C77" s="149"/>
    </row>
    <row r="78" spans="1:3" x14ac:dyDescent="0.2">
      <c r="A78" s="148"/>
      <c r="B78" s="149"/>
      <c r="C78" s="149"/>
    </row>
    <row r="79" spans="1:3" x14ac:dyDescent="0.2">
      <c r="A79" s="148"/>
      <c r="B79" s="149"/>
      <c r="C79" s="149"/>
    </row>
    <row r="80" spans="1:3" x14ac:dyDescent="0.2">
      <c r="A80" s="148"/>
      <c r="B80" s="149"/>
      <c r="C80" s="149"/>
    </row>
    <row r="81" spans="1:3" x14ac:dyDescent="0.2">
      <c r="A81" s="148"/>
      <c r="B81" s="149"/>
      <c r="C81" s="149"/>
    </row>
    <row r="82" spans="1:3" x14ac:dyDescent="0.2">
      <c r="A82" s="148"/>
      <c r="B82" s="149"/>
      <c r="C82" s="149"/>
    </row>
    <row r="83" spans="1:3" x14ac:dyDescent="0.2">
      <c r="A83" s="148"/>
      <c r="B83" s="149"/>
      <c r="C83" s="149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164D9-8920-4455-AF64-54FCED6FC2FE}">
  <sheetPr>
    <tabColor rgb="FF92D050"/>
  </sheetPr>
  <dimension ref="A1:C63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CONCATENATE("9.2.1. melléklet ",[1]ALAPADATOK!A7," ",[1]ALAPADATOK!B7," ",[1]ALAPADATOK!C7," ",[1]ALAPADATOK!D7," ",[1]ALAPADATOK!E7," ",[1]ALAPADATOK!F7," ",[1]ALAPADATOK!G7," ",[1]ALAPADATOK!H7)</f>
        <v>9.2.1.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CONCATENATE([1]ALAPADATOK!A11)</f>
        <v>…………………… Polgármesteri /Közös Önkormányzati Hivatal</v>
      </c>
      <c r="C2" s="154" t="s">
        <v>262</v>
      </c>
    </row>
    <row r="3" spans="1:3" s="8" customFormat="1" ht="24.75" thickBot="1" x14ac:dyDescent="0.25">
      <c r="A3" s="155" t="s">
        <v>2</v>
      </c>
      <c r="B3" s="156" t="s">
        <v>307</v>
      </c>
      <c r="C3" s="157" t="s">
        <v>262</v>
      </c>
    </row>
    <row r="4" spans="1:3" s="14" customFormat="1" ht="15.95" customHeight="1" thickBot="1" x14ac:dyDescent="0.3">
      <c r="A4" s="158"/>
      <c r="B4" s="158"/>
      <c r="C4" s="159" t="str">
        <f>'KV_9.2.sz.mell'!C4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284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286</v>
      </c>
      <c r="C26" s="120">
        <f>+C27+C28+C29</f>
        <v>0</v>
      </c>
    </row>
    <row r="27" spans="1:3" s="36" customFormat="1" ht="12" customHeight="1" x14ac:dyDescent="0.2">
      <c r="A27" s="129" t="s">
        <v>56</v>
      </c>
      <c r="B27" s="130" t="s">
        <v>43</v>
      </c>
      <c r="C27" s="131"/>
    </row>
    <row r="28" spans="1:3" s="36" customFormat="1" ht="12" customHeight="1" x14ac:dyDescent="0.2">
      <c r="A28" s="129" t="s">
        <v>57</v>
      </c>
      <c r="B28" s="130" t="s">
        <v>282</v>
      </c>
      <c r="C28" s="124"/>
    </row>
    <row r="29" spans="1:3" s="36" customFormat="1" ht="12" customHeight="1" x14ac:dyDescent="0.2">
      <c r="A29" s="129" t="s">
        <v>58</v>
      </c>
      <c r="B29" s="132" t="s">
        <v>287</v>
      </c>
      <c r="C29" s="124"/>
    </row>
    <row r="30" spans="1:3" s="36" customFormat="1" ht="12" customHeight="1" thickBot="1" x14ac:dyDescent="0.25">
      <c r="A30" s="123" t="s">
        <v>59</v>
      </c>
      <c r="B30" s="133" t="s">
        <v>288</v>
      </c>
      <c r="C30" s="134"/>
    </row>
    <row r="31" spans="1:3" s="36" customFormat="1" ht="12" customHeight="1" thickBot="1" x14ac:dyDescent="0.25">
      <c r="A31" s="127" t="s">
        <v>63</v>
      </c>
      <c r="B31" s="88" t="s">
        <v>289</v>
      </c>
      <c r="C31" s="120">
        <f>+C32+C33+C34</f>
        <v>0</v>
      </c>
    </row>
    <row r="32" spans="1:3" s="36" customFormat="1" ht="12" customHeight="1" x14ac:dyDescent="0.2">
      <c r="A32" s="129" t="s">
        <v>65</v>
      </c>
      <c r="B32" s="130" t="s">
        <v>90</v>
      </c>
      <c r="C32" s="131"/>
    </row>
    <row r="33" spans="1:3" s="36" customFormat="1" ht="12" customHeight="1" x14ac:dyDescent="0.2">
      <c r="A33" s="129" t="s">
        <v>67</v>
      </c>
      <c r="B33" s="132" t="s">
        <v>92</v>
      </c>
      <c r="C33" s="135"/>
    </row>
    <row r="34" spans="1:3" s="36" customFormat="1" ht="12" customHeight="1" thickBot="1" x14ac:dyDescent="0.25">
      <c r="A34" s="123" t="s">
        <v>69</v>
      </c>
      <c r="B34" s="133" t="s">
        <v>94</v>
      </c>
      <c r="C34" s="134"/>
    </row>
    <row r="35" spans="1:3" s="32" customFormat="1" ht="12" customHeight="1" thickBot="1" x14ac:dyDescent="0.25">
      <c r="A35" s="127" t="s">
        <v>87</v>
      </c>
      <c r="B35" s="88" t="s">
        <v>290</v>
      </c>
      <c r="C35" s="128"/>
    </row>
    <row r="36" spans="1:3" s="32" customFormat="1" ht="12" customHeight="1" thickBot="1" x14ac:dyDescent="0.25">
      <c r="A36" s="127" t="s">
        <v>245</v>
      </c>
      <c r="B36" s="88" t="s">
        <v>291</v>
      </c>
      <c r="C36" s="136"/>
    </row>
    <row r="37" spans="1:3" s="32" customFormat="1" ht="12" customHeight="1" thickBot="1" x14ac:dyDescent="0.25">
      <c r="A37" s="118" t="s">
        <v>109</v>
      </c>
      <c r="B37" s="88" t="s">
        <v>292</v>
      </c>
      <c r="C37" s="137">
        <f>+C8+C20+C25+C26+C31+C35+C36</f>
        <v>0</v>
      </c>
    </row>
    <row r="38" spans="1:3" s="32" customFormat="1" ht="12" customHeight="1" thickBot="1" x14ac:dyDescent="0.25">
      <c r="A38" s="138" t="s">
        <v>119</v>
      </c>
      <c r="B38" s="88" t="s">
        <v>293</v>
      </c>
      <c r="C38" s="137">
        <f>+C39+C40+C41</f>
        <v>0</v>
      </c>
    </row>
    <row r="39" spans="1:3" s="32" customFormat="1" ht="12" customHeight="1" x14ac:dyDescent="0.2">
      <c r="A39" s="129" t="s">
        <v>294</v>
      </c>
      <c r="B39" s="130" t="s">
        <v>295</v>
      </c>
      <c r="C39" s="131"/>
    </row>
    <row r="40" spans="1:3" s="32" customFormat="1" ht="12" customHeight="1" x14ac:dyDescent="0.2">
      <c r="A40" s="129" t="s">
        <v>296</v>
      </c>
      <c r="B40" s="132" t="s">
        <v>297</v>
      </c>
      <c r="C40" s="135"/>
    </row>
    <row r="41" spans="1:3" s="36" customFormat="1" ht="12" customHeight="1" thickBot="1" x14ac:dyDescent="0.25">
      <c r="A41" s="123" t="s">
        <v>298</v>
      </c>
      <c r="B41" s="133" t="s">
        <v>299</v>
      </c>
      <c r="C41" s="134"/>
    </row>
    <row r="42" spans="1:3" s="36" customFormat="1" ht="15.2" customHeight="1" thickBot="1" x14ac:dyDescent="0.25">
      <c r="A42" s="138" t="s">
        <v>255</v>
      </c>
      <c r="B42" s="139" t="s">
        <v>300</v>
      </c>
      <c r="C42" s="65">
        <f>+C37+C38</f>
        <v>0</v>
      </c>
    </row>
    <row r="43" spans="1:3" s="36" customFormat="1" ht="15.2" customHeight="1" x14ac:dyDescent="0.2">
      <c r="A43" s="60"/>
      <c r="B43" s="61"/>
      <c r="C43" s="62"/>
    </row>
    <row r="44" spans="1:3" ht="13.5" thickBot="1" x14ac:dyDescent="0.25">
      <c r="A44" s="140"/>
      <c r="B44" s="141"/>
      <c r="C44" s="142"/>
    </row>
    <row r="45" spans="1:3" s="22" customFormat="1" ht="16.5" customHeight="1" thickBot="1" x14ac:dyDescent="0.25">
      <c r="A45" s="63"/>
      <c r="B45" s="64" t="s">
        <v>171</v>
      </c>
      <c r="C45" s="65"/>
    </row>
    <row r="46" spans="1:3" s="69" customFormat="1" ht="12" customHeight="1" thickBot="1" x14ac:dyDescent="0.25">
      <c r="A46" s="127" t="s">
        <v>10</v>
      </c>
      <c r="B46" s="88" t="s">
        <v>301</v>
      </c>
      <c r="C46" s="120">
        <f>SUM(C47:C51)</f>
        <v>0</v>
      </c>
    </row>
    <row r="47" spans="1:3" ht="12" customHeight="1" x14ac:dyDescent="0.2">
      <c r="A47" s="123" t="s">
        <v>12</v>
      </c>
      <c r="B47" s="89" t="s">
        <v>173</v>
      </c>
      <c r="C47" s="131"/>
    </row>
    <row r="48" spans="1:3" ht="12" customHeight="1" x14ac:dyDescent="0.2">
      <c r="A48" s="123" t="s">
        <v>14</v>
      </c>
      <c r="B48" s="73" t="s">
        <v>174</v>
      </c>
      <c r="C48" s="143"/>
    </row>
    <row r="49" spans="1:3" ht="12" customHeight="1" x14ac:dyDescent="0.2">
      <c r="A49" s="123" t="s">
        <v>16</v>
      </c>
      <c r="B49" s="73" t="s">
        <v>175</v>
      </c>
      <c r="C49" s="143"/>
    </row>
    <row r="50" spans="1:3" ht="12" customHeight="1" x14ac:dyDescent="0.2">
      <c r="A50" s="123" t="s">
        <v>18</v>
      </c>
      <c r="B50" s="73" t="s">
        <v>176</v>
      </c>
      <c r="C50" s="143"/>
    </row>
    <row r="51" spans="1:3" ht="12" customHeight="1" thickBot="1" x14ac:dyDescent="0.25">
      <c r="A51" s="123" t="s">
        <v>20</v>
      </c>
      <c r="B51" s="73" t="s">
        <v>178</v>
      </c>
      <c r="C51" s="143"/>
    </row>
    <row r="52" spans="1:3" ht="12" customHeight="1" thickBot="1" x14ac:dyDescent="0.25">
      <c r="A52" s="127" t="s">
        <v>26</v>
      </c>
      <c r="B52" s="88" t="s">
        <v>302</v>
      </c>
      <c r="C52" s="120">
        <f>SUM(C53:C55)</f>
        <v>0</v>
      </c>
    </row>
    <row r="53" spans="1:3" s="69" customFormat="1" ht="12" customHeight="1" x14ac:dyDescent="0.2">
      <c r="A53" s="123" t="s">
        <v>28</v>
      </c>
      <c r="B53" s="89" t="s">
        <v>208</v>
      </c>
      <c r="C53" s="131"/>
    </row>
    <row r="54" spans="1:3" ht="12" customHeight="1" x14ac:dyDescent="0.2">
      <c r="A54" s="123" t="s">
        <v>30</v>
      </c>
      <c r="B54" s="73" t="s">
        <v>210</v>
      </c>
      <c r="C54" s="143"/>
    </row>
    <row r="55" spans="1:3" ht="12" customHeight="1" x14ac:dyDescent="0.2">
      <c r="A55" s="123" t="s">
        <v>32</v>
      </c>
      <c r="B55" s="73" t="s">
        <v>303</v>
      </c>
      <c r="C55" s="143"/>
    </row>
    <row r="56" spans="1:3" ht="12" customHeight="1" thickBot="1" x14ac:dyDescent="0.25">
      <c r="A56" s="123" t="s">
        <v>34</v>
      </c>
      <c r="B56" s="73" t="s">
        <v>304</v>
      </c>
      <c r="C56" s="143"/>
    </row>
    <row r="57" spans="1:3" ht="15.2" customHeight="1" thickBot="1" x14ac:dyDescent="0.25">
      <c r="A57" s="127" t="s">
        <v>40</v>
      </c>
      <c r="B57" s="88" t="s">
        <v>305</v>
      </c>
      <c r="C57" s="128"/>
    </row>
    <row r="58" spans="1:3" ht="13.5" thickBot="1" x14ac:dyDescent="0.25">
      <c r="A58" s="127" t="s">
        <v>227</v>
      </c>
      <c r="B58" s="144" t="s">
        <v>306</v>
      </c>
      <c r="C58" s="145">
        <f>+C46+C52+C57</f>
        <v>0</v>
      </c>
    </row>
    <row r="59" spans="1:3" ht="15.2" customHeight="1" thickBot="1" x14ac:dyDescent="0.25">
      <c r="C59" s="147">
        <f>C42-C58</f>
        <v>0</v>
      </c>
    </row>
    <row r="60" spans="1:3" ht="14.45" customHeight="1" thickBot="1" x14ac:dyDescent="0.25">
      <c r="A60" s="100" t="s">
        <v>259</v>
      </c>
      <c r="B60" s="101"/>
      <c r="C60" s="102"/>
    </row>
    <row r="61" spans="1:3" ht="13.5" thickBot="1" x14ac:dyDescent="0.25">
      <c r="A61" s="100" t="s">
        <v>260</v>
      </c>
      <c r="B61" s="101"/>
      <c r="C61" s="102"/>
    </row>
    <row r="63" spans="1:3" x14ac:dyDescent="0.2">
      <c r="C63" s="165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64837-F93B-4074-BB47-4C43E311B137}">
  <sheetPr>
    <tabColor rgb="FF92D050"/>
  </sheetPr>
  <dimension ref="A1:C61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CONCATENATE("9.2.2. melléklet ",[1]ALAPADATOK!A7," ",[1]ALAPADATOK!B7," ",[1]ALAPADATOK!C7," ",[1]ALAPADATOK!D7," ",[1]ALAPADATOK!E7," ",[1]ALAPADATOK!F7," ",[1]ALAPADATOK!G7," ",[1]ALAPADATOK!H7)</f>
        <v>9.2.2.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CONCATENATE([1]ALAPADATOK!A11)</f>
        <v>…………………… Polgármesteri /Közös Önkormányzati Hivatal</v>
      </c>
      <c r="C2" s="154" t="s">
        <v>262</v>
      </c>
    </row>
    <row r="3" spans="1:3" s="8" customFormat="1" ht="24.75" thickBot="1" x14ac:dyDescent="0.25">
      <c r="A3" s="155" t="s">
        <v>2</v>
      </c>
      <c r="B3" s="156" t="s">
        <v>308</v>
      </c>
      <c r="C3" s="157" t="s">
        <v>268</v>
      </c>
    </row>
    <row r="4" spans="1:3" s="14" customFormat="1" ht="15.95" customHeight="1" thickBot="1" x14ac:dyDescent="0.3">
      <c r="A4" s="158"/>
      <c r="B4" s="158"/>
      <c r="C4" s="159" t="str">
        <f>'KV_9.2.1.sz.mell'!C4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284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286</v>
      </c>
      <c r="C26" s="120">
        <f>+C27+C28+C29</f>
        <v>0</v>
      </c>
    </row>
    <row r="27" spans="1:3" s="36" customFormat="1" ht="12" customHeight="1" x14ac:dyDescent="0.2">
      <c r="A27" s="129" t="s">
        <v>56</v>
      </c>
      <c r="B27" s="130" t="s">
        <v>43</v>
      </c>
      <c r="C27" s="131"/>
    </row>
    <row r="28" spans="1:3" s="36" customFormat="1" ht="12" customHeight="1" x14ac:dyDescent="0.2">
      <c r="A28" s="129" t="s">
        <v>57</v>
      </c>
      <c r="B28" s="130" t="s">
        <v>282</v>
      </c>
      <c r="C28" s="124"/>
    </row>
    <row r="29" spans="1:3" s="36" customFormat="1" ht="12" customHeight="1" x14ac:dyDescent="0.2">
      <c r="A29" s="129" t="s">
        <v>58</v>
      </c>
      <c r="B29" s="132" t="s">
        <v>287</v>
      </c>
      <c r="C29" s="124"/>
    </row>
    <row r="30" spans="1:3" s="36" customFormat="1" ht="12" customHeight="1" thickBot="1" x14ac:dyDescent="0.25">
      <c r="A30" s="123" t="s">
        <v>59</v>
      </c>
      <c r="B30" s="133" t="s">
        <v>288</v>
      </c>
      <c r="C30" s="134"/>
    </row>
    <row r="31" spans="1:3" s="36" customFormat="1" ht="12" customHeight="1" thickBot="1" x14ac:dyDescent="0.25">
      <c r="A31" s="127" t="s">
        <v>63</v>
      </c>
      <c r="B31" s="88" t="s">
        <v>289</v>
      </c>
      <c r="C31" s="120">
        <f>+C32+C33+C34</f>
        <v>0</v>
      </c>
    </row>
    <row r="32" spans="1:3" s="36" customFormat="1" ht="12" customHeight="1" x14ac:dyDescent="0.2">
      <c r="A32" s="129" t="s">
        <v>65</v>
      </c>
      <c r="B32" s="130" t="s">
        <v>90</v>
      </c>
      <c r="C32" s="131"/>
    </row>
    <row r="33" spans="1:3" s="36" customFormat="1" ht="12" customHeight="1" x14ac:dyDescent="0.2">
      <c r="A33" s="129" t="s">
        <v>67</v>
      </c>
      <c r="B33" s="132" t="s">
        <v>92</v>
      </c>
      <c r="C33" s="135"/>
    </row>
    <row r="34" spans="1:3" s="36" customFormat="1" ht="12" customHeight="1" thickBot="1" x14ac:dyDescent="0.25">
      <c r="A34" s="123" t="s">
        <v>69</v>
      </c>
      <c r="B34" s="133" t="s">
        <v>94</v>
      </c>
      <c r="C34" s="134"/>
    </row>
    <row r="35" spans="1:3" s="32" customFormat="1" ht="12" customHeight="1" thickBot="1" x14ac:dyDescent="0.25">
      <c r="A35" s="127" t="s">
        <v>87</v>
      </c>
      <c r="B35" s="88" t="s">
        <v>290</v>
      </c>
      <c r="C35" s="128"/>
    </row>
    <row r="36" spans="1:3" s="32" customFormat="1" ht="12" customHeight="1" thickBot="1" x14ac:dyDescent="0.25">
      <c r="A36" s="127" t="s">
        <v>245</v>
      </c>
      <c r="B36" s="88" t="s">
        <v>291</v>
      </c>
      <c r="C36" s="136"/>
    </row>
    <row r="37" spans="1:3" s="32" customFormat="1" ht="12" customHeight="1" thickBot="1" x14ac:dyDescent="0.25">
      <c r="A37" s="118" t="s">
        <v>109</v>
      </c>
      <c r="B37" s="88" t="s">
        <v>292</v>
      </c>
      <c r="C37" s="137">
        <f>+C8+C20+C25+C26+C31+C35+C36</f>
        <v>0</v>
      </c>
    </row>
    <row r="38" spans="1:3" s="32" customFormat="1" ht="12" customHeight="1" thickBot="1" x14ac:dyDescent="0.25">
      <c r="A38" s="138" t="s">
        <v>119</v>
      </c>
      <c r="B38" s="88" t="s">
        <v>293</v>
      </c>
      <c r="C38" s="137">
        <f>+C39+C40+C41</f>
        <v>0</v>
      </c>
    </row>
    <row r="39" spans="1:3" s="32" customFormat="1" ht="12" customHeight="1" x14ac:dyDescent="0.2">
      <c r="A39" s="129" t="s">
        <v>294</v>
      </c>
      <c r="B39" s="130" t="s">
        <v>295</v>
      </c>
      <c r="C39" s="131"/>
    </row>
    <row r="40" spans="1:3" s="32" customFormat="1" ht="12" customHeight="1" x14ac:dyDescent="0.2">
      <c r="A40" s="129" t="s">
        <v>296</v>
      </c>
      <c r="B40" s="132" t="s">
        <v>297</v>
      </c>
      <c r="C40" s="135"/>
    </row>
    <row r="41" spans="1:3" s="36" customFormat="1" ht="12" customHeight="1" thickBot="1" x14ac:dyDescent="0.25">
      <c r="A41" s="123" t="s">
        <v>298</v>
      </c>
      <c r="B41" s="133" t="s">
        <v>299</v>
      </c>
      <c r="C41" s="134"/>
    </row>
    <row r="42" spans="1:3" s="36" customFormat="1" ht="15.2" customHeight="1" thickBot="1" x14ac:dyDescent="0.25">
      <c r="A42" s="138" t="s">
        <v>255</v>
      </c>
      <c r="B42" s="139" t="s">
        <v>300</v>
      </c>
      <c r="C42" s="65">
        <f>+C37+C38</f>
        <v>0</v>
      </c>
    </row>
    <row r="43" spans="1:3" s="36" customFormat="1" ht="15.2" customHeight="1" x14ac:dyDescent="0.2">
      <c r="A43" s="60"/>
      <c r="B43" s="61"/>
      <c r="C43" s="62"/>
    </row>
    <row r="44" spans="1:3" ht="13.5" thickBot="1" x14ac:dyDescent="0.25">
      <c r="A44" s="140"/>
      <c r="B44" s="141"/>
      <c r="C44" s="142"/>
    </row>
    <row r="45" spans="1:3" s="22" customFormat="1" ht="16.5" customHeight="1" thickBot="1" x14ac:dyDescent="0.25">
      <c r="A45" s="63"/>
      <c r="B45" s="64" t="s">
        <v>171</v>
      </c>
      <c r="C45" s="65"/>
    </row>
    <row r="46" spans="1:3" s="69" customFormat="1" ht="12" customHeight="1" thickBot="1" x14ac:dyDescent="0.25">
      <c r="A46" s="127" t="s">
        <v>10</v>
      </c>
      <c r="B46" s="88" t="s">
        <v>301</v>
      </c>
      <c r="C46" s="120">
        <f>SUM(C47:C51)</f>
        <v>0</v>
      </c>
    </row>
    <row r="47" spans="1:3" ht="12" customHeight="1" x14ac:dyDescent="0.2">
      <c r="A47" s="123" t="s">
        <v>12</v>
      </c>
      <c r="B47" s="89" t="s">
        <v>173</v>
      </c>
      <c r="C47" s="131"/>
    </row>
    <row r="48" spans="1:3" ht="12" customHeight="1" x14ac:dyDescent="0.2">
      <c r="A48" s="123" t="s">
        <v>14</v>
      </c>
      <c r="B48" s="73" t="s">
        <v>174</v>
      </c>
      <c r="C48" s="143"/>
    </row>
    <row r="49" spans="1:3" ht="12" customHeight="1" x14ac:dyDescent="0.2">
      <c r="A49" s="123" t="s">
        <v>16</v>
      </c>
      <c r="B49" s="73" t="s">
        <v>175</v>
      </c>
      <c r="C49" s="143"/>
    </row>
    <row r="50" spans="1:3" ht="12" customHeight="1" x14ac:dyDescent="0.2">
      <c r="A50" s="123" t="s">
        <v>18</v>
      </c>
      <c r="B50" s="73" t="s">
        <v>176</v>
      </c>
      <c r="C50" s="143"/>
    </row>
    <row r="51" spans="1:3" ht="12" customHeight="1" thickBot="1" x14ac:dyDescent="0.25">
      <c r="A51" s="123" t="s">
        <v>20</v>
      </c>
      <c r="B51" s="73" t="s">
        <v>178</v>
      </c>
      <c r="C51" s="143"/>
    </row>
    <row r="52" spans="1:3" ht="12" customHeight="1" thickBot="1" x14ac:dyDescent="0.25">
      <c r="A52" s="127" t="s">
        <v>26</v>
      </c>
      <c r="B52" s="88" t="s">
        <v>302</v>
      </c>
      <c r="C52" s="120">
        <f>SUM(C53:C55)</f>
        <v>0</v>
      </c>
    </row>
    <row r="53" spans="1:3" s="69" customFormat="1" ht="12" customHeight="1" x14ac:dyDescent="0.2">
      <c r="A53" s="123" t="s">
        <v>28</v>
      </c>
      <c r="B53" s="89" t="s">
        <v>208</v>
      </c>
      <c r="C53" s="131"/>
    </row>
    <row r="54" spans="1:3" ht="12" customHeight="1" x14ac:dyDescent="0.2">
      <c r="A54" s="123" t="s">
        <v>30</v>
      </c>
      <c r="B54" s="73" t="s">
        <v>210</v>
      </c>
      <c r="C54" s="143"/>
    </row>
    <row r="55" spans="1:3" ht="12" customHeight="1" x14ac:dyDescent="0.2">
      <c r="A55" s="123" t="s">
        <v>32</v>
      </c>
      <c r="B55" s="73" t="s">
        <v>303</v>
      </c>
      <c r="C55" s="143"/>
    </row>
    <row r="56" spans="1:3" ht="12" customHeight="1" thickBot="1" x14ac:dyDescent="0.25">
      <c r="A56" s="123" t="s">
        <v>34</v>
      </c>
      <c r="B56" s="73" t="s">
        <v>304</v>
      </c>
      <c r="C56" s="143"/>
    </row>
    <row r="57" spans="1:3" ht="15.2" customHeight="1" thickBot="1" x14ac:dyDescent="0.25">
      <c r="A57" s="127" t="s">
        <v>40</v>
      </c>
      <c r="B57" s="88" t="s">
        <v>305</v>
      </c>
      <c r="C57" s="128"/>
    </row>
    <row r="58" spans="1:3" ht="13.5" thickBot="1" x14ac:dyDescent="0.25">
      <c r="A58" s="127" t="s">
        <v>227</v>
      </c>
      <c r="B58" s="144" t="s">
        <v>306</v>
      </c>
      <c r="C58" s="145">
        <f>+C46+C52+C57</f>
        <v>0</v>
      </c>
    </row>
    <row r="59" spans="1:3" ht="15.2" customHeight="1" thickBot="1" x14ac:dyDescent="0.25">
      <c r="C59" s="147">
        <f>C42-C58</f>
        <v>0</v>
      </c>
    </row>
    <row r="60" spans="1:3" ht="14.45" customHeight="1" thickBot="1" x14ac:dyDescent="0.25">
      <c r="A60" s="100" t="s">
        <v>259</v>
      </c>
      <c r="B60" s="101"/>
      <c r="C60" s="102"/>
    </row>
    <row r="61" spans="1:3" ht="13.5" thickBot="1" x14ac:dyDescent="0.25">
      <c r="A61" s="100" t="s">
        <v>260</v>
      </c>
      <c r="B61" s="101"/>
      <c r="C61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D07A-F68E-42B2-86AB-76C5D10DCEEA}">
  <sheetPr>
    <tabColor rgb="FF92D050"/>
  </sheetPr>
  <dimension ref="A1:C61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CONCATENATE("9.2.3. melléklet ",[1]ALAPADATOK!A7," ",[1]ALAPADATOK!B7," ",[1]ALAPADATOK!C7," ",[1]ALAPADATOK!D7," ",[1]ALAPADATOK!E7," ",[1]ALAPADATOK!F7," ",[1]ALAPADATOK!G7," ",[1]ALAPADATOK!H7)</f>
        <v>9.2.3. melléklet a 7 / 2021 ( III. 12. ) önkormányzati rendelethez</v>
      </c>
    </row>
    <row r="2" spans="1:3" s="8" customFormat="1" ht="36" x14ac:dyDescent="0.2">
      <c r="A2" s="152" t="s">
        <v>276</v>
      </c>
      <c r="B2" s="153" t="str">
        <f>CONCATENATE([1]ALAPADATOK!A11)</f>
        <v>…………………… Polgármesteri /Közös Önkormányzati Hivatal</v>
      </c>
      <c r="C2" s="154" t="s">
        <v>262</v>
      </c>
    </row>
    <row r="3" spans="1:3" s="8" customFormat="1" ht="24.75" thickBot="1" x14ac:dyDescent="0.25">
      <c r="A3" s="155" t="s">
        <v>2</v>
      </c>
      <c r="B3" s="156" t="s">
        <v>309</v>
      </c>
      <c r="C3" s="157" t="s">
        <v>275</v>
      </c>
    </row>
    <row r="4" spans="1:3" s="14" customFormat="1" ht="15.95" customHeight="1" thickBot="1" x14ac:dyDescent="0.3">
      <c r="A4" s="158"/>
      <c r="B4" s="158"/>
      <c r="C4" s="159" t="str">
        <f>'KV_9.2.2.sz.mell'!C4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284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286</v>
      </c>
      <c r="C26" s="120">
        <f>+C27+C28+C29</f>
        <v>0</v>
      </c>
    </row>
    <row r="27" spans="1:3" s="36" customFormat="1" ht="12" customHeight="1" x14ac:dyDescent="0.2">
      <c r="A27" s="129" t="s">
        <v>56</v>
      </c>
      <c r="B27" s="130" t="s">
        <v>43</v>
      </c>
      <c r="C27" s="131"/>
    </row>
    <row r="28" spans="1:3" s="36" customFormat="1" ht="12" customHeight="1" x14ac:dyDescent="0.2">
      <c r="A28" s="129" t="s">
        <v>57</v>
      </c>
      <c r="B28" s="130" t="s">
        <v>282</v>
      </c>
      <c r="C28" s="124"/>
    </row>
    <row r="29" spans="1:3" s="36" customFormat="1" ht="12" customHeight="1" x14ac:dyDescent="0.2">
      <c r="A29" s="129" t="s">
        <v>58</v>
      </c>
      <c r="B29" s="132" t="s">
        <v>287</v>
      </c>
      <c r="C29" s="124"/>
    </row>
    <row r="30" spans="1:3" s="36" customFormat="1" ht="12" customHeight="1" thickBot="1" x14ac:dyDescent="0.25">
      <c r="A30" s="123" t="s">
        <v>59</v>
      </c>
      <c r="B30" s="133" t="s">
        <v>288</v>
      </c>
      <c r="C30" s="134"/>
    </row>
    <row r="31" spans="1:3" s="36" customFormat="1" ht="12" customHeight="1" thickBot="1" x14ac:dyDescent="0.25">
      <c r="A31" s="127" t="s">
        <v>63</v>
      </c>
      <c r="B31" s="88" t="s">
        <v>289</v>
      </c>
      <c r="C31" s="120">
        <f>+C32+C33+C34</f>
        <v>0</v>
      </c>
    </row>
    <row r="32" spans="1:3" s="36" customFormat="1" ht="12" customHeight="1" x14ac:dyDescent="0.2">
      <c r="A32" s="129" t="s">
        <v>65</v>
      </c>
      <c r="B32" s="130" t="s">
        <v>90</v>
      </c>
      <c r="C32" s="131"/>
    </row>
    <row r="33" spans="1:3" s="36" customFormat="1" ht="12" customHeight="1" x14ac:dyDescent="0.2">
      <c r="A33" s="129" t="s">
        <v>67</v>
      </c>
      <c r="B33" s="132" t="s">
        <v>92</v>
      </c>
      <c r="C33" s="135"/>
    </row>
    <row r="34" spans="1:3" s="36" customFormat="1" ht="12" customHeight="1" thickBot="1" x14ac:dyDescent="0.25">
      <c r="A34" s="123" t="s">
        <v>69</v>
      </c>
      <c r="B34" s="133" t="s">
        <v>94</v>
      </c>
      <c r="C34" s="134"/>
    </row>
    <row r="35" spans="1:3" s="32" customFormat="1" ht="12" customHeight="1" thickBot="1" x14ac:dyDescent="0.25">
      <c r="A35" s="127" t="s">
        <v>87</v>
      </c>
      <c r="B35" s="88" t="s">
        <v>290</v>
      </c>
      <c r="C35" s="128"/>
    </row>
    <row r="36" spans="1:3" s="32" customFormat="1" ht="12" customHeight="1" thickBot="1" x14ac:dyDescent="0.25">
      <c r="A36" s="127" t="s">
        <v>245</v>
      </c>
      <c r="B36" s="88" t="s">
        <v>291</v>
      </c>
      <c r="C36" s="136"/>
    </row>
    <row r="37" spans="1:3" s="32" customFormat="1" ht="12" customHeight="1" thickBot="1" x14ac:dyDescent="0.25">
      <c r="A37" s="118" t="s">
        <v>109</v>
      </c>
      <c r="B37" s="88" t="s">
        <v>292</v>
      </c>
      <c r="C37" s="137">
        <f>+C8+C20+C25+C26+C31+C35+C36</f>
        <v>0</v>
      </c>
    </row>
    <row r="38" spans="1:3" s="32" customFormat="1" ht="12" customHeight="1" thickBot="1" x14ac:dyDescent="0.25">
      <c r="A38" s="138" t="s">
        <v>119</v>
      </c>
      <c r="B38" s="88" t="s">
        <v>293</v>
      </c>
      <c r="C38" s="137">
        <f>+C39+C40+C41</f>
        <v>0</v>
      </c>
    </row>
    <row r="39" spans="1:3" s="32" customFormat="1" ht="12" customHeight="1" x14ac:dyDescent="0.2">
      <c r="A39" s="129" t="s">
        <v>294</v>
      </c>
      <c r="B39" s="130" t="s">
        <v>295</v>
      </c>
      <c r="C39" s="131"/>
    </row>
    <row r="40" spans="1:3" s="32" customFormat="1" ht="12" customHeight="1" x14ac:dyDescent="0.2">
      <c r="A40" s="129" t="s">
        <v>296</v>
      </c>
      <c r="B40" s="132" t="s">
        <v>297</v>
      </c>
      <c r="C40" s="135"/>
    </row>
    <row r="41" spans="1:3" s="36" customFormat="1" ht="12" customHeight="1" thickBot="1" x14ac:dyDescent="0.25">
      <c r="A41" s="123" t="s">
        <v>298</v>
      </c>
      <c r="B41" s="133" t="s">
        <v>299</v>
      </c>
      <c r="C41" s="134"/>
    </row>
    <row r="42" spans="1:3" s="36" customFormat="1" ht="15.2" customHeight="1" thickBot="1" x14ac:dyDescent="0.25">
      <c r="A42" s="138" t="s">
        <v>255</v>
      </c>
      <c r="B42" s="139" t="s">
        <v>300</v>
      </c>
      <c r="C42" s="65">
        <f>+C37+C38</f>
        <v>0</v>
      </c>
    </row>
    <row r="43" spans="1:3" s="36" customFormat="1" ht="15.2" customHeight="1" x14ac:dyDescent="0.2">
      <c r="A43" s="60"/>
      <c r="B43" s="61"/>
      <c r="C43" s="62"/>
    </row>
    <row r="44" spans="1:3" ht="13.5" thickBot="1" x14ac:dyDescent="0.25">
      <c r="A44" s="140"/>
      <c r="B44" s="141"/>
      <c r="C44" s="142"/>
    </row>
    <row r="45" spans="1:3" s="22" customFormat="1" ht="16.5" customHeight="1" thickBot="1" x14ac:dyDescent="0.25">
      <c r="A45" s="63"/>
      <c r="B45" s="64" t="s">
        <v>171</v>
      </c>
      <c r="C45" s="65"/>
    </row>
    <row r="46" spans="1:3" s="69" customFormat="1" ht="12" customHeight="1" thickBot="1" x14ac:dyDescent="0.25">
      <c r="A46" s="127" t="s">
        <v>10</v>
      </c>
      <c r="B46" s="88" t="s">
        <v>301</v>
      </c>
      <c r="C46" s="120">
        <f>SUM(C47:C51)</f>
        <v>0</v>
      </c>
    </row>
    <row r="47" spans="1:3" ht="12" customHeight="1" x14ac:dyDescent="0.2">
      <c r="A47" s="123" t="s">
        <v>12</v>
      </c>
      <c r="B47" s="89" t="s">
        <v>173</v>
      </c>
      <c r="C47" s="131"/>
    </row>
    <row r="48" spans="1:3" ht="12" customHeight="1" x14ac:dyDescent="0.2">
      <c r="A48" s="123" t="s">
        <v>14</v>
      </c>
      <c r="B48" s="73" t="s">
        <v>174</v>
      </c>
      <c r="C48" s="143"/>
    </row>
    <row r="49" spans="1:3" ht="12" customHeight="1" x14ac:dyDescent="0.2">
      <c r="A49" s="123" t="s">
        <v>16</v>
      </c>
      <c r="B49" s="73" t="s">
        <v>175</v>
      </c>
      <c r="C49" s="143"/>
    </row>
    <row r="50" spans="1:3" ht="12" customHeight="1" x14ac:dyDescent="0.2">
      <c r="A50" s="123" t="s">
        <v>18</v>
      </c>
      <c r="B50" s="73" t="s">
        <v>176</v>
      </c>
      <c r="C50" s="143"/>
    </row>
    <row r="51" spans="1:3" ht="12" customHeight="1" thickBot="1" x14ac:dyDescent="0.25">
      <c r="A51" s="123" t="s">
        <v>20</v>
      </c>
      <c r="B51" s="73" t="s">
        <v>178</v>
      </c>
      <c r="C51" s="143"/>
    </row>
    <row r="52" spans="1:3" ht="12" customHeight="1" thickBot="1" x14ac:dyDescent="0.25">
      <c r="A52" s="127" t="s">
        <v>26</v>
      </c>
      <c r="B52" s="88" t="s">
        <v>302</v>
      </c>
      <c r="C52" s="120">
        <f>SUM(C53:C55)</f>
        <v>0</v>
      </c>
    </row>
    <row r="53" spans="1:3" s="69" customFormat="1" ht="12" customHeight="1" x14ac:dyDescent="0.2">
      <c r="A53" s="123" t="s">
        <v>28</v>
      </c>
      <c r="B53" s="89" t="s">
        <v>208</v>
      </c>
      <c r="C53" s="131"/>
    </row>
    <row r="54" spans="1:3" ht="12" customHeight="1" x14ac:dyDescent="0.2">
      <c r="A54" s="123" t="s">
        <v>30</v>
      </c>
      <c r="B54" s="73" t="s">
        <v>210</v>
      </c>
      <c r="C54" s="143"/>
    </row>
    <row r="55" spans="1:3" ht="12" customHeight="1" x14ac:dyDescent="0.2">
      <c r="A55" s="123" t="s">
        <v>32</v>
      </c>
      <c r="B55" s="73" t="s">
        <v>303</v>
      </c>
      <c r="C55" s="143"/>
    </row>
    <row r="56" spans="1:3" ht="12" customHeight="1" thickBot="1" x14ac:dyDescent="0.25">
      <c r="A56" s="123" t="s">
        <v>34</v>
      </c>
      <c r="B56" s="73" t="s">
        <v>304</v>
      </c>
      <c r="C56" s="143"/>
    </row>
    <row r="57" spans="1:3" ht="15.2" customHeight="1" thickBot="1" x14ac:dyDescent="0.25">
      <c r="A57" s="127" t="s">
        <v>40</v>
      </c>
      <c r="B57" s="88" t="s">
        <v>305</v>
      </c>
      <c r="C57" s="128"/>
    </row>
    <row r="58" spans="1:3" ht="13.5" thickBot="1" x14ac:dyDescent="0.25">
      <c r="A58" s="127" t="s">
        <v>227</v>
      </c>
      <c r="B58" s="144" t="s">
        <v>306</v>
      </c>
      <c r="C58" s="145">
        <f>+C46+C52+C57</f>
        <v>0</v>
      </c>
    </row>
    <row r="59" spans="1:3" ht="15.2" customHeight="1" thickBot="1" x14ac:dyDescent="0.25">
      <c r="C59" s="147">
        <f>C42-C58</f>
        <v>0</v>
      </c>
    </row>
    <row r="60" spans="1:3" ht="14.45" customHeight="1" thickBot="1" x14ac:dyDescent="0.25">
      <c r="A60" s="100" t="s">
        <v>259</v>
      </c>
      <c r="B60" s="101"/>
      <c r="C60" s="102"/>
    </row>
    <row r="61" spans="1:3" ht="13.5" thickBot="1" x14ac:dyDescent="0.25">
      <c r="A61" s="100" t="s">
        <v>260</v>
      </c>
      <c r="B61" s="101"/>
      <c r="C61" s="102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26EBE-393D-407F-8422-D1B464BF37B8}">
  <sheetPr>
    <tabColor rgb="FF92D050"/>
  </sheetPr>
  <dimension ref="A1:C60"/>
  <sheetViews>
    <sheetView zoomScale="120" zoomScaleNormal="120" workbookViewId="0">
      <selection activeCell="C107" sqref="C107"/>
    </sheetView>
  </sheetViews>
  <sheetFormatPr defaultRowHeight="12.75" x14ac:dyDescent="0.2"/>
  <cols>
    <col min="1" max="1" width="13.83203125" style="146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.2" customHeight="1" thickBot="1" x14ac:dyDescent="0.25">
      <c r="A1" s="150"/>
      <c r="B1" s="151"/>
      <c r="C1" s="3" t="str">
        <f>CONCATENATE([1]ALAPADATOK!P13," melléklet ",[1]ALAPADATOK!A7," ",[1]ALAPADATOK!B7," ",[1]ALAPADATOK!C7," ",[1]ALAPADATOK!D7," ",[1]ALAPADATOK!E7," ",[1]ALAPADATOK!F7," ",[1]ALAPADATOK!G7," ",[1]ALAPADATOK!H7)</f>
        <v>9.2. melléklet a 7 / 2021 ( III. 12. ) önkormányzati rendelethez</v>
      </c>
    </row>
    <row r="2" spans="1:3" s="8" customFormat="1" ht="36" x14ac:dyDescent="0.2">
      <c r="A2" s="152" t="s">
        <v>276</v>
      </c>
      <c r="B2" s="166" t="str">
        <f>CONCATENATE([1]ALAPADATOK!B13)</f>
        <v>Pogányi Óvoda</v>
      </c>
      <c r="C2" s="154" t="s">
        <v>268</v>
      </c>
    </row>
    <row r="3" spans="1:3" s="8" customFormat="1" ht="24.75" thickBot="1" x14ac:dyDescent="0.25">
      <c r="A3" s="155" t="s">
        <v>2</v>
      </c>
      <c r="B3" s="156" t="s">
        <v>3</v>
      </c>
      <c r="C3" s="157" t="s">
        <v>1</v>
      </c>
    </row>
    <row r="4" spans="1:3" s="14" customFormat="1" ht="15.95" customHeight="1" thickBot="1" x14ac:dyDescent="0.3">
      <c r="A4" s="158"/>
      <c r="B4" s="158"/>
      <c r="C4" s="159" t="str">
        <f>'KV_9.2.3.sz.mell'!C4</f>
        <v>Forintban!</v>
      </c>
    </row>
    <row r="5" spans="1:3" ht="13.5" thickBot="1" x14ac:dyDescent="0.25">
      <c r="A5" s="160" t="s">
        <v>4</v>
      </c>
      <c r="B5" s="161" t="s">
        <v>5</v>
      </c>
      <c r="C5" s="162" t="s">
        <v>6</v>
      </c>
    </row>
    <row r="6" spans="1:3" s="22" customFormat="1" ht="12.95" customHeight="1" thickBot="1" x14ac:dyDescent="0.25">
      <c r="A6" s="118"/>
      <c r="B6" s="163" t="s">
        <v>7</v>
      </c>
      <c r="C6" s="164" t="s">
        <v>8</v>
      </c>
    </row>
    <row r="7" spans="1:3" s="22" customFormat="1" ht="15.95" customHeight="1" thickBot="1" x14ac:dyDescent="0.25">
      <c r="A7" s="108"/>
      <c r="B7" s="109" t="s">
        <v>9</v>
      </c>
      <c r="C7" s="117"/>
    </row>
    <row r="8" spans="1:3" s="32" customFormat="1" ht="12" customHeight="1" thickBot="1" x14ac:dyDescent="0.25">
      <c r="A8" s="118" t="s">
        <v>10</v>
      </c>
      <c r="B8" s="119" t="s">
        <v>277</v>
      </c>
      <c r="C8" s="120">
        <f>SUM(C9:C19)</f>
        <v>0</v>
      </c>
    </row>
    <row r="9" spans="1:3" s="32" customFormat="1" ht="12" customHeight="1" x14ac:dyDescent="0.2">
      <c r="A9" s="121" t="s">
        <v>12</v>
      </c>
      <c r="B9" s="71" t="s">
        <v>66</v>
      </c>
      <c r="C9" s="122"/>
    </row>
    <row r="10" spans="1:3" s="32" customFormat="1" ht="12" customHeight="1" x14ac:dyDescent="0.2">
      <c r="A10" s="123" t="s">
        <v>14</v>
      </c>
      <c r="B10" s="73" t="s">
        <v>68</v>
      </c>
      <c r="C10" s="124"/>
    </row>
    <row r="11" spans="1:3" s="32" customFormat="1" ht="12" customHeight="1" x14ac:dyDescent="0.2">
      <c r="A11" s="123" t="s">
        <v>16</v>
      </c>
      <c r="B11" s="73" t="s">
        <v>70</v>
      </c>
      <c r="C11" s="124"/>
    </row>
    <row r="12" spans="1:3" s="32" customFormat="1" ht="12" customHeight="1" x14ac:dyDescent="0.2">
      <c r="A12" s="123" t="s">
        <v>18</v>
      </c>
      <c r="B12" s="73" t="s">
        <v>72</v>
      </c>
      <c r="C12" s="124"/>
    </row>
    <row r="13" spans="1:3" s="32" customFormat="1" ht="12" customHeight="1" x14ac:dyDescent="0.2">
      <c r="A13" s="123" t="s">
        <v>20</v>
      </c>
      <c r="B13" s="73" t="s">
        <v>74</v>
      </c>
      <c r="C13" s="124"/>
    </row>
    <row r="14" spans="1:3" s="32" customFormat="1" ht="12" customHeight="1" x14ac:dyDescent="0.2">
      <c r="A14" s="123" t="s">
        <v>22</v>
      </c>
      <c r="B14" s="73" t="s">
        <v>278</v>
      </c>
      <c r="C14" s="124"/>
    </row>
    <row r="15" spans="1:3" s="32" customFormat="1" ht="12" customHeight="1" x14ac:dyDescent="0.2">
      <c r="A15" s="123" t="s">
        <v>24</v>
      </c>
      <c r="B15" s="90" t="s">
        <v>279</v>
      </c>
      <c r="C15" s="124"/>
    </row>
    <row r="16" spans="1:3" s="32" customFormat="1" ht="12" customHeight="1" x14ac:dyDescent="0.2">
      <c r="A16" s="123" t="s">
        <v>181</v>
      </c>
      <c r="B16" s="73" t="s">
        <v>280</v>
      </c>
      <c r="C16" s="125"/>
    </row>
    <row r="17" spans="1:3" s="36" customFormat="1" ht="12" customHeight="1" x14ac:dyDescent="0.2">
      <c r="A17" s="123" t="s">
        <v>183</v>
      </c>
      <c r="B17" s="73" t="s">
        <v>82</v>
      </c>
      <c r="C17" s="124"/>
    </row>
    <row r="18" spans="1:3" s="36" customFormat="1" ht="12" customHeight="1" x14ac:dyDescent="0.2">
      <c r="A18" s="123" t="s">
        <v>185</v>
      </c>
      <c r="B18" s="73" t="s">
        <v>84</v>
      </c>
      <c r="C18" s="126"/>
    </row>
    <row r="19" spans="1:3" s="36" customFormat="1" ht="12" customHeight="1" thickBot="1" x14ac:dyDescent="0.25">
      <c r="A19" s="123" t="s">
        <v>187</v>
      </c>
      <c r="B19" s="90" t="s">
        <v>265</v>
      </c>
      <c r="C19" s="126"/>
    </row>
    <row r="20" spans="1:3" s="32" customFormat="1" ht="12" customHeight="1" thickBot="1" x14ac:dyDescent="0.25">
      <c r="A20" s="118" t="s">
        <v>26</v>
      </c>
      <c r="B20" s="119" t="s">
        <v>281</v>
      </c>
      <c r="C20" s="120">
        <f>SUM(C21:C23)</f>
        <v>0</v>
      </c>
    </row>
    <row r="21" spans="1:3" s="36" customFormat="1" ht="12" customHeight="1" x14ac:dyDescent="0.2">
      <c r="A21" s="123" t="s">
        <v>28</v>
      </c>
      <c r="B21" s="89" t="s">
        <v>29</v>
      </c>
      <c r="C21" s="124"/>
    </row>
    <row r="22" spans="1:3" s="36" customFormat="1" ht="12" customHeight="1" x14ac:dyDescent="0.2">
      <c r="A22" s="123" t="s">
        <v>30</v>
      </c>
      <c r="B22" s="73" t="s">
        <v>282</v>
      </c>
      <c r="C22" s="124"/>
    </row>
    <row r="23" spans="1:3" s="36" customFormat="1" ht="12" customHeight="1" x14ac:dyDescent="0.2">
      <c r="A23" s="123" t="s">
        <v>32</v>
      </c>
      <c r="B23" s="73" t="s">
        <v>283</v>
      </c>
      <c r="C23" s="124"/>
    </row>
    <row r="24" spans="1:3" s="36" customFormat="1" ht="12" customHeight="1" thickBot="1" x14ac:dyDescent="0.25">
      <c r="A24" s="123" t="s">
        <v>34</v>
      </c>
      <c r="B24" s="73" t="s">
        <v>310</v>
      </c>
      <c r="C24" s="124"/>
    </row>
    <row r="25" spans="1:3" s="36" customFormat="1" ht="12" customHeight="1" thickBot="1" x14ac:dyDescent="0.25">
      <c r="A25" s="127" t="s">
        <v>40</v>
      </c>
      <c r="B25" s="88" t="s">
        <v>285</v>
      </c>
      <c r="C25" s="128"/>
    </row>
    <row r="26" spans="1:3" s="36" customFormat="1" ht="12" customHeight="1" thickBot="1" x14ac:dyDescent="0.25">
      <c r="A26" s="127" t="s">
        <v>227</v>
      </c>
      <c r="B26" s="88" t="s">
        <v>311</v>
      </c>
      <c r="C26" s="120">
        <f>+C27+C28</f>
        <v>0</v>
      </c>
    </row>
    <row r="27" spans="1:3" s="36" customFormat="1" ht="12" customHeight="1" x14ac:dyDescent="0.2">
      <c r="A27" s="129" t="s">
        <v>56</v>
      </c>
      <c r="B27" s="130" t="s">
        <v>282</v>
      </c>
      <c r="C27" s="131"/>
    </row>
    <row r="28" spans="1:3" s="36" customFormat="1" ht="12" customHeight="1" x14ac:dyDescent="0.2">
      <c r="A28" s="129" t="s">
        <v>57</v>
      </c>
      <c r="B28" s="132" t="s">
        <v>287</v>
      </c>
      <c r="C28" s="135"/>
    </row>
    <row r="29" spans="1:3" s="36" customFormat="1" ht="12" customHeight="1" thickBot="1" x14ac:dyDescent="0.25">
      <c r="A29" s="123" t="s">
        <v>58</v>
      </c>
      <c r="B29" s="133" t="s">
        <v>312</v>
      </c>
      <c r="C29" s="134"/>
    </row>
    <row r="30" spans="1:3" s="36" customFormat="1" ht="12" customHeight="1" thickBot="1" x14ac:dyDescent="0.25">
      <c r="A30" s="127" t="s">
        <v>63</v>
      </c>
      <c r="B30" s="88" t="s">
        <v>289</v>
      </c>
      <c r="C30" s="120">
        <f>+C31+C32+C33</f>
        <v>0</v>
      </c>
    </row>
    <row r="31" spans="1:3" s="36" customFormat="1" ht="12" customHeight="1" x14ac:dyDescent="0.2">
      <c r="A31" s="129" t="s">
        <v>65</v>
      </c>
      <c r="B31" s="130" t="s">
        <v>90</v>
      </c>
      <c r="C31" s="131"/>
    </row>
    <row r="32" spans="1:3" s="36" customFormat="1" ht="12" customHeight="1" x14ac:dyDescent="0.2">
      <c r="A32" s="129" t="s">
        <v>67</v>
      </c>
      <c r="B32" s="132" t="s">
        <v>92</v>
      </c>
      <c r="C32" s="135"/>
    </row>
    <row r="33" spans="1:3" s="36" customFormat="1" ht="12" customHeight="1" thickBot="1" x14ac:dyDescent="0.25">
      <c r="A33" s="123" t="s">
        <v>69</v>
      </c>
      <c r="B33" s="133" t="s">
        <v>94</v>
      </c>
      <c r="C33" s="134"/>
    </row>
    <row r="34" spans="1:3" s="32" customFormat="1" ht="12" customHeight="1" thickBot="1" x14ac:dyDescent="0.25">
      <c r="A34" s="127" t="s">
        <v>87</v>
      </c>
      <c r="B34" s="88" t="s">
        <v>290</v>
      </c>
      <c r="C34" s="128"/>
    </row>
    <row r="35" spans="1:3" s="32" customFormat="1" ht="12" customHeight="1" thickBot="1" x14ac:dyDescent="0.25">
      <c r="A35" s="127" t="s">
        <v>245</v>
      </c>
      <c r="B35" s="88" t="s">
        <v>291</v>
      </c>
      <c r="C35" s="136"/>
    </row>
    <row r="36" spans="1:3" s="32" customFormat="1" ht="12" customHeight="1" thickBot="1" x14ac:dyDescent="0.25">
      <c r="A36" s="118" t="s">
        <v>109</v>
      </c>
      <c r="B36" s="88" t="s">
        <v>313</v>
      </c>
      <c r="C36" s="137">
        <f>+C8+C20+C25+C26+C30+C34+C35</f>
        <v>0</v>
      </c>
    </row>
    <row r="37" spans="1:3" s="32" customFormat="1" ht="12" customHeight="1" thickBot="1" x14ac:dyDescent="0.25">
      <c r="A37" s="138" t="s">
        <v>119</v>
      </c>
      <c r="B37" s="88" t="s">
        <v>293</v>
      </c>
      <c r="C37" s="137">
        <f>+C38+C39+C40</f>
        <v>32999375</v>
      </c>
    </row>
    <row r="38" spans="1:3" s="32" customFormat="1" ht="12" customHeight="1" x14ac:dyDescent="0.2">
      <c r="A38" s="129" t="s">
        <v>294</v>
      </c>
      <c r="B38" s="130" t="s">
        <v>295</v>
      </c>
      <c r="C38" s="131">
        <v>1358555</v>
      </c>
    </row>
    <row r="39" spans="1:3" s="32" customFormat="1" ht="12" customHeight="1" x14ac:dyDescent="0.2">
      <c r="A39" s="129" t="s">
        <v>296</v>
      </c>
      <c r="B39" s="132" t="s">
        <v>297</v>
      </c>
      <c r="C39" s="135"/>
    </row>
    <row r="40" spans="1:3" s="36" customFormat="1" ht="12" customHeight="1" thickBot="1" x14ac:dyDescent="0.25">
      <c r="A40" s="123" t="s">
        <v>298</v>
      </c>
      <c r="B40" s="133" t="s">
        <v>299</v>
      </c>
      <c r="C40" s="134">
        <v>31640820</v>
      </c>
    </row>
    <row r="41" spans="1:3" s="36" customFormat="1" ht="15.2" customHeight="1" thickBot="1" x14ac:dyDescent="0.25">
      <c r="A41" s="138" t="s">
        <v>255</v>
      </c>
      <c r="B41" s="139" t="s">
        <v>300</v>
      </c>
      <c r="C41" s="65">
        <f>+C36+C37</f>
        <v>32999375</v>
      </c>
    </row>
    <row r="42" spans="1:3" s="36" customFormat="1" ht="15.2" customHeight="1" x14ac:dyDescent="0.2">
      <c r="A42" s="60"/>
      <c r="B42" s="61"/>
      <c r="C42" s="62"/>
    </row>
    <row r="43" spans="1:3" ht="13.5" thickBot="1" x14ac:dyDescent="0.25">
      <c r="A43" s="140"/>
      <c r="B43" s="141"/>
      <c r="C43" s="142"/>
    </row>
    <row r="44" spans="1:3" s="22" customFormat="1" ht="16.5" customHeight="1" thickBot="1" x14ac:dyDescent="0.25">
      <c r="A44" s="63"/>
      <c r="B44" s="64" t="s">
        <v>171</v>
      </c>
      <c r="C44" s="65"/>
    </row>
    <row r="45" spans="1:3" s="69" customFormat="1" ht="12" customHeight="1" thickBot="1" x14ac:dyDescent="0.25">
      <c r="A45" s="127" t="s">
        <v>10</v>
      </c>
      <c r="B45" s="88" t="s">
        <v>301</v>
      </c>
      <c r="C45" s="120">
        <f>SUM(C46:C50)</f>
        <v>32618375</v>
      </c>
    </row>
    <row r="46" spans="1:3" ht="12" customHeight="1" x14ac:dyDescent="0.2">
      <c r="A46" s="123" t="s">
        <v>12</v>
      </c>
      <c r="B46" s="89" t="s">
        <v>173</v>
      </c>
      <c r="C46" s="131">
        <v>24866141</v>
      </c>
    </row>
    <row r="47" spans="1:3" ht="12" customHeight="1" x14ac:dyDescent="0.2">
      <c r="A47" s="123" t="s">
        <v>14</v>
      </c>
      <c r="B47" s="73" t="s">
        <v>174</v>
      </c>
      <c r="C47" s="143">
        <v>4000000</v>
      </c>
    </row>
    <row r="48" spans="1:3" ht="12" customHeight="1" x14ac:dyDescent="0.2">
      <c r="A48" s="123" t="s">
        <v>16</v>
      </c>
      <c r="B48" s="73" t="s">
        <v>175</v>
      </c>
      <c r="C48" s="143">
        <v>3752234</v>
      </c>
    </row>
    <row r="49" spans="1:3" ht="12" customHeight="1" x14ac:dyDescent="0.2">
      <c r="A49" s="123" t="s">
        <v>18</v>
      </c>
      <c r="B49" s="73" t="s">
        <v>176</v>
      </c>
      <c r="C49" s="143"/>
    </row>
    <row r="50" spans="1:3" ht="12" customHeight="1" thickBot="1" x14ac:dyDescent="0.25">
      <c r="A50" s="123" t="s">
        <v>20</v>
      </c>
      <c r="B50" s="73" t="s">
        <v>178</v>
      </c>
      <c r="C50" s="143"/>
    </row>
    <row r="51" spans="1:3" ht="12" customHeight="1" thickBot="1" x14ac:dyDescent="0.25">
      <c r="A51" s="127" t="s">
        <v>26</v>
      </c>
      <c r="B51" s="88" t="s">
        <v>302</v>
      </c>
      <c r="C51" s="120">
        <f>SUM(C52:C54)</f>
        <v>381000</v>
      </c>
    </row>
    <row r="52" spans="1:3" s="69" customFormat="1" ht="12" customHeight="1" x14ac:dyDescent="0.2">
      <c r="A52" s="123" t="s">
        <v>28</v>
      </c>
      <c r="B52" s="89" t="s">
        <v>208</v>
      </c>
      <c r="C52" s="131"/>
    </row>
    <row r="53" spans="1:3" ht="12" customHeight="1" x14ac:dyDescent="0.2">
      <c r="A53" s="123" t="s">
        <v>30</v>
      </c>
      <c r="B53" s="73" t="s">
        <v>210</v>
      </c>
      <c r="C53" s="143">
        <v>381000</v>
      </c>
    </row>
    <row r="54" spans="1:3" ht="12" customHeight="1" x14ac:dyDescent="0.2">
      <c r="A54" s="123" t="s">
        <v>32</v>
      </c>
      <c r="B54" s="73" t="s">
        <v>303</v>
      </c>
      <c r="C54" s="143"/>
    </row>
    <row r="55" spans="1:3" ht="12" customHeight="1" thickBot="1" x14ac:dyDescent="0.25">
      <c r="A55" s="123" t="s">
        <v>34</v>
      </c>
      <c r="B55" s="73" t="s">
        <v>304</v>
      </c>
      <c r="C55" s="143"/>
    </row>
    <row r="56" spans="1:3" ht="15.2" customHeight="1" thickBot="1" x14ac:dyDescent="0.25">
      <c r="A56" s="127" t="s">
        <v>40</v>
      </c>
      <c r="B56" s="88" t="s">
        <v>305</v>
      </c>
      <c r="C56" s="128"/>
    </row>
    <row r="57" spans="1:3" ht="13.5" thickBot="1" x14ac:dyDescent="0.25">
      <c r="A57" s="127" t="s">
        <v>227</v>
      </c>
      <c r="B57" s="144" t="s">
        <v>306</v>
      </c>
      <c r="C57" s="145">
        <f>+C45+C51+C56</f>
        <v>32999375</v>
      </c>
    </row>
    <row r="58" spans="1:3" ht="15.2" customHeight="1" thickBot="1" x14ac:dyDescent="0.25">
      <c r="C58" s="147">
        <f>C41-C57</f>
        <v>0</v>
      </c>
    </row>
    <row r="59" spans="1:3" ht="14.45" customHeight="1" thickBot="1" x14ac:dyDescent="0.25">
      <c r="A59" s="100" t="s">
        <v>259</v>
      </c>
      <c r="B59" s="101"/>
      <c r="C59" s="102">
        <v>7</v>
      </c>
    </row>
    <row r="60" spans="1:3" ht="13.5" thickBot="1" x14ac:dyDescent="0.25">
      <c r="A60" s="100" t="s">
        <v>260</v>
      </c>
      <c r="B60" s="101"/>
      <c r="C60" s="102">
        <v>0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48</vt:i4>
      </vt:variant>
      <vt:variant>
        <vt:lpstr>Névvel ellátott tartományok</vt:lpstr>
      </vt:variant>
      <vt:variant>
        <vt:i4>48</vt:i4>
      </vt:variant>
    </vt:vector>
  </HeadingPairs>
  <TitlesOfParts>
    <vt:vector size="96" baseType="lpstr">
      <vt:lpstr>KV_9.1.sz.mell</vt:lpstr>
      <vt:lpstr>KV_9.1.1.sz.mell</vt:lpstr>
      <vt:lpstr>KV_9.1.2.sz.mell.</vt:lpstr>
      <vt:lpstr>KV_9.1.3.sz.mell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KV_9.4.sz.mell</vt:lpstr>
      <vt:lpstr>KV_9.4.1.sz.mell</vt:lpstr>
      <vt:lpstr>KV_9.4.2.sz.mell</vt:lpstr>
      <vt:lpstr>KV_9.4.3.sz.mell</vt:lpstr>
      <vt:lpstr>KV_9.5.sz.mell</vt:lpstr>
      <vt:lpstr>KV_9.5.1.sz.mell</vt:lpstr>
      <vt:lpstr>KV_9.5.2.sz.mell</vt:lpstr>
      <vt:lpstr>KV_9.5.3.sz.mell</vt:lpstr>
      <vt:lpstr>KV_9.6.sz.mell</vt:lpstr>
      <vt:lpstr>KV_9.6.1.sz.mell</vt:lpstr>
      <vt:lpstr>KV_9.6.2.sz.mell</vt:lpstr>
      <vt:lpstr>KV_9.6.3.sz.mell</vt:lpstr>
      <vt:lpstr>KV_9.7.sz.mell</vt:lpstr>
      <vt:lpstr>KV_9.7.1.sz.mell</vt:lpstr>
      <vt:lpstr>KV_9.7.2.sz.mell</vt:lpstr>
      <vt:lpstr>KV_9.7.3.sz.mell</vt:lpstr>
      <vt:lpstr>KV_9.8.sz.mell</vt:lpstr>
      <vt:lpstr>KV_9.8.1.sz.mell</vt:lpstr>
      <vt:lpstr>KV_9.8.2.sz.mell</vt:lpstr>
      <vt:lpstr>KV_9.8.3.sz.mell</vt:lpstr>
      <vt:lpstr>KV_9.9.sz.mell</vt:lpstr>
      <vt:lpstr>KV_9.9.1.sz.mell</vt:lpstr>
      <vt:lpstr>KV_9.9.2.sz.mell</vt:lpstr>
      <vt:lpstr>KV_9.9.3.sz.mell</vt:lpstr>
      <vt:lpstr>KV_9.10.sz.mell</vt:lpstr>
      <vt:lpstr>KV_9.10.1.sz.mell</vt:lpstr>
      <vt:lpstr>KV_9.10.2.sz.mell</vt:lpstr>
      <vt:lpstr>KV_9.10.3.sz.mell</vt:lpstr>
      <vt:lpstr>KV_9.11.sz.mell</vt:lpstr>
      <vt:lpstr>KV_9.11.1.sz.mell</vt:lpstr>
      <vt:lpstr>KV_9.11.2.sz.mell</vt:lpstr>
      <vt:lpstr>KV_9.11.3.sz.mell</vt:lpstr>
      <vt:lpstr>KV_9.12.sz.mell</vt:lpstr>
      <vt:lpstr>KV_9.12.1.sz.mell</vt:lpstr>
      <vt:lpstr>KV_9.12.2.sz.mell</vt:lpstr>
      <vt:lpstr>KV_9.12.3.sz.mell</vt:lpstr>
      <vt:lpstr>KV_9.1.1.sz.mell!Nyomtatási_cím</vt:lpstr>
      <vt:lpstr>KV_9.1.2.sz.mell.!Nyomtatási_cím</vt:lpstr>
      <vt:lpstr>KV_9.1.3.sz.mell!Nyomtatási_cím</vt:lpstr>
      <vt:lpstr>KV_9.1.sz.mell!Nyomtatási_cím</vt:lpstr>
      <vt:lpstr>KV_9.10.1.sz.mell!Nyomtatási_cím</vt:lpstr>
      <vt:lpstr>KV_9.10.2.sz.mell!Nyomtatási_cím</vt:lpstr>
      <vt:lpstr>KV_9.10.3.sz.mell!Nyomtatási_cím</vt:lpstr>
      <vt:lpstr>KV_9.10.sz.mell!Nyomtatási_cím</vt:lpstr>
      <vt:lpstr>KV_9.11.1.sz.mell!Nyomtatási_cím</vt:lpstr>
      <vt:lpstr>KV_9.11.2.sz.mell!Nyomtatási_cím</vt:lpstr>
      <vt:lpstr>KV_9.11.3.sz.mell!Nyomtatási_cím</vt:lpstr>
      <vt:lpstr>KV_9.11.sz.mell!Nyomtatási_cím</vt:lpstr>
      <vt:lpstr>KV_9.12.1.sz.mell!Nyomtatási_cím</vt:lpstr>
      <vt:lpstr>KV_9.12.2.sz.mell!Nyomtatási_cím</vt:lpstr>
      <vt:lpstr>KV_9.12.3.sz.mell!Nyomtatási_cím</vt:lpstr>
      <vt:lpstr>KV_9.12.sz.mell!Nyomtatási_cím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KV_9.4.1.sz.mell!Nyomtatási_cím</vt:lpstr>
      <vt:lpstr>KV_9.4.2.sz.mell!Nyomtatási_cím</vt:lpstr>
      <vt:lpstr>KV_9.4.3.sz.mell!Nyomtatási_cím</vt:lpstr>
      <vt:lpstr>KV_9.4.sz.mell!Nyomtatási_cím</vt:lpstr>
      <vt:lpstr>KV_9.5.1.sz.mell!Nyomtatási_cím</vt:lpstr>
      <vt:lpstr>KV_9.5.2.sz.mell!Nyomtatási_cím</vt:lpstr>
      <vt:lpstr>KV_9.5.3.sz.mell!Nyomtatási_cím</vt:lpstr>
      <vt:lpstr>KV_9.5.sz.mell!Nyomtatási_cím</vt:lpstr>
      <vt:lpstr>KV_9.6.1.sz.mell!Nyomtatási_cím</vt:lpstr>
      <vt:lpstr>KV_9.6.2.sz.mell!Nyomtatási_cím</vt:lpstr>
      <vt:lpstr>KV_9.6.3.sz.mell!Nyomtatási_cím</vt:lpstr>
      <vt:lpstr>KV_9.6.sz.mell!Nyomtatási_cím</vt:lpstr>
      <vt:lpstr>KV_9.7.1.sz.mell!Nyomtatási_cím</vt:lpstr>
      <vt:lpstr>KV_9.7.2.sz.mell!Nyomtatási_cím</vt:lpstr>
      <vt:lpstr>KV_9.7.3.sz.mell!Nyomtatási_cím</vt:lpstr>
      <vt:lpstr>KV_9.7.sz.mell!Nyomtatási_cím</vt:lpstr>
      <vt:lpstr>KV_9.8.1.sz.mell!Nyomtatási_cím</vt:lpstr>
      <vt:lpstr>KV_9.8.2.sz.mell!Nyomtatási_cím</vt:lpstr>
      <vt:lpstr>KV_9.8.3.sz.mell!Nyomtatási_cím</vt:lpstr>
      <vt:lpstr>KV_9.8.sz.mell!Nyomtatási_cím</vt:lpstr>
      <vt:lpstr>KV_9.9.1.sz.mell!Nyomtatási_cím</vt:lpstr>
      <vt:lpstr>KV_9.9.2.sz.mell!Nyomtatási_cím</vt:lpstr>
      <vt:lpstr>KV_9.9.3.sz.mell!Nyomtatási_cím</vt:lpstr>
      <vt:lpstr>KV_9.9.sz.mell!Nyomtatási_cím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2021-07-01T08:10:33Z</dcterms:created>
  <dcterms:modified xsi:type="dcterms:W3CDTF">2021-07-01T08:10:50Z</dcterms:modified>
</cp:coreProperties>
</file>