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440" windowHeight="9525" tabRatio="890" activeTab="8"/>
  </bookViews>
  <sheets>
    <sheet name="1. Címrend" sheetId="32" r:id="rId1"/>
    <sheet name="2. bevételek ei. szerint" sheetId="33" r:id="rId2"/>
    <sheet name="3. kiadások ei. szerint" sheetId="5" r:id="rId3"/>
    <sheet name="4. bevételek fel. szerint" sheetId="51" r:id="rId4"/>
    <sheet name="5. kiadások fel. szerint" sheetId="52" r:id="rId5"/>
    <sheet name="6. PMH" sheetId="53" r:id="rId6"/>
    <sheet name="7. Óvoda" sheetId="54" r:id="rId7"/>
    <sheet name="8. Önkormányzat" sheetId="55" r:id="rId8"/>
    <sheet name="9. működési mérleg" sheetId="56" r:id="rId9"/>
    <sheet name="10. felhalmozási mérleg" sheetId="57" r:id="rId10"/>
    <sheet name="11. ktg.-vetési maradvány" sheetId="16" r:id="rId11"/>
    <sheet name="12. finansz. c. pü.-i műveletek" sheetId="17" r:id="rId12"/>
    <sheet name="13. beruházások, felújítás" sheetId="13" r:id="rId13"/>
    <sheet name="14. stab. tv. 3. § (1)" sheetId="29" r:id="rId14"/>
    <sheet name="15. stab. tv. 45. § (1)" sheetId="30" r:id="rId15"/>
    <sheet name="16. eu projekt" sheetId="10" r:id="rId16"/>
    <sheet name="17. céltartalék" sheetId="9" r:id="rId17"/>
    <sheet name="18. többéves" sheetId="8" r:id="rId18"/>
    <sheet name="19. előirányz.felhaszn.ütemterv" sheetId="4" r:id="rId19"/>
    <sheet name="20. közvetett támogatás" sheetId="15" r:id="rId20"/>
    <sheet name="21. lakoss.szolg.tám" sheetId="22" r:id="rId21"/>
    <sheet name="22. mérleg" sheetId="25" r:id="rId22"/>
  </sheets>
  <calcPr calcId="145621"/>
</workbook>
</file>

<file path=xl/calcChain.xml><?xml version="1.0" encoding="utf-8"?>
<calcChain xmlns="http://schemas.openxmlformats.org/spreadsheetml/2006/main">
  <c r="E9" i="10" l="1"/>
  <c r="D12" i="15"/>
  <c r="D19" i="15"/>
  <c r="D77" i="13" l="1"/>
  <c r="D29" i="13"/>
  <c r="L68" i="51"/>
  <c r="K27" i="51"/>
  <c r="I19" i="52"/>
  <c r="L32" i="51"/>
  <c r="G25" i="52"/>
  <c r="G23" i="5" s="1"/>
  <c r="G21" i="56" s="1"/>
  <c r="I113" i="55"/>
  <c r="K113" i="55"/>
  <c r="K26" i="55" l="1"/>
  <c r="L13" i="51" l="1"/>
  <c r="J13" i="51"/>
  <c r="J11" i="33" s="1"/>
  <c r="N26" i="4" l="1"/>
  <c r="K138" i="4"/>
  <c r="K139" i="4" s="1"/>
  <c r="C151" i="4"/>
  <c r="C138" i="4" s="1"/>
  <c r="D151" i="4"/>
  <c r="D138" i="4" s="1"/>
  <c r="E151" i="4"/>
  <c r="E138" i="4" s="1"/>
  <c r="F151" i="4"/>
  <c r="F138" i="4" s="1"/>
  <c r="G151" i="4"/>
  <c r="G138" i="4" s="1"/>
  <c r="H151" i="4"/>
  <c r="H138" i="4" s="1"/>
  <c r="I151" i="4"/>
  <c r="I138" i="4" s="1"/>
  <c r="I139" i="4" s="1"/>
  <c r="J151" i="4"/>
  <c r="J138" i="4" s="1"/>
  <c r="K151" i="4"/>
  <c r="L151" i="4"/>
  <c r="L138" i="4" s="1"/>
  <c r="L139" i="4" s="1"/>
  <c r="M151" i="4"/>
  <c r="M138" i="4" s="1"/>
  <c r="M139" i="4" s="1"/>
  <c r="N147" i="4"/>
  <c r="E8" i="10"/>
  <c r="B24" i="17"/>
  <c r="B20" i="17" s="1"/>
  <c r="H20" i="17" s="1"/>
  <c r="E20" i="17"/>
  <c r="E12" i="17"/>
  <c r="H21" i="56"/>
  <c r="H27" i="56" s="1"/>
  <c r="N82" i="4"/>
  <c r="N10" i="4"/>
  <c r="D72" i="13"/>
  <c r="G28" i="52"/>
  <c r="I24" i="52"/>
  <c r="I23" i="52"/>
  <c r="I112" i="55"/>
  <c r="N27" i="4"/>
  <c r="N25" i="4"/>
  <c r="N24" i="4"/>
  <c r="N23" i="4"/>
  <c r="N22" i="4"/>
  <c r="N21" i="4"/>
  <c r="N20" i="4"/>
  <c r="N15" i="4"/>
  <c r="N12" i="4"/>
  <c r="N11" i="4"/>
  <c r="N9" i="4"/>
  <c r="L67" i="51"/>
  <c r="J69" i="51"/>
  <c r="J68" i="51"/>
  <c r="D17" i="13"/>
  <c r="D12" i="13"/>
  <c r="J51" i="51"/>
  <c r="I46" i="55"/>
  <c r="H18" i="52"/>
  <c r="I116" i="55"/>
  <c r="I84" i="54"/>
  <c r="I107" i="54"/>
  <c r="J107" i="53"/>
  <c r="K121" i="53"/>
  <c r="J31" i="51"/>
  <c r="J29" i="33" s="1"/>
  <c r="J75" i="51"/>
  <c r="J63" i="51"/>
  <c r="G27" i="56"/>
  <c r="G24" i="52"/>
  <c r="I72" i="55"/>
  <c r="I71" i="55" s="1"/>
  <c r="I58" i="55"/>
  <c r="J73" i="53"/>
  <c r="J72" i="53" s="1"/>
  <c r="J101" i="53"/>
  <c r="J121" i="53" s="1"/>
  <c r="J27" i="53"/>
  <c r="J12" i="53"/>
  <c r="J66" i="53" s="1"/>
  <c r="K28" i="25"/>
  <c r="B15" i="25"/>
  <c r="H19" i="9"/>
  <c r="D68" i="13"/>
  <c r="D83" i="13" s="1"/>
  <c r="B21" i="25"/>
  <c r="J90" i="4"/>
  <c r="J77" i="4" s="1"/>
  <c r="K90" i="4"/>
  <c r="K77" i="4" s="1"/>
  <c r="L90" i="4"/>
  <c r="L77" i="4" s="1"/>
  <c r="M90" i="4"/>
  <c r="M77" i="4" s="1"/>
  <c r="H90" i="4"/>
  <c r="H77" i="4" s="1"/>
  <c r="I90" i="4"/>
  <c r="I77" i="4" s="1"/>
  <c r="G90" i="4"/>
  <c r="G77" i="4" s="1"/>
  <c r="C90" i="4"/>
  <c r="C77" i="4" s="1"/>
  <c r="E90" i="4"/>
  <c r="E77" i="4" s="1"/>
  <c r="F90" i="4"/>
  <c r="F77" i="4" s="1"/>
  <c r="D90" i="4"/>
  <c r="D77" i="4" s="1"/>
  <c r="D17" i="4"/>
  <c r="B90" i="4"/>
  <c r="B77" i="4" s="1"/>
  <c r="B28" i="4" s="1"/>
  <c r="B151" i="4"/>
  <c r="B138" i="4" s="1"/>
  <c r="J25" i="33"/>
  <c r="I68" i="54"/>
  <c r="L68" i="53"/>
  <c r="C19" i="15"/>
  <c r="D23" i="15"/>
  <c r="C12" i="15"/>
  <c r="C23" i="15"/>
  <c r="N13" i="4"/>
  <c r="N14" i="4"/>
  <c r="N143" i="4"/>
  <c r="N144" i="4"/>
  <c r="N142" i="4"/>
  <c r="N72" i="4"/>
  <c r="N73" i="4"/>
  <c r="N70" i="4"/>
  <c r="N86" i="4"/>
  <c r="N83" i="4"/>
  <c r="N81" i="4"/>
  <c r="G10" i="30"/>
  <c r="G11" i="30"/>
  <c r="G9" i="30"/>
  <c r="D26" i="30"/>
  <c r="E26" i="30"/>
  <c r="F26" i="30"/>
  <c r="D18" i="30"/>
  <c r="D34" i="30"/>
  <c r="E18" i="30"/>
  <c r="E34" i="30" s="1"/>
  <c r="G34" i="30" s="1"/>
  <c r="F18" i="30"/>
  <c r="F34" i="30"/>
  <c r="D16" i="30"/>
  <c r="D17" i="30" s="1"/>
  <c r="D35" i="30" s="1"/>
  <c r="C26" i="30"/>
  <c r="C18" i="30"/>
  <c r="G18" i="30" s="1"/>
  <c r="C34" i="30"/>
  <c r="C16" i="30"/>
  <c r="C17" i="30" s="1"/>
  <c r="C13" i="57"/>
  <c r="H13" i="52"/>
  <c r="I13" i="52"/>
  <c r="H14" i="52"/>
  <c r="I14" i="52"/>
  <c r="H15" i="52"/>
  <c r="I15" i="52"/>
  <c r="H16" i="52"/>
  <c r="H17" i="52"/>
  <c r="I18" i="52"/>
  <c r="H21" i="52"/>
  <c r="G13" i="52"/>
  <c r="G14" i="52"/>
  <c r="G12" i="5" s="1"/>
  <c r="G15" i="52"/>
  <c r="G13" i="5" s="1"/>
  <c r="K14" i="25" s="1"/>
  <c r="G16" i="52"/>
  <c r="G14" i="5" s="1"/>
  <c r="G17" i="52"/>
  <c r="G19" i="52"/>
  <c r="G17" i="5" s="1"/>
  <c r="G20" i="52"/>
  <c r="G18" i="5" s="1"/>
  <c r="K21" i="25" s="1"/>
  <c r="G21" i="52"/>
  <c r="G19" i="5" s="1"/>
  <c r="G14" i="57"/>
  <c r="L12" i="51"/>
  <c r="K18" i="51"/>
  <c r="K12" i="51" s="1"/>
  <c r="L25" i="51"/>
  <c r="L19" i="51" s="1"/>
  <c r="K28" i="51"/>
  <c r="L28" i="51"/>
  <c r="L26" i="51" s="1"/>
  <c r="K29" i="51"/>
  <c r="K32" i="51"/>
  <c r="K62" i="51"/>
  <c r="K67" i="51"/>
  <c r="J18" i="51"/>
  <c r="J23" i="51"/>
  <c r="J21" i="33" s="1"/>
  <c r="J24" i="51"/>
  <c r="J22" i="33" s="1"/>
  <c r="J25" i="51"/>
  <c r="J23" i="33" s="1"/>
  <c r="J28" i="51"/>
  <c r="J29" i="51"/>
  <c r="J32" i="51"/>
  <c r="J30" i="33" s="1"/>
  <c r="J34" i="51"/>
  <c r="J32" i="33" s="1"/>
  <c r="J35" i="51"/>
  <c r="J33" i="33" s="1"/>
  <c r="J67" i="55"/>
  <c r="K67" i="55"/>
  <c r="I67" i="55"/>
  <c r="K12" i="55"/>
  <c r="K11" i="55" s="1"/>
  <c r="K65" i="55" s="1"/>
  <c r="K112" i="55"/>
  <c r="K111" i="55" s="1"/>
  <c r="K120" i="55" s="1"/>
  <c r="J106" i="55"/>
  <c r="I106" i="55"/>
  <c r="J100" i="55"/>
  <c r="I100" i="55"/>
  <c r="J58" i="55"/>
  <c r="J45" i="55" s="1"/>
  <c r="J26" i="55"/>
  <c r="J11" i="55" s="1"/>
  <c r="I26" i="55"/>
  <c r="I19" i="55"/>
  <c r="J12" i="55"/>
  <c r="I12" i="55"/>
  <c r="L73" i="53"/>
  <c r="L72" i="53" s="1"/>
  <c r="L84" i="53"/>
  <c r="L107" i="53"/>
  <c r="L101" i="53"/>
  <c r="L27" i="53"/>
  <c r="K27" i="53"/>
  <c r="L20" i="53"/>
  <c r="L12" i="53"/>
  <c r="L66" i="53" s="1"/>
  <c r="K13" i="53"/>
  <c r="K12" i="53" s="1"/>
  <c r="K66" i="53" s="1"/>
  <c r="K96" i="53" s="1"/>
  <c r="I101" i="54"/>
  <c r="I73" i="54"/>
  <c r="J17" i="29"/>
  <c r="E16" i="30"/>
  <c r="E17" i="30" s="1"/>
  <c r="F16" i="30"/>
  <c r="F17" i="30"/>
  <c r="F35" i="30" s="1"/>
  <c r="G22" i="5"/>
  <c r="G21" i="5" s="1"/>
  <c r="K34" i="25"/>
  <c r="K33" i="25" s="1"/>
  <c r="K29" i="25"/>
  <c r="K26" i="25" s="1"/>
  <c r="K15" i="25"/>
  <c r="G15" i="56"/>
  <c r="G14" i="56"/>
  <c r="G12" i="57"/>
  <c r="K20" i="25"/>
  <c r="K13" i="25"/>
  <c r="G13" i="56"/>
  <c r="K22" i="25"/>
  <c r="G26" i="30"/>
  <c r="H12" i="57"/>
  <c r="E78" i="4" l="1"/>
  <c r="E28" i="4"/>
  <c r="L111" i="53"/>
  <c r="C78" i="4"/>
  <c r="C28" i="4"/>
  <c r="M78" i="4"/>
  <c r="M28" i="4"/>
  <c r="G23" i="52"/>
  <c r="J72" i="51"/>
  <c r="J71" i="51" s="1"/>
  <c r="J73" i="33"/>
  <c r="J78" i="4"/>
  <c r="J28" i="4"/>
  <c r="J29" i="4" s="1"/>
  <c r="G13" i="57"/>
  <c r="G15" i="57" s="1"/>
  <c r="G26" i="57" s="1"/>
  <c r="E35" i="30"/>
  <c r="J27" i="33"/>
  <c r="J24" i="33" s="1"/>
  <c r="J17" i="33"/>
  <c r="K58" i="51"/>
  <c r="K45" i="51" s="1"/>
  <c r="J60" i="33"/>
  <c r="G15" i="5"/>
  <c r="G16" i="56" s="1"/>
  <c r="G11" i="5"/>
  <c r="D78" i="4"/>
  <c r="D28" i="4"/>
  <c r="G78" i="4"/>
  <c r="G28" i="4"/>
  <c r="L78" i="4"/>
  <c r="L28" i="4"/>
  <c r="I72" i="54"/>
  <c r="J46" i="51"/>
  <c r="J49" i="33"/>
  <c r="J44" i="33" s="1"/>
  <c r="B20" i="25" s="1"/>
  <c r="H78" i="4"/>
  <c r="H28" i="4"/>
  <c r="H29" i="4" s="1"/>
  <c r="G16" i="5"/>
  <c r="K95" i="55"/>
  <c r="J26" i="33"/>
  <c r="J12" i="51"/>
  <c r="J16" i="33"/>
  <c r="J10" i="33" s="1"/>
  <c r="F78" i="4"/>
  <c r="F28" i="4"/>
  <c r="F29" i="4" s="1"/>
  <c r="F16" i="4" s="1"/>
  <c r="F17" i="4" s="1"/>
  <c r="I78" i="4"/>
  <c r="I28" i="4"/>
  <c r="K78" i="4"/>
  <c r="K28" i="4"/>
  <c r="K16" i="25"/>
  <c r="J58" i="51"/>
  <c r="J61" i="33"/>
  <c r="N90" i="4"/>
  <c r="D29" i="4"/>
  <c r="B78" i="4"/>
  <c r="N77" i="4"/>
  <c r="N78" i="4" s="1"/>
  <c r="L29" i="4"/>
  <c r="J139" i="4"/>
  <c r="I29" i="4"/>
  <c r="E29" i="4"/>
  <c r="E139" i="4"/>
  <c r="C29" i="4"/>
  <c r="C139" i="4"/>
  <c r="N151" i="4"/>
  <c r="M29" i="4"/>
  <c r="F139" i="4"/>
  <c r="G29" i="4"/>
  <c r="G16" i="4" s="1"/>
  <c r="G139" i="4"/>
  <c r="H139" i="4"/>
  <c r="K29" i="4"/>
  <c r="D139" i="4"/>
  <c r="N138" i="4"/>
  <c r="N139" i="4" s="1"/>
  <c r="B139" i="4"/>
  <c r="G16" i="30"/>
  <c r="C35" i="30"/>
  <c r="G35" i="30" s="1"/>
  <c r="G17" i="30"/>
  <c r="D56" i="13"/>
  <c r="J67" i="33"/>
  <c r="C12" i="57"/>
  <c r="K19" i="25"/>
  <c r="K49" i="25" s="1"/>
  <c r="I111" i="55"/>
  <c r="I120" i="55" s="1"/>
  <c r="J110" i="55"/>
  <c r="I110" i="55"/>
  <c r="J120" i="55"/>
  <c r="H12" i="52"/>
  <c r="H22" i="52" s="1"/>
  <c r="H32" i="52" s="1"/>
  <c r="I45" i="55"/>
  <c r="J65" i="55"/>
  <c r="J95" i="55" s="1"/>
  <c r="J26" i="51"/>
  <c r="I11" i="55"/>
  <c r="I111" i="54"/>
  <c r="I121" i="54" s="1"/>
  <c r="I96" i="54"/>
  <c r="L121" i="53"/>
  <c r="G18" i="52"/>
  <c r="I12" i="52"/>
  <c r="I22" i="52" s="1"/>
  <c r="I32" i="52" s="1"/>
  <c r="G12" i="52"/>
  <c r="J111" i="53"/>
  <c r="J96" i="53"/>
  <c r="L96" i="53"/>
  <c r="D21" i="56"/>
  <c r="H13" i="56"/>
  <c r="H14" i="56"/>
  <c r="D12" i="56"/>
  <c r="D18" i="57"/>
  <c r="D25" i="57" s="1"/>
  <c r="B13" i="25"/>
  <c r="C13" i="56"/>
  <c r="D19" i="56"/>
  <c r="H16" i="56"/>
  <c r="D20" i="56"/>
  <c r="J45" i="51"/>
  <c r="H12" i="56"/>
  <c r="L11" i="51"/>
  <c r="L65" i="51" s="1"/>
  <c r="L95" i="51" s="1"/>
  <c r="J66" i="33"/>
  <c r="H13" i="57"/>
  <c r="K26" i="51"/>
  <c r="K11" i="51" s="1"/>
  <c r="K65" i="51" s="1"/>
  <c r="K95" i="51" s="1"/>
  <c r="H15" i="56"/>
  <c r="H14" i="57"/>
  <c r="J19" i="51"/>
  <c r="J67" i="51"/>
  <c r="J17" i="4" l="1"/>
  <c r="K16" i="4"/>
  <c r="L17" i="4"/>
  <c r="L16" i="4"/>
  <c r="C18" i="57"/>
  <c r="C25" i="57" s="1"/>
  <c r="B43" i="25"/>
  <c r="J56" i="33"/>
  <c r="M16" i="4"/>
  <c r="M17" i="4" s="1"/>
  <c r="H15" i="57"/>
  <c r="H26" i="57" s="1"/>
  <c r="I17" i="4"/>
  <c r="I16" i="4"/>
  <c r="B16" i="17"/>
  <c r="B12" i="17" s="1"/>
  <c r="H12" i="17" s="1"/>
  <c r="J70" i="33"/>
  <c r="C21" i="56"/>
  <c r="C17" i="4"/>
  <c r="E16" i="4"/>
  <c r="E17" i="4" s="1"/>
  <c r="B12" i="25"/>
  <c r="C12" i="56"/>
  <c r="G12" i="56"/>
  <c r="G17" i="56" s="1"/>
  <c r="G28" i="56" s="1"/>
  <c r="K12" i="25"/>
  <c r="K11" i="25" s="1"/>
  <c r="K9" i="25" s="1"/>
  <c r="K8" i="25" s="1"/>
  <c r="K36" i="25" s="1"/>
  <c r="K47" i="25" s="1"/>
  <c r="G10" i="5"/>
  <c r="H16" i="4"/>
  <c r="H17" i="4" s="1"/>
  <c r="K17" i="4"/>
  <c r="G17" i="4"/>
  <c r="N28" i="4"/>
  <c r="B29" i="4"/>
  <c r="B16" i="4" s="1"/>
  <c r="B19" i="16"/>
  <c r="B16" i="16" s="1"/>
  <c r="D27" i="56"/>
  <c r="K48" i="25"/>
  <c r="I65" i="55"/>
  <c r="I95" i="55" s="1"/>
  <c r="J11" i="51"/>
  <c r="J65" i="51" s="1"/>
  <c r="J95" i="51" s="1"/>
  <c r="G22" i="52"/>
  <c r="G32" i="52" s="1"/>
  <c r="D14" i="57"/>
  <c r="D14" i="56"/>
  <c r="D13" i="56"/>
  <c r="D12" i="57"/>
  <c r="B14" i="25"/>
  <c r="C14" i="56"/>
  <c r="C17" i="56" s="1"/>
  <c r="H17" i="56"/>
  <c r="H28" i="56" s="1"/>
  <c r="J65" i="33"/>
  <c r="B42" i="25"/>
  <c r="C20" i="56"/>
  <c r="C27" i="56" s="1"/>
  <c r="B12" i="16"/>
  <c r="B9" i="16" s="1"/>
  <c r="J9" i="33"/>
  <c r="B11" i="25" l="1"/>
  <c r="C14" i="57"/>
  <c r="C15" i="57" s="1"/>
  <c r="C26" i="57" s="1"/>
  <c r="B22" i="25"/>
  <c r="B19" i="25" s="1"/>
  <c r="J43" i="33"/>
  <c r="J63" i="33" s="1"/>
  <c r="J93" i="33" s="1"/>
  <c r="G20" i="5"/>
  <c r="G30" i="5"/>
  <c r="J69" i="33"/>
  <c r="B45" i="25"/>
  <c r="B44" i="25" s="1"/>
  <c r="B41" i="25"/>
  <c r="N29" i="4"/>
  <c r="B22" i="16"/>
  <c r="C28" i="56"/>
  <c r="D15" i="57"/>
  <c r="D26" i="57" s="1"/>
  <c r="D17" i="56"/>
  <c r="D28" i="56" s="1"/>
  <c r="B9" i="25"/>
  <c r="B8" i="25" s="1"/>
  <c r="B36" i="25" s="1"/>
  <c r="B49" i="25" l="1"/>
  <c r="K39" i="25"/>
  <c r="B48" i="25"/>
  <c r="K38" i="25"/>
  <c r="B17" i="4"/>
  <c r="K37" i="25"/>
  <c r="B47" i="25"/>
  <c r="N16" i="4" l="1"/>
  <c r="N17" i="4" s="1"/>
</calcChain>
</file>

<file path=xl/sharedStrings.xml><?xml version="1.0" encoding="utf-8"?>
<sst xmlns="http://schemas.openxmlformats.org/spreadsheetml/2006/main" count="1332" uniqueCount="397">
  <si>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</si>
  <si>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</si>
  <si>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</si>
  <si>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</si>
  <si>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</si>
  <si>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</si>
  <si>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</si>
  <si>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</si>
  <si>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</si>
  <si>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</si>
  <si>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</si>
  <si>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</si>
  <si>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</si>
  <si>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</si>
  <si>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</si>
  <si>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</si>
  <si>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</si>
  <si>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</si>
  <si>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</si>
  <si>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</si>
  <si>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</si>
  <si>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</si>
  <si>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</si>
  <si>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</si>
  <si>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</si>
  <si>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</si>
  <si>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</si>
  <si>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</si>
  <si>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</si>
  <si>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</si>
  <si>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</si>
  <si>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</si>
  <si>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</si>
  <si>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</si>
  <si>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</si>
  <si>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</si>
  <si>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</si>
  <si>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</si>
  <si>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</si>
  <si>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</si>
  <si>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</si>
  <si>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</si>
  <si>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</si>
  <si>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</si>
  <si>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</si>
  <si>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</si>
  <si>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</si>
  <si>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</si>
  <si>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charset val="238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</si>
  <si>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</si>
  <si>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</si>
  <si>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</si>
  <si>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</si>
  <si>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</si>
  <si>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</si>
  <si>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</si>
  <si>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</si>
  <si>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</si>
  <si>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</si>
  <si>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</si>
  <si>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</si>
  <si>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</si>
  <si>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</si>
  <si>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</si>
  <si>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</si>
  <si>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</si>
  <si>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</si>
  <si>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</si>
  <si>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</si>
  <si>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</si>
  <si>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</si>
  <si>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</si>
  <si>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</si>
  <si>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</si>
  <si>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</si>
  <si>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</si>
  <si>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</si>
  <si>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</si>
  <si>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</si>
  <si>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</si>
  <si>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</si>
  <si>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</si>
  <si>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</si>
  <si>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</si>
  <si>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</si>
  <si>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</si>
  <si>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</si>
  <si>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</si>
  <si>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</si>
  <si>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</si>
  <si>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</si>
  <si>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</si>
  <si>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</si>
  <si>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</si>
  <si>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</si>
  <si>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</si>
  <si>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</si>
  <si>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</si>
  <si>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</si>
  <si>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</si>
  <si>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</si>
  <si>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</si>
  <si>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</si>
  <si>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</si>
  <si>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</si>
  <si>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</si>
  <si>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</si>
  <si>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</si>
  <si>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</si>
  <si>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</si>
  <si>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</si>
  <si>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</si>
  <si>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</si>
  <si>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</si>
  <si>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</si>
  <si>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</si>
  <si>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</si>
  <si>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</si>
  <si>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</si>
  <si>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</si>
  <si>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</si>
  <si>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</si>
  <si>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</si>
  <si>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</si>
  <si>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</si>
  <si>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</si>
  <si>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</si>
  <si>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</si>
  <si>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</si>
  <si>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</si>
  <si>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</si>
  <si>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</si>
  <si>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</si>
  <si>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</si>
  <si>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</si>
  <si>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</si>
  <si>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</si>
  <si>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</si>
  <si>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</si>
  <si>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</si>
  <si>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</si>
  <si>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</si>
  <si>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</si>
  <si>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</si>
  <si>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</si>
  <si>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</si>
  <si>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  <charset val="238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</si>
  <si>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  <charset val="238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</si>
  <si>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</si>
  <si>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</si>
  <si>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</si>
  <si>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</si>
  <si>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</si>
  <si>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</si>
  <si>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</si>
  <si>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</si>
  <si>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</si>
  <si>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</si>
  <si>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</si>
  <si>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</si>
  <si>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</si>
  <si>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</si>
  <si>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</si>
  <si>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</si>
  <si>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</si>
  <si>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</si>
  <si>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</si>
  <si>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</si>
  <si>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</si>
  <si>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</si>
  <si>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</si>
  <si>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</si>
  <si>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</si>
  <si>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</si>
  <si>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</si>
  <si>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</si>
  <si>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</si>
  <si>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</si>
  <si>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</si>
  <si>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</si>
  <si>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</si>
  <si>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</si>
  <si>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</si>
  <si>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</si>
  <si>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</si>
  <si>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</si>
  <si>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</si>
  <si>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</si>
  <si>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</si>
  <si>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</si>
  <si>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</si>
  <si>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</si>
  <si>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</si>
  <si>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</si>
  <si>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</si>
  <si>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</si>
  <si>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</si>
  <si>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</si>
  <si>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</si>
  <si>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</si>
  <si>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</si>
  <si>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</si>
  <si>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</si>
  <si>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</si>
  <si>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</si>
  <si>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</si>
  <si>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</si>
  <si>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</si>
  <si>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</si>
  <si>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</si>
  <si>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</si>
  <si>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</si>
  <si>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</si>
  <si>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</si>
  <si>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</si>
  <si>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</si>
  <si>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</si>
  <si>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</si>
  <si>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</si>
  <si>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</si>
  <si>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</si>
  <si>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</si>
  <si>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</si>
  <si>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</si>
  <si>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</si>
  <si>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</si>
  <si>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</si>
  <si>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</si>
  <si>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</si>
  <si>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</si>
  <si>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</si>
  <si>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</si>
  <si>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</si>
  <si>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</si>
  <si>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</si>
  <si>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</si>
  <si>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</si>
  <si>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</si>
  <si>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</si>
  <si>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</si>
  <si>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</si>
  <si>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</si>
  <si>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</si>
  <si>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</si>
  <si>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</si>
  <si>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</si>
  <si>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</si>
  <si>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</si>
  <si>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</si>
  <si>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</si>
  <si>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</si>
  <si>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</si>
  <si>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</si>
  <si>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</si>
  <si>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</si>
  <si>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</si>
  <si>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</si>
  <si>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</si>
  <si>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</si>
  <si>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</si>
  <si>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</si>
  <si>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</si>
  <si>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</si>
  <si>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</si>
  <si>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</si>
  <si>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</si>
  <si>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</si>
  <si>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</si>
  <si>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</si>
  <si>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</si>
  <si>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</si>
  <si>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</si>
  <si>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</si>
  <si>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</si>
  <si>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</si>
  <si>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</si>
  <si>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</si>
  <si>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</si>
  <si>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</si>
  <si>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</si>
  <si>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</si>
  <si>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</si>
  <si>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</si>
  <si>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</si>
  <si>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</si>
  <si>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</si>
  <si>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</si>
  <si>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</si>
  <si>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</si>
  <si>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</si>
  <si>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</si>
  <si>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</si>
  <si>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</si>
  <si>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</si>
  <si>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</si>
  <si>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</si>
  <si>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</si>
  <si>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</si>
  <si>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</si>
  <si>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</si>
  <si>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</si>
  <si>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</si>
  <si>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</si>
  <si>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</si>
  <si>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</si>
  <si>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</si>
  <si>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</si>
  <si>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</si>
  <si>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</si>
  <si>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</si>
  <si>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</si>
  <si>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</si>
  <si>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</si>
  <si>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</si>
  <si>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</si>
  <si>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</si>
  <si>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</si>
  <si>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</si>
  <si>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</si>
  <si>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</si>
  <si>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</si>
  <si>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</si>
  <si>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</si>
  <si>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</si>
  <si>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</si>
  <si>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MINDÖSSZESEN: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</si>
  <si>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</si>
  <si>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</si>
  <si>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</si>
  <si>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</si>
  <si>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</si>
  <si>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</si>
  <si>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</si>
  <si>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</si>
  <si>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</si>
  <si>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</si>
  <si>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</si>
  <si>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</si>
  <si>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</si>
  <si>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</si>
  <si>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</si>
  <si>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</si>
  <si>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</si>
  <si>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</si>
  <si>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</si>
  <si>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</si>
  <si>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</si>
  <si>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</si>
  <si>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</si>
  <si>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</si>
  <si>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</si>
  <si>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</si>
  <si>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</si>
  <si>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</si>
  <si>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</si>
  <si>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</si>
  <si>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</si>
  <si>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</si>
  <si>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Helyi adók és a települési adók</t>
  </si>
  <si>
    <t>Kezesség-, illetve garanciavállalással kapcsolatos megtérülés</t>
  </si>
  <si>
    <t>költségvetési szerv bevételei és kiadásai</t>
  </si>
  <si>
    <t>bevételei és kiadásai</t>
  </si>
  <si>
    <t>2020. évben</t>
  </si>
  <si>
    <t>Működési célú finanszírozási bevételek</t>
  </si>
  <si>
    <t>Felhalmozási célú finanszírozási bevételek</t>
  </si>
  <si>
    <t>Működési célú finanszírozási kiadások</t>
  </si>
  <si>
    <t>Felhalmozási célú finanszírozási kiadások</t>
  </si>
  <si>
    <t>kisértékű tárgyi eszközök</t>
  </si>
  <si>
    <t>Csapadékvíz pályázat</t>
  </si>
  <si>
    <t>2021. évben</t>
  </si>
  <si>
    <t>2022. évben</t>
  </si>
  <si>
    <t>Balatonfenyves Község Önkormányzata 2019. évi közvetett támogatásai</t>
  </si>
  <si>
    <t xml:space="preserve">          - pótlék</t>
  </si>
  <si>
    <t xml:space="preserve">          - tartózkodás után fizetett idegenforgalmi adó</t>
  </si>
  <si>
    <t>Strandfejlesztés pályázat</t>
  </si>
  <si>
    <t>TOP-2.1.3-15-SO1-2016-00014 "Balatonfenyves település csapadékvíz-elvezető rendszerének fejlesztése"</t>
  </si>
  <si>
    <t>2.  Kisfenyő Óvoda és Mini Bölcsőde</t>
  </si>
  <si>
    <t>BFT pályázat Kp.-i strand parti sétány</t>
  </si>
  <si>
    <t>Orvosi rendelő hőszigetelése</t>
  </si>
  <si>
    <t>Csúszda megvásárlása</t>
  </si>
  <si>
    <t>Csúszda pályázat önerő</t>
  </si>
  <si>
    <t xml:space="preserve">Okospad </t>
  </si>
  <si>
    <t>kisértékű tárgyi eszköz</t>
  </si>
  <si>
    <t>Orvosi rendelő kéményfelújítás</t>
  </si>
  <si>
    <t>MFP járdafelújítás</t>
  </si>
  <si>
    <t>2023. évben</t>
  </si>
  <si>
    <t>19. számú melléklet a .../2020. (II. ...) önkormányzati rendelethez</t>
  </si>
  <si>
    <t>2020. évi előirányzat-felhasználási ütemterv</t>
  </si>
  <si>
    <t>Kisfenyő Óvoda és Mini Bölcsőde</t>
  </si>
  <si>
    <t>KEHOP-1.2.1-18-2018-00098 "Helyi klímastratégiák kidolgozása, valamint a klímatudatosságot erősítő szemléletformálás" program keretében okospad beszerzése</t>
  </si>
  <si>
    <t>az 1/2020. (II.21.) önkormányzati rendelethez</t>
  </si>
  <si>
    <t>11. számú melléklet az 1/2020. (II.21.)  önkormányzati rendelethez</t>
  </si>
  <si>
    <t>12. számú melléklet az 1/2020. (II. 21.)  önkormányzati rendelethez</t>
  </si>
  <si>
    <t xml:space="preserve">az 1/2020. (II.21.) önkormányzati rendelethez </t>
  </si>
  <si>
    <t>16. számú melléklet az 1/2020. (II.21.) önkormányzati rendelethez</t>
  </si>
  <si>
    <t>19. számú melléklet az 1/2020. (II.21.) önkormányzati rendelethez</t>
  </si>
  <si>
    <t>21. számú melléklet az 1/2020. (II.21.)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</si>
</sst>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Ft&quot;_-;\-* #,##0\ &quot;Ft&quot;_-;_-* &quot;-&quot;\ &quot;Ft&quot;_-;_-@_-"/>
    <numFmt numFmtId="164" formatCode="#,###"/>
  </numFmts>
  <fonts count="4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</cellStyleXfs>
  <cellXfs count="4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5" xfId="0" applyBorder="1"/>
    <xf numFmtId="0" fontId="3" fillId="0" borderId="6" xfId="0" applyFont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9" xfId="0" applyFont="1" applyBorder="1"/>
    <xf numFmtId="0" fontId="0" fillId="0" borderId="9" xfId="0" applyBorder="1"/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3" xfId="0" applyFont="1" applyBorder="1"/>
    <xf numFmtId="0" fontId="3" fillId="0" borderId="2" xfId="0" applyFont="1" applyBorder="1"/>
    <xf numFmtId="0" fontId="3" fillId="0" borderId="10" xfId="0" applyFont="1" applyBorder="1"/>
    <xf numFmtId="0" fontId="0" fillId="0" borderId="10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0" fillId="0" borderId="10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0" xfId="0" applyFont="1" applyAlignment="1"/>
    <xf numFmtId="0" fontId="0" fillId="0" borderId="11" xfId="0" applyBorder="1"/>
    <xf numFmtId="0" fontId="0" fillId="0" borderId="12" xfId="0" applyBorder="1"/>
    <xf numFmtId="0" fontId="4" fillId="0" borderId="2" xfId="0" applyFont="1" applyBorder="1"/>
    <xf numFmtId="0" fontId="3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5" fillId="0" borderId="0" xfId="4" applyAlignment="1"/>
    <xf numFmtId="0" fontId="5" fillId="0" borderId="0" xfId="4"/>
    <xf numFmtId="0" fontId="6" fillId="0" borderId="0" xfId="4" applyFont="1" applyAlignment="1"/>
    <xf numFmtId="0" fontId="7" fillId="0" borderId="0" xfId="4" applyFont="1" applyAlignment="1">
      <alignment horizontal="center"/>
    </xf>
    <xf numFmtId="0" fontId="7" fillId="0" borderId="0" xfId="4" applyFont="1" applyAlignment="1"/>
    <xf numFmtId="0" fontId="5" fillId="0" borderId="0" xfId="4" applyFont="1"/>
    <xf numFmtId="0" fontId="5" fillId="0" borderId="0" xfId="4" applyBorder="1"/>
    <xf numFmtId="0" fontId="4" fillId="0" borderId="0" xfId="0" applyFont="1" applyAlignment="1">
      <alignment horizontal="right"/>
    </xf>
    <xf numFmtId="3" fontId="0" fillId="0" borderId="9" xfId="0" applyNumberFormat="1" applyBorder="1"/>
    <xf numFmtId="0" fontId="11" fillId="0" borderId="0" xfId="4" applyFont="1" applyBorder="1" applyAlignment="1">
      <alignment horizontal="right"/>
    </xf>
    <xf numFmtId="0" fontId="11" fillId="0" borderId="0" xfId="4" applyFont="1"/>
    <xf numFmtId="0" fontId="5" fillId="0" borderId="0" xfId="4" applyFont="1" applyAlignment="1">
      <alignment horizontal="right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1" xfId="3" applyNumberFormat="1" applyFont="1" applyFill="1" applyBorder="1" applyAlignment="1" applyProtection="1">
      <alignment horizontal="left"/>
    </xf>
    <xf numFmtId="3" fontId="0" fillId="0" borderId="0" xfId="0" applyNumberFormat="1" applyBorder="1"/>
    <xf numFmtId="0" fontId="19" fillId="0" borderId="0" xfId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/>
    <xf numFmtId="3" fontId="23" fillId="0" borderId="0" xfId="1" applyNumberFormat="1" applyFont="1" applyFill="1" applyBorder="1"/>
    <xf numFmtId="3" fontId="12" fillId="0" borderId="0" xfId="1" applyNumberFormat="1" applyFont="1" applyFill="1" applyBorder="1"/>
    <xf numFmtId="3" fontId="14" fillId="0" borderId="0" xfId="1" applyNumberFormat="1" applyFont="1" applyFill="1" applyBorder="1"/>
    <xf numFmtId="3" fontId="24" fillId="0" borderId="0" xfId="1" applyNumberFormat="1" applyFont="1" applyBorder="1"/>
    <xf numFmtId="3" fontId="26" fillId="0" borderId="0" xfId="1" applyNumberFormat="1" applyFont="1" applyFill="1" applyBorder="1"/>
    <xf numFmtId="3" fontId="28" fillId="0" borderId="0" xfId="1" applyNumberFormat="1" applyFont="1" applyFill="1" applyBorder="1"/>
    <xf numFmtId="3" fontId="29" fillId="0" borderId="0" xfId="1" applyNumberFormat="1" applyFont="1" applyBorder="1"/>
    <xf numFmtId="3" fontId="27" fillId="0" borderId="0" xfId="1" applyNumberFormat="1" applyFont="1" applyBorder="1"/>
    <xf numFmtId="0" fontId="30" fillId="0" borderId="0" xfId="1" applyFont="1" applyBorder="1"/>
    <xf numFmtId="3" fontId="30" fillId="0" borderId="0" xfId="1" applyNumberFormat="1" applyFont="1" applyBorder="1"/>
    <xf numFmtId="0" fontId="4" fillId="0" borderId="0" xfId="2" applyFont="1" applyFill="1" applyBorder="1" applyAlignment="1"/>
    <xf numFmtId="0" fontId="4" fillId="0" borderId="4" xfId="0" applyFont="1" applyBorder="1"/>
    <xf numFmtId="0" fontId="4" fillId="0" borderId="7" xfId="0" applyFont="1" applyBorder="1"/>
    <xf numFmtId="0" fontId="0" fillId="0" borderId="6" xfId="0" applyBorder="1"/>
    <xf numFmtId="0" fontId="16" fillId="0" borderId="0" xfId="1" applyFont="1" applyBorder="1" applyAlignment="1">
      <alignment wrapText="1"/>
    </xf>
    <xf numFmtId="0" fontId="18" fillId="0" borderId="9" xfId="1" applyFont="1" applyFill="1" applyBorder="1" applyAlignment="1">
      <alignment horizontal="center" vertical="center"/>
    </xf>
    <xf numFmtId="0" fontId="12" fillId="0" borderId="9" xfId="1" applyFont="1" applyFill="1" applyBorder="1"/>
    <xf numFmtId="0" fontId="22" fillId="0" borderId="9" xfId="1" applyFont="1" applyBorder="1"/>
    <xf numFmtId="0" fontId="18" fillId="0" borderId="9" xfId="1" applyFont="1" applyBorder="1"/>
    <xf numFmtId="0" fontId="13" fillId="0" borderId="9" xfId="2" applyFont="1" applyFill="1" applyBorder="1" applyAlignment="1"/>
    <xf numFmtId="0" fontId="13" fillId="0" borderId="9" xfId="2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" xfId="1" applyFont="1" applyFill="1" applyBorder="1"/>
    <xf numFmtId="3" fontId="21" fillId="0" borderId="2" xfId="1" applyNumberFormat="1" applyFont="1" applyFill="1" applyBorder="1"/>
    <xf numFmtId="0" fontId="22" fillId="0" borderId="1" xfId="1" applyFont="1" applyBorder="1"/>
    <xf numFmtId="3" fontId="22" fillId="0" borderId="2" xfId="1" applyNumberFormat="1" applyFont="1" applyBorder="1"/>
    <xf numFmtId="0" fontId="18" fillId="0" borderId="1" xfId="1" applyFont="1" applyBorder="1"/>
    <xf numFmtId="3" fontId="18" fillId="0" borderId="2" xfId="1" applyNumberFormat="1" applyFont="1" applyBorder="1"/>
    <xf numFmtId="0" fontId="13" fillId="0" borderId="1" xfId="2" applyFont="1" applyFill="1" applyBorder="1" applyAlignment="1"/>
    <xf numFmtId="3" fontId="24" fillId="0" borderId="2" xfId="1" applyNumberFormat="1" applyFont="1" applyBorder="1"/>
    <xf numFmtId="0" fontId="12" fillId="0" borderId="1" xfId="1" applyFont="1" applyFill="1" applyBorder="1"/>
    <xf numFmtId="0" fontId="12" fillId="0" borderId="1" xfId="1" applyFont="1" applyFill="1" applyBorder="1" applyAlignment="1">
      <alignment vertical="top"/>
    </xf>
    <xf numFmtId="0" fontId="12" fillId="0" borderId="9" xfId="1" applyFont="1" applyFill="1" applyBorder="1" applyAlignment="1">
      <alignment wrapText="1"/>
    </xf>
    <xf numFmtId="0" fontId="29" fillId="0" borderId="1" xfId="1" applyFont="1" applyBorder="1"/>
    <xf numFmtId="0" fontId="21" fillId="0" borderId="3" xfId="1" applyFont="1" applyFill="1" applyBorder="1"/>
    <xf numFmtId="3" fontId="21" fillId="0" borderId="4" xfId="1" applyNumberFormat="1" applyFont="1" applyFill="1" applyBorder="1"/>
    <xf numFmtId="0" fontId="29" fillId="0" borderId="6" xfId="1" applyFont="1" applyBorder="1"/>
    <xf numFmtId="0" fontId="14" fillId="0" borderId="6" xfId="2" applyFont="1" applyFill="1" applyBorder="1" applyAlignment="1"/>
    <xf numFmtId="0" fontId="14" fillId="0" borderId="13" xfId="2" applyFont="1" applyFill="1" applyBorder="1" applyAlignment="1"/>
    <xf numFmtId="3" fontId="27" fillId="0" borderId="7" xfId="1" applyNumberFormat="1" applyFont="1" applyBorder="1"/>
    <xf numFmtId="0" fontId="14" fillId="0" borderId="14" xfId="2" applyFont="1" applyFill="1" applyBorder="1" applyAlignment="1"/>
    <xf numFmtId="0" fontId="27" fillId="0" borderId="15" xfId="1" applyFont="1" applyBorder="1"/>
    <xf numFmtId="0" fontId="27" fillId="0" borderId="14" xfId="1" applyFont="1" applyBorder="1"/>
    <xf numFmtId="0" fontId="12" fillId="0" borderId="11" xfId="1" applyFont="1" applyFill="1" applyBorder="1"/>
    <xf numFmtId="0" fontId="13" fillId="0" borderId="1" xfId="2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9" xfId="0" applyNumberFormat="1" applyFont="1" applyBorder="1"/>
    <xf numFmtId="3" fontId="4" fillId="0" borderId="9" xfId="0" applyNumberFormat="1" applyFont="1" applyBorder="1"/>
    <xf numFmtId="3" fontId="3" fillId="0" borderId="14" xfId="0" applyNumberFormat="1" applyFont="1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1" fontId="0" fillId="0" borderId="9" xfId="0" applyNumberFormat="1" applyBorder="1"/>
    <xf numFmtId="1" fontId="3" fillId="0" borderId="9" xfId="0" applyNumberFormat="1" applyFont="1" applyBorder="1"/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/>
    <xf numFmtId="0" fontId="0" fillId="0" borderId="10" xfId="0" applyBorder="1" applyAlignment="1">
      <alignment vertical="center"/>
    </xf>
    <xf numFmtId="3" fontId="4" fillId="0" borderId="9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" fontId="0" fillId="0" borderId="0" xfId="0" applyNumberFormat="1"/>
    <xf numFmtId="0" fontId="3" fillId="0" borderId="9" xfId="0" applyFont="1" applyBorder="1" applyAlignment="1">
      <alignment horizontal="center" wrapText="1"/>
    </xf>
    <xf numFmtId="3" fontId="0" fillId="0" borderId="9" xfId="0" applyNumberFormat="1" applyBorder="1" applyAlignment="1">
      <alignment horizontal="left"/>
    </xf>
    <xf numFmtId="3" fontId="3" fillId="0" borderId="9" xfId="0" applyNumberFormat="1" applyFon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21" fillId="0" borderId="9" xfId="1" applyNumberFormat="1" applyFont="1" applyFill="1" applyBorder="1"/>
    <xf numFmtId="3" fontId="18" fillId="0" borderId="9" xfId="1" applyNumberFormat="1" applyFont="1" applyBorder="1"/>
    <xf numFmtId="3" fontId="13" fillId="0" borderId="9" xfId="2" applyNumberFormat="1" applyFont="1" applyFill="1" applyBorder="1" applyAlignment="1"/>
    <xf numFmtId="3" fontId="13" fillId="0" borderId="9" xfId="2" applyNumberFormat="1" applyFont="1" applyFill="1" applyBorder="1" applyAlignment="1">
      <alignment horizontal="right"/>
    </xf>
    <xf numFmtId="3" fontId="14" fillId="0" borderId="14" xfId="2" applyNumberFormat="1" applyFont="1" applyFill="1" applyBorder="1" applyAlignment="1"/>
    <xf numFmtId="3" fontId="27" fillId="0" borderId="15" xfId="1" applyNumberFormat="1" applyFont="1" applyBorder="1"/>
    <xf numFmtId="3" fontId="27" fillId="0" borderId="14" xfId="1" applyNumberFormat="1" applyFont="1" applyBorder="1"/>
    <xf numFmtId="3" fontId="12" fillId="0" borderId="11" xfId="1" applyNumberFormat="1" applyFont="1" applyFill="1" applyBorder="1"/>
    <xf numFmtId="3" fontId="29" fillId="0" borderId="9" xfId="1" applyNumberFormat="1" applyFont="1" applyBorder="1"/>
    <xf numFmtId="3" fontId="12" fillId="0" borderId="9" xfId="1" applyNumberFormat="1" applyFont="1" applyFill="1" applyBorder="1"/>
    <xf numFmtId="3" fontId="12" fillId="0" borderId="9" xfId="0" applyNumberFormat="1" applyFont="1" applyBorder="1"/>
    <xf numFmtId="3" fontId="13" fillId="0" borderId="9" xfId="0" applyNumberFormat="1" applyFont="1" applyBorder="1"/>
    <xf numFmtId="3" fontId="13" fillId="0" borderId="11" xfId="0" applyNumberFormat="1" applyFont="1" applyBorder="1"/>
    <xf numFmtId="3" fontId="13" fillId="0" borderId="15" xfId="0" applyNumberFormat="1" applyFont="1" applyBorder="1"/>
    <xf numFmtId="3" fontId="13" fillId="0" borderId="14" xfId="0" applyNumberFormat="1" applyFont="1" applyBorder="1"/>
    <xf numFmtId="3" fontId="12" fillId="0" borderId="9" xfId="1" applyNumberFormat="1" applyFont="1" applyFill="1" applyBorder="1" applyAlignment="1">
      <alignment vertical="center" wrapText="1"/>
    </xf>
    <xf numFmtId="3" fontId="12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3" fontId="3" fillId="0" borderId="0" xfId="0" applyNumberFormat="1" applyFont="1" applyBorder="1"/>
    <xf numFmtId="0" fontId="4" fillId="0" borderId="2" xfId="0" applyFont="1" applyFill="1" applyBorder="1"/>
    <xf numFmtId="0" fontId="3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right" vertical="center"/>
    </xf>
    <xf numFmtId="0" fontId="4" fillId="0" borderId="9" xfId="0" quotePrefix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/>
    </xf>
    <xf numFmtId="0" fontId="0" fillId="0" borderId="15" xfId="0" applyBorder="1"/>
    <xf numFmtId="0" fontId="0" fillId="0" borderId="8" xfId="0" applyBorder="1" applyAlignment="1"/>
    <xf numFmtId="0" fontId="0" fillId="0" borderId="5" xfId="0" applyBorder="1" applyAlignment="1"/>
    <xf numFmtId="3" fontId="15" fillId="0" borderId="9" xfId="0" applyNumberFormat="1" applyFont="1" applyBorder="1"/>
    <xf numFmtId="0" fontId="15" fillId="0" borderId="4" xfId="0" applyFont="1" applyBorder="1" applyAlignment="1"/>
    <xf numFmtId="0" fontId="15" fillId="0" borderId="5" xfId="0" applyFont="1" applyBorder="1" applyAlignment="1"/>
    <xf numFmtId="0" fontId="3" fillId="0" borderId="0" xfId="0" applyFont="1" applyFill="1" applyBorder="1"/>
    <xf numFmtId="0" fontId="0" fillId="0" borderId="12" xfId="0" applyBorder="1" applyAlignment="1"/>
    <xf numFmtId="0" fontId="15" fillId="0" borderId="0" xfId="0" applyFont="1" applyBorder="1" applyAlignment="1"/>
    <xf numFmtId="0" fontId="25" fillId="0" borderId="9" xfId="2" applyFont="1" applyFill="1" applyBorder="1" applyAlignment="1"/>
    <xf numFmtId="3" fontId="25" fillId="0" borderId="9" xfId="2" applyNumberFormat="1" applyFont="1" applyFill="1" applyBorder="1" applyAlignment="1"/>
    <xf numFmtId="0" fontId="27" fillId="0" borderId="9" xfId="1" applyFont="1" applyBorder="1"/>
    <xf numFmtId="3" fontId="27" fillId="0" borderId="9" xfId="1" applyNumberFormat="1" applyFont="1" applyBorder="1"/>
    <xf numFmtId="0" fontId="21" fillId="0" borderId="9" xfId="1" applyFont="1" applyFill="1" applyBorder="1"/>
    <xf numFmtId="0" fontId="31" fillId="0" borderId="9" xfId="1" applyFont="1" applyBorder="1"/>
    <xf numFmtId="0" fontId="32" fillId="0" borderId="9" xfId="1" applyFont="1" applyBorder="1"/>
    <xf numFmtId="3" fontId="32" fillId="0" borderId="9" xfId="1" applyNumberFormat="1" applyFont="1" applyBorder="1"/>
    <xf numFmtId="0" fontId="4" fillId="0" borderId="9" xfId="0" applyFont="1" applyBorder="1" applyAlignment="1">
      <alignment vertical="center" wrapText="1"/>
    </xf>
    <xf numFmtId="0" fontId="0" fillId="0" borderId="5" xfId="0" applyFill="1" applyBorder="1" applyAlignment="1"/>
    <xf numFmtId="0" fontId="0" fillId="0" borderId="12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5" fillId="0" borderId="1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Continuous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Continuous" vertical="center" wrapText="1"/>
    </xf>
    <xf numFmtId="164" fontId="3" fillId="0" borderId="16" xfId="0" applyNumberFormat="1" applyFont="1" applyFill="1" applyBorder="1" applyAlignment="1">
      <alignment horizontal="centerContinuous" vertical="center" wrapText="1"/>
    </xf>
    <xf numFmtId="164" fontId="3" fillId="0" borderId="17" xfId="0" applyNumberFormat="1" applyFont="1" applyFill="1" applyBorder="1" applyAlignment="1">
      <alignment horizontal="centerContinuous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4" xfId="0" applyNumberFormat="1" applyFont="1" applyFill="1" applyBorder="1" applyAlignment="1" applyProtection="1">
      <alignment vertical="center" wrapText="1"/>
      <protection locked="0"/>
    </xf>
    <xf numFmtId="164" fontId="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7" xfId="0" applyNumberFormat="1" applyFont="1" applyFill="1" applyBorder="1" applyAlignment="1" applyProtection="1">
      <alignment vertical="center" wrapText="1"/>
    </xf>
    <xf numFmtId="164" fontId="3" fillId="0" borderId="16" xfId="0" applyNumberFormat="1" applyFont="1" applyFill="1" applyBorder="1" applyAlignment="1" applyProtection="1">
      <alignment horizontal="left" vertical="center" wrapText="1" indent="1"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>
      <alignment horizontal="left" vertical="center" wrapText="1" inden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164" fontId="3" fillId="0" borderId="24" xfId="0" applyNumberFormat="1" applyFont="1" applyFill="1" applyBorder="1" applyAlignment="1">
      <alignment horizontal="centerContinuous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24" xfId="0" applyNumberFormat="1" applyFont="1" applyFill="1" applyBorder="1" applyAlignment="1" applyProtection="1">
      <alignment vertical="center" wrapText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4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27" xfId="0" applyNumberFormat="1" applyFont="1" applyFill="1" applyBorder="1" applyAlignment="1" applyProtection="1">
      <alignment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7" xfId="0" applyNumberFormat="1" applyFont="1" applyFill="1" applyBorder="1" applyAlignment="1" applyProtection="1">
      <alignment horizontal="right" vertical="center" wrapText="1"/>
    </xf>
    <xf numFmtId="164" fontId="4" fillId="0" borderId="28" xfId="0" applyNumberFormat="1" applyFont="1" applyFill="1" applyBorder="1" applyAlignment="1" applyProtection="1">
      <alignment vertical="center" wrapText="1"/>
      <protection locked="0"/>
    </xf>
    <xf numFmtId="164" fontId="4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vertical="center" wrapText="1"/>
    </xf>
    <xf numFmtId="16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6" xfId="0" applyNumberFormat="1" applyFont="1" applyFill="1" applyBorder="1" applyAlignment="1" applyProtection="1">
      <alignment horizontal="right" vertical="center" wrapText="1"/>
    </xf>
    <xf numFmtId="164" fontId="4" fillId="0" borderId="15" xfId="0" applyNumberFormat="1" applyFont="1" applyFill="1" applyBorder="1" applyAlignment="1" applyProtection="1">
      <alignment vertical="center" wrapText="1"/>
      <protection locked="0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5" fillId="0" borderId="9" xfId="0" applyFont="1" applyBorder="1"/>
    <xf numFmtId="0" fontId="4" fillId="0" borderId="11" xfId="0" applyFont="1" applyBorder="1" applyAlignment="1">
      <alignment horizontal="center" vertical="center"/>
    </xf>
    <xf numFmtId="0" fontId="9" fillId="0" borderId="0" xfId="4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21" fillId="0" borderId="9" xfId="0" applyNumberFormat="1" applyFont="1" applyBorder="1"/>
    <xf numFmtId="0" fontId="34" fillId="0" borderId="9" xfId="0" applyFont="1" applyBorder="1"/>
    <xf numFmtId="0" fontId="35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0" fontId="5" fillId="0" borderId="9" xfId="4" applyFont="1" applyBorder="1" applyAlignment="1">
      <alignment horizontal="center" vertical="center"/>
    </xf>
    <xf numFmtId="0" fontId="5" fillId="0" borderId="9" xfId="4" applyFont="1" applyBorder="1" applyAlignment="1">
      <alignment horizontal="center"/>
    </xf>
    <xf numFmtId="0" fontId="5" fillId="0" borderId="9" xfId="4" applyFont="1" applyBorder="1" applyAlignment="1">
      <alignment horizont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left" wrapText="1"/>
    </xf>
    <xf numFmtId="0" fontId="5" fillId="0" borderId="9" xfId="4" applyFont="1" applyBorder="1" applyAlignment="1">
      <alignment horizontal="left"/>
    </xf>
    <xf numFmtId="0" fontId="8" fillId="0" borderId="9" xfId="4" applyFont="1" applyBorder="1" applyAlignment="1">
      <alignment horizontal="left"/>
    </xf>
    <xf numFmtId="0" fontId="8" fillId="0" borderId="9" xfId="4" applyFont="1" applyBorder="1" applyAlignment="1">
      <alignment horizontal="center"/>
    </xf>
    <xf numFmtId="3" fontId="5" fillId="0" borderId="9" xfId="4" applyNumberFormat="1" applyFont="1" applyBorder="1" applyAlignment="1">
      <alignment horizontal="right" vertical="center"/>
    </xf>
    <xf numFmtId="3" fontId="5" fillId="0" borderId="9" xfId="4" applyNumberFormat="1" applyFont="1" applyBorder="1" applyAlignment="1">
      <alignment horizontal="right"/>
    </xf>
    <xf numFmtId="3" fontId="8" fillId="0" borderId="9" xfId="4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3" fontId="4" fillId="0" borderId="9" xfId="0" applyNumberFormat="1" applyFont="1" applyFill="1" applyBorder="1"/>
    <xf numFmtId="0" fontId="0" fillId="0" borderId="0" xfId="0" applyAlignment="1">
      <alignment wrapText="1"/>
    </xf>
    <xf numFmtId="3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4" fillId="0" borderId="1" xfId="0" quotePrefix="1" applyFont="1" applyBorder="1"/>
    <xf numFmtId="0" fontId="4" fillId="0" borderId="2" xfId="0" quotePrefix="1" applyFont="1" applyBorder="1"/>
    <xf numFmtId="1" fontId="4" fillId="0" borderId="9" xfId="0" applyNumberFormat="1" applyFont="1" applyBorder="1"/>
    <xf numFmtId="3" fontId="0" fillId="0" borderId="9" xfId="0" applyNumberFormat="1" applyBorder="1" applyAlignment="1"/>
    <xf numFmtId="3" fontId="3" fillId="0" borderId="9" xfId="0" applyNumberFormat="1" applyFont="1" applyBorder="1" applyAlignment="1"/>
    <xf numFmtId="3" fontId="4" fillId="0" borderId="9" xfId="0" applyNumberFormat="1" applyFont="1" applyBorder="1" applyAlignment="1">
      <alignment horizontal="right" wrapText="1"/>
    </xf>
    <xf numFmtId="3" fontId="37" fillId="0" borderId="9" xfId="0" applyNumberFormat="1" applyFont="1" applyBorder="1"/>
    <xf numFmtId="3" fontId="3" fillId="0" borderId="0" xfId="0" applyNumberFormat="1" applyFont="1" applyBorder="1" applyAlignment="1"/>
    <xf numFmtId="3" fontId="38" fillId="0" borderId="9" xfId="0" applyNumberFormat="1" applyFont="1" applyBorder="1"/>
    <xf numFmtId="0" fontId="0" fillId="0" borderId="0" xfId="0" applyFill="1"/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0" xfId="0" applyFill="1" applyBorder="1"/>
    <xf numFmtId="0" fontId="3" fillId="0" borderId="1" xfId="0" applyFont="1" applyFill="1" applyBorder="1"/>
    <xf numFmtId="0" fontId="3" fillId="0" borderId="10" xfId="0" applyFont="1" applyFill="1" applyBorder="1"/>
    <xf numFmtId="3" fontId="4" fillId="0" borderId="10" xfId="0" applyNumberFormat="1" applyFont="1" applyBorder="1"/>
    <xf numFmtId="3" fontId="0" fillId="0" borderId="9" xfId="0" applyNumberFormat="1" applyFill="1" applyBorder="1"/>
    <xf numFmtId="3" fontId="3" fillId="0" borderId="9" xfId="0" applyNumberFormat="1" applyFont="1" applyFill="1" applyBorder="1"/>
    <xf numFmtId="3" fontId="15" fillId="0" borderId="9" xfId="0" applyNumberFormat="1" applyFont="1" applyFill="1" applyBorder="1"/>
    <xf numFmtId="3" fontId="4" fillId="2" borderId="9" xfId="0" applyNumberFormat="1" applyFont="1" applyFill="1" applyBorder="1"/>
    <xf numFmtId="3" fontId="39" fillId="0" borderId="9" xfId="0" applyNumberFormat="1" applyFont="1" applyBorder="1" applyAlignment="1">
      <alignment horizontal="right" wrapText="1"/>
    </xf>
    <xf numFmtId="3" fontId="36" fillId="0" borderId="9" xfId="0" applyNumberFormat="1" applyFont="1" applyBorder="1" applyAlignment="1">
      <alignment horizontal="right" wrapText="1"/>
    </xf>
    <xf numFmtId="3" fontId="40" fillId="2" borderId="9" xfId="0" applyNumberFormat="1" applyFont="1" applyFill="1" applyBorder="1"/>
    <xf numFmtId="3" fontId="40" fillId="0" borderId="9" xfId="0" applyNumberFormat="1" applyFont="1" applyFill="1" applyBorder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9" xfId="0" applyFont="1" applyBorder="1" applyAlignment="1">
      <alignment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3" xfId="0" applyNumberFormat="1" applyFont="1" applyFill="1" applyBorder="1" applyAlignment="1" applyProtection="1">
      <alignment vertical="center" wrapText="1"/>
      <protection locked="0"/>
    </xf>
    <xf numFmtId="164" fontId="4" fillId="0" borderId="34" xfId="0" applyNumberFormat="1" applyFont="1" applyFill="1" applyBorder="1" applyAlignment="1" applyProtection="1">
      <alignment vertical="center" wrapText="1"/>
      <protection locked="0"/>
    </xf>
    <xf numFmtId="3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/>
    <xf numFmtId="0" fontId="4" fillId="0" borderId="9" xfId="0" applyFont="1" applyBorder="1"/>
    <xf numFmtId="0" fontId="4" fillId="0" borderId="10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0" fillId="0" borderId="2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4" fillId="0" borderId="9" xfId="0" applyFont="1" applyBorder="1" applyAlignment="1"/>
    <xf numFmtId="0" fontId="3" fillId="0" borderId="9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5" fillId="0" borderId="9" xfId="0" applyFont="1" applyBorder="1" applyAlignment="1"/>
    <xf numFmtId="0" fontId="4" fillId="0" borderId="9" xfId="0" applyFont="1" applyFill="1" applyBorder="1" applyAlignment="1"/>
    <xf numFmtId="0" fontId="0" fillId="0" borderId="9" xfId="0" applyFill="1" applyBorder="1" applyAlignment="1"/>
    <xf numFmtId="0" fontId="4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5" fillId="0" borderId="11" xfId="0" applyFont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/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top"/>
    </xf>
    <xf numFmtId="3" fontId="0" fillId="0" borderId="2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0" fillId="0" borderId="1" xfId="0" applyFont="1" applyBorder="1" applyAlignment="1"/>
    <xf numFmtId="0" fontId="40" fillId="0" borderId="10" xfId="0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9" xfId="0" quotePrefix="1" applyFont="1" applyBorder="1" applyAlignment="1">
      <alignment horizontal="left" wrapText="1"/>
    </xf>
    <xf numFmtId="42" fontId="4" fillId="0" borderId="1" xfId="0" applyNumberFormat="1" applyFont="1" applyBorder="1" applyAlignment="1">
      <alignment horizontal="left"/>
    </xf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/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9" xfId="4" applyFont="1" applyBorder="1" applyAlignment="1">
      <alignment horizontal="center"/>
    </xf>
    <xf numFmtId="0" fontId="5" fillId="0" borderId="9" xfId="4" applyFont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wrapText="1"/>
    </xf>
    <xf numFmtId="0" fontId="16" fillId="0" borderId="2" xfId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/>
    </xf>
  </cellXfs>
  <cellStyles count="5">
    <cellStyle name="Normál" xfId="0" builtinId="0"/>
    <cellStyle name="Normál 11" xfId="1"/>
    <cellStyle name="Normál 2 2" xfId="2"/>
    <cellStyle name="Normál 8" xfId="3"/>
    <cellStyle name="Normál_2010. évi közvetett támogatás 15. számú mellékl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9"/>
  <sheetViews>
    <sheetView workbookViewId="0">
      <selection activeCell="A4" sqref="A4:K4"/>
    </sheetView>
  </sheetViews>
  <sheetFormatPr defaultRowHeight="12.75" x14ac:dyDescent="0.2"/>
  <sheetData>
    <row r="1" spans="1:11" x14ac:dyDescent="0.2">
      <c r="K1" s="39" t="s">
        <v>13</v>
      </c>
    </row>
    <row r="2" spans="1:11" x14ac:dyDescent="0.2">
      <c r="K2" s="39"/>
    </row>
    <row r="4" spans="1:11" x14ac:dyDescent="0.2">
      <c r="A4" s="314" t="s">
        <v>390</v>
      </c>
      <c r="B4" s="314"/>
      <c r="C4" s="314"/>
      <c r="D4" s="314"/>
      <c r="E4" s="314"/>
      <c r="F4" s="314"/>
      <c r="G4" s="314"/>
      <c r="H4" s="314"/>
      <c r="I4" s="314"/>
      <c r="J4" s="315"/>
      <c r="K4" s="315"/>
    </row>
    <row r="5" spans="1:11" x14ac:dyDescent="0.2">
      <c r="A5" s="314" t="s">
        <v>188</v>
      </c>
      <c r="B5" s="316"/>
      <c r="C5" s="316"/>
      <c r="D5" s="316"/>
      <c r="E5" s="316"/>
      <c r="F5" s="316"/>
      <c r="G5" s="316"/>
      <c r="H5" s="316"/>
      <c r="I5" s="316"/>
      <c r="J5" s="315"/>
      <c r="K5" s="315"/>
    </row>
    <row r="6" spans="1:11" x14ac:dyDescent="0.2">
      <c r="A6" s="314" t="s">
        <v>111</v>
      </c>
      <c r="B6" s="316"/>
      <c r="C6" s="316"/>
      <c r="D6" s="316"/>
      <c r="E6" s="316"/>
      <c r="F6" s="316"/>
      <c r="G6" s="316"/>
      <c r="H6" s="316"/>
      <c r="I6" s="316"/>
      <c r="J6" s="315"/>
      <c r="K6" s="315"/>
    </row>
    <row r="7" spans="1:11" x14ac:dyDescent="0.2">
      <c r="A7" s="9"/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</row>
    <row r="10" spans="1:11" x14ac:dyDescent="0.2">
      <c r="A10" s="7"/>
      <c r="B10" s="172" t="s">
        <v>186</v>
      </c>
      <c r="C10" s="38"/>
      <c r="D10" s="172"/>
      <c r="E10" s="172"/>
      <c r="F10" s="172"/>
      <c r="G10" s="172"/>
      <c r="H10" s="172"/>
      <c r="I10" s="38"/>
      <c r="J10" s="7"/>
    </row>
    <row r="11" spans="1:11" x14ac:dyDescent="0.2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1" x14ac:dyDescent="0.2">
      <c r="A12" s="7"/>
      <c r="B12" s="7" t="s">
        <v>187</v>
      </c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7"/>
      <c r="B13" s="7" t="s">
        <v>376</v>
      </c>
      <c r="C13" s="7"/>
      <c r="D13" s="7"/>
      <c r="E13" s="7"/>
      <c r="F13" s="7"/>
      <c r="G13" s="7"/>
      <c r="H13" s="7"/>
      <c r="I13" s="7"/>
      <c r="J13" s="7"/>
    </row>
    <row r="14" spans="1:1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/>
      <c r="B15" s="38"/>
      <c r="C15" s="7"/>
      <c r="D15" s="7"/>
      <c r="E15" s="7"/>
      <c r="F15" s="7"/>
      <c r="G15" s="7"/>
      <c r="H15" s="7"/>
      <c r="I15" s="7"/>
      <c r="J15" s="7"/>
    </row>
    <row r="16" spans="1:11" x14ac:dyDescent="0.2">
      <c r="A16" s="7"/>
      <c r="B16" s="172" t="s">
        <v>112</v>
      </c>
      <c r="C16" s="38"/>
      <c r="D16" s="172"/>
      <c r="E16" s="172"/>
      <c r="F16" s="172"/>
      <c r="G16" s="172"/>
      <c r="H16" s="172"/>
      <c r="I16" s="172"/>
      <c r="J16" s="7"/>
    </row>
    <row r="17" spans="1:10" x14ac:dyDescent="0.2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x14ac:dyDescent="0.2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mergeCells count="3">
    <mergeCell ref="A4:K4"/>
    <mergeCell ref="A5:K5"/>
    <mergeCell ref="A6:K6"/>
  </mergeCells>
  <phoneticPr fontId="1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7"/>
  <sheetViews>
    <sheetView workbookViewId="0">
      <selection activeCell="A3" sqref="A3:I3"/>
    </sheetView>
  </sheetViews>
  <sheetFormatPr defaultRowHeight="12.75" x14ac:dyDescent="0.2"/>
  <cols>
    <col min="2" max="2" width="56" customWidth="1"/>
    <col min="3" max="5" width="11.140625" customWidth="1"/>
    <col min="6" max="6" width="60.140625" customWidth="1"/>
    <col min="7" max="9" width="11.140625" customWidth="1"/>
  </cols>
  <sheetData>
    <row r="1" spans="1:9" x14ac:dyDescent="0.2">
      <c r="I1" s="47" t="s">
        <v>31</v>
      </c>
    </row>
    <row r="3" spans="1:9" x14ac:dyDescent="0.2">
      <c r="A3" s="378" t="s">
        <v>390</v>
      </c>
      <c r="B3" s="378"/>
      <c r="C3" s="378"/>
      <c r="D3" s="378"/>
      <c r="E3" s="378"/>
      <c r="F3" s="378"/>
      <c r="G3" s="378"/>
      <c r="H3" s="378"/>
      <c r="I3" s="378"/>
    </row>
    <row r="4" spans="1:9" x14ac:dyDescent="0.2">
      <c r="A4" s="378" t="s">
        <v>188</v>
      </c>
      <c r="B4" s="378"/>
      <c r="C4" s="378"/>
      <c r="D4" s="378"/>
      <c r="E4" s="378"/>
      <c r="F4" s="378"/>
      <c r="G4" s="378"/>
      <c r="H4" s="378"/>
      <c r="I4" s="378"/>
    </row>
    <row r="5" spans="1:9" x14ac:dyDescent="0.2">
      <c r="A5" s="378" t="s">
        <v>292</v>
      </c>
      <c r="B5" s="378"/>
      <c r="C5" s="378"/>
      <c r="D5" s="378"/>
      <c r="E5" s="378"/>
      <c r="F5" s="378"/>
      <c r="G5" s="378"/>
      <c r="H5" s="378"/>
      <c r="I5" s="378"/>
    </row>
    <row r="6" spans="1:9" x14ac:dyDescent="0.2">
      <c r="A6" s="378" t="s">
        <v>294</v>
      </c>
      <c r="B6" s="378"/>
      <c r="C6" s="378"/>
      <c r="D6" s="378"/>
      <c r="E6" s="378"/>
      <c r="F6" s="378"/>
      <c r="G6" s="378"/>
      <c r="H6" s="378"/>
      <c r="I6" s="378"/>
    </row>
    <row r="7" spans="1:9" x14ac:dyDescent="0.2">
      <c r="A7" s="191"/>
      <c r="B7" s="194"/>
      <c r="C7" s="192"/>
      <c r="D7" s="192"/>
      <c r="E7" s="192"/>
      <c r="F7" s="192"/>
      <c r="G7" s="192"/>
      <c r="H7" s="192"/>
      <c r="I7" s="192"/>
    </row>
    <row r="8" spans="1:9" ht="13.5" thickBot="1" x14ac:dyDescent="0.25">
      <c r="A8" s="191"/>
      <c r="B8" s="193"/>
      <c r="C8" s="191"/>
      <c r="D8" s="191"/>
      <c r="E8" s="191"/>
      <c r="F8" s="191"/>
      <c r="G8" s="224"/>
      <c r="H8" s="224"/>
      <c r="I8" s="224" t="s">
        <v>172</v>
      </c>
    </row>
    <row r="9" spans="1:9" ht="13.5" thickBot="1" x14ac:dyDescent="0.25">
      <c r="A9" s="373" t="s">
        <v>263</v>
      </c>
      <c r="B9" s="195" t="s">
        <v>27</v>
      </c>
      <c r="C9" s="196"/>
      <c r="D9" s="215"/>
      <c r="E9" s="215"/>
      <c r="F9" s="375" t="s">
        <v>28</v>
      </c>
      <c r="G9" s="376"/>
      <c r="H9" s="376"/>
      <c r="I9" s="377"/>
    </row>
    <row r="10" spans="1:9" ht="26.25" thickBot="1" x14ac:dyDescent="0.25">
      <c r="A10" s="374"/>
      <c r="B10" s="197" t="s">
        <v>124</v>
      </c>
      <c r="C10" s="198" t="s">
        <v>159</v>
      </c>
      <c r="D10" s="216" t="s">
        <v>160</v>
      </c>
      <c r="E10" s="216" t="s">
        <v>158</v>
      </c>
      <c r="F10" s="225" t="s">
        <v>124</v>
      </c>
      <c r="G10" s="198" t="s">
        <v>159</v>
      </c>
      <c r="H10" s="216" t="s">
        <v>160</v>
      </c>
      <c r="I10" s="199" t="s">
        <v>158</v>
      </c>
    </row>
    <row r="11" spans="1:9" ht="13.5" thickBot="1" x14ac:dyDescent="0.25">
      <c r="A11" s="200" t="s">
        <v>173</v>
      </c>
      <c r="B11" s="197" t="s">
        <v>174</v>
      </c>
      <c r="C11" s="198" t="s">
        <v>175</v>
      </c>
      <c r="D11" s="216" t="s">
        <v>176</v>
      </c>
      <c r="E11" s="216" t="s">
        <v>22</v>
      </c>
      <c r="F11" s="197" t="s">
        <v>23</v>
      </c>
      <c r="G11" s="227" t="s">
        <v>14</v>
      </c>
      <c r="H11" s="198" t="s">
        <v>265</v>
      </c>
      <c r="I11" s="226" t="s">
        <v>24</v>
      </c>
    </row>
    <row r="12" spans="1:9" x14ac:dyDescent="0.2">
      <c r="A12" s="241" t="s">
        <v>173</v>
      </c>
      <c r="B12" s="201" t="s">
        <v>295</v>
      </c>
      <c r="C12" s="202">
        <f>'2. bevételek ei. szerint'!J44</f>
        <v>97134</v>
      </c>
      <c r="D12" s="217">
        <f>'2. bevételek ei. szerint'!K44</f>
        <v>0</v>
      </c>
      <c r="E12" s="217"/>
      <c r="F12" s="201" t="s">
        <v>234</v>
      </c>
      <c r="G12" s="228">
        <f>'3. kiadások ei. szerint'!G17</f>
        <v>278137</v>
      </c>
      <c r="H12" s="305">
        <f>'3. kiadások ei. szerint'!H17</f>
        <v>0</v>
      </c>
      <c r="I12" s="234"/>
    </row>
    <row r="13" spans="1:9" x14ac:dyDescent="0.2">
      <c r="A13" s="242" t="s">
        <v>174</v>
      </c>
      <c r="B13" s="203" t="s">
        <v>12</v>
      </c>
      <c r="C13" s="204">
        <f>'2. bevételek ei. szerint'!J50</f>
        <v>0</v>
      </c>
      <c r="D13" s="218"/>
      <c r="E13" s="218"/>
      <c r="F13" s="203" t="s">
        <v>235</v>
      </c>
      <c r="G13" s="228">
        <f>'3. kiadások ei. szerint'!G18</f>
        <v>22267</v>
      </c>
      <c r="H13" s="204">
        <f>'3. kiadások ei. szerint'!H18</f>
        <v>0</v>
      </c>
      <c r="I13" s="235"/>
    </row>
    <row r="14" spans="1:9" ht="13.5" thickBot="1" x14ac:dyDescent="0.25">
      <c r="A14" s="242" t="s">
        <v>175</v>
      </c>
      <c r="B14" s="203" t="s">
        <v>296</v>
      </c>
      <c r="C14" s="204">
        <f>'2. bevételek ei. szerint'!J56</f>
        <v>786</v>
      </c>
      <c r="D14" s="218">
        <f>'2. bevételek ei. szerint'!K56</f>
        <v>0</v>
      </c>
      <c r="E14" s="218"/>
      <c r="F14" s="203" t="s">
        <v>236</v>
      </c>
      <c r="G14" s="228">
        <f>'3. kiadások ei. szerint'!G19</f>
        <v>2000</v>
      </c>
      <c r="H14" s="306">
        <f>'3. kiadások ei. szerint'!H19</f>
        <v>0</v>
      </c>
      <c r="I14" s="235"/>
    </row>
    <row r="15" spans="1:9" ht="13.5" thickBot="1" x14ac:dyDescent="0.25">
      <c r="A15" s="200" t="s">
        <v>176</v>
      </c>
      <c r="B15" s="206" t="s">
        <v>297</v>
      </c>
      <c r="C15" s="207">
        <f>SUM(C12:C14)</f>
        <v>97920</v>
      </c>
      <c r="D15" s="219">
        <f>SUM(D12:D14)</f>
        <v>0</v>
      </c>
      <c r="E15" s="219"/>
      <c r="F15" s="208" t="s">
        <v>298</v>
      </c>
      <c r="G15" s="229">
        <f>SUM(G12:G14)</f>
        <v>302404</v>
      </c>
      <c r="H15" s="207">
        <f>SUM(H12:H14)</f>
        <v>0</v>
      </c>
      <c r="I15" s="236"/>
    </row>
    <row r="16" spans="1:9" x14ac:dyDescent="0.2">
      <c r="A16" s="243" t="s">
        <v>22</v>
      </c>
      <c r="B16" s="209" t="s">
        <v>3</v>
      </c>
      <c r="C16" s="210"/>
      <c r="D16" s="220"/>
      <c r="E16" s="220"/>
      <c r="F16" s="203" t="s">
        <v>239</v>
      </c>
      <c r="G16" s="230"/>
      <c r="H16" s="210"/>
      <c r="I16" s="237"/>
    </row>
    <row r="17" spans="1:9" x14ac:dyDescent="0.2">
      <c r="A17" s="242" t="s">
        <v>23</v>
      </c>
      <c r="B17" s="203" t="s">
        <v>4</v>
      </c>
      <c r="C17" s="211"/>
      <c r="D17" s="221"/>
      <c r="E17" s="221"/>
      <c r="F17" s="203" t="s">
        <v>240</v>
      </c>
      <c r="G17" s="231"/>
      <c r="H17" s="211"/>
      <c r="I17" s="238"/>
    </row>
    <row r="18" spans="1:9" x14ac:dyDescent="0.2">
      <c r="A18" s="242" t="s">
        <v>14</v>
      </c>
      <c r="B18" s="203" t="s">
        <v>284</v>
      </c>
      <c r="C18" s="211">
        <f>'2. bevételek ei. szerint'!J67</f>
        <v>204484</v>
      </c>
      <c r="D18" s="221">
        <f>'2. bevételek ei. szerint'!K67</f>
        <v>0</v>
      </c>
      <c r="E18" s="221"/>
      <c r="F18" s="203" t="s">
        <v>241</v>
      </c>
      <c r="G18" s="231"/>
      <c r="H18" s="211"/>
      <c r="I18" s="238"/>
    </row>
    <row r="19" spans="1:9" x14ac:dyDescent="0.2">
      <c r="A19" s="242" t="s">
        <v>265</v>
      </c>
      <c r="B19" s="203" t="s">
        <v>227</v>
      </c>
      <c r="C19" s="211"/>
      <c r="D19" s="221"/>
      <c r="E19" s="221"/>
      <c r="F19" s="203" t="s">
        <v>242</v>
      </c>
      <c r="G19" s="231"/>
      <c r="H19" s="211"/>
      <c r="I19" s="238"/>
    </row>
    <row r="20" spans="1:9" x14ac:dyDescent="0.2">
      <c r="A20" s="242" t="s">
        <v>24</v>
      </c>
      <c r="B20" s="203" t="s">
        <v>228</v>
      </c>
      <c r="C20" s="211"/>
      <c r="D20" s="220"/>
      <c r="E20" s="220"/>
      <c r="F20" s="209" t="s">
        <v>248</v>
      </c>
      <c r="G20" s="231"/>
      <c r="H20" s="211"/>
      <c r="I20" s="238"/>
    </row>
    <row r="21" spans="1:9" x14ac:dyDescent="0.2">
      <c r="A21" s="242" t="s">
        <v>266</v>
      </c>
      <c r="B21" s="203" t="s">
        <v>5</v>
      </c>
      <c r="C21" s="211"/>
      <c r="D21" s="221"/>
      <c r="E21" s="221"/>
      <c r="F21" s="203" t="s">
        <v>243</v>
      </c>
      <c r="G21" s="231"/>
      <c r="H21" s="211"/>
      <c r="I21" s="238"/>
    </row>
    <row r="22" spans="1:9" x14ac:dyDescent="0.2">
      <c r="A22" s="242" t="s">
        <v>267</v>
      </c>
      <c r="B22" s="209" t="s">
        <v>229</v>
      </c>
      <c r="C22" s="210"/>
      <c r="D22" s="220"/>
      <c r="E22" s="220"/>
      <c r="F22" s="201" t="s">
        <v>244</v>
      </c>
      <c r="G22" s="230"/>
      <c r="H22" s="211"/>
      <c r="I22" s="238"/>
    </row>
    <row r="23" spans="1:9" x14ac:dyDescent="0.2">
      <c r="A23" s="242" t="s">
        <v>268</v>
      </c>
      <c r="B23" s="203" t="s">
        <v>6</v>
      </c>
      <c r="C23" s="211"/>
      <c r="D23" s="221"/>
      <c r="E23" s="221"/>
      <c r="F23" s="203" t="s">
        <v>245</v>
      </c>
      <c r="G23" s="231"/>
      <c r="H23" s="211"/>
      <c r="I23" s="238"/>
    </row>
    <row r="24" spans="1:9" ht="13.5" thickBot="1" x14ac:dyDescent="0.25">
      <c r="A24" s="242" t="s">
        <v>269</v>
      </c>
      <c r="B24" s="201" t="s">
        <v>230</v>
      </c>
      <c r="C24" s="212"/>
      <c r="D24" s="222"/>
      <c r="E24" s="222"/>
      <c r="F24" s="201" t="s">
        <v>246</v>
      </c>
      <c r="G24" s="232"/>
      <c r="H24" s="210"/>
      <c r="I24" s="237"/>
    </row>
    <row r="25" spans="1:9" ht="13.5" thickBot="1" x14ac:dyDescent="0.25">
      <c r="A25" s="200" t="s">
        <v>270</v>
      </c>
      <c r="B25" s="206" t="s">
        <v>299</v>
      </c>
      <c r="C25" s="207">
        <f>SUM(C16:C24)</f>
        <v>204484</v>
      </c>
      <c r="D25" s="207">
        <f>SUM(D16:D24)</f>
        <v>0</v>
      </c>
      <c r="E25" s="219"/>
      <c r="F25" s="206" t="s">
        <v>300</v>
      </c>
      <c r="G25" s="229"/>
      <c r="H25" s="207"/>
      <c r="I25" s="236"/>
    </row>
    <row r="26" spans="1:9" ht="13.5" thickBot="1" x14ac:dyDescent="0.25">
      <c r="A26" s="200" t="s">
        <v>271</v>
      </c>
      <c r="B26" s="213" t="s">
        <v>301</v>
      </c>
      <c r="C26" s="207">
        <f>C15+C25</f>
        <v>302404</v>
      </c>
      <c r="D26" s="207">
        <f>D15+D25</f>
        <v>0</v>
      </c>
      <c r="E26" s="219"/>
      <c r="F26" s="213" t="s">
        <v>302</v>
      </c>
      <c r="G26" s="229">
        <f>G15+G25</f>
        <v>302404</v>
      </c>
      <c r="H26" s="207">
        <f>H15+H25</f>
        <v>0</v>
      </c>
      <c r="I26" s="236"/>
    </row>
    <row r="27" spans="1:9" ht="13.5" thickBot="1" x14ac:dyDescent="0.25">
      <c r="A27" s="200" t="s">
        <v>272</v>
      </c>
      <c r="B27" s="213" t="s">
        <v>275</v>
      </c>
      <c r="C27" s="214"/>
      <c r="D27" s="223"/>
      <c r="E27" s="223"/>
      <c r="F27" s="213" t="s">
        <v>276</v>
      </c>
      <c r="G27" s="233"/>
      <c r="H27" s="214"/>
      <c r="I27" s="239"/>
    </row>
  </sheetData>
  <mergeCells count="6">
    <mergeCell ref="A9:A10"/>
    <mergeCell ref="F9:I9"/>
    <mergeCell ref="A3:I3"/>
    <mergeCell ref="A4:I4"/>
    <mergeCell ref="A5:I5"/>
    <mergeCell ref="A6:I6"/>
  </mergeCells>
  <phoneticPr fontId="33" type="noConversion"/>
  <pageMargins left="0.78740157480314965" right="0.78740157480314965" top="0.59055118110236227" bottom="0.59055118110236227" header="0.31496062992125984" footer="0.31496062992125984"/>
  <pageSetup paperSize="9" scale="65" orientation="landscape" r:id="rId1"/>
  <ignoredErrors>
    <ignoredError sqref="C12:C14 G12:G14 D12:D14 C18:D18 H12:H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6"/>
  <sheetViews>
    <sheetView workbookViewId="0">
      <selection activeCell="H13" sqref="H13"/>
    </sheetView>
  </sheetViews>
  <sheetFormatPr defaultRowHeight="12.75" x14ac:dyDescent="0.2"/>
  <cols>
    <col min="1" max="1" width="32.5703125" bestFit="1" customWidth="1"/>
    <col min="2" max="4" width="10.5703125" customWidth="1"/>
  </cols>
  <sheetData>
    <row r="1" spans="1:8" x14ac:dyDescent="0.2">
      <c r="G1" s="47" t="s">
        <v>391</v>
      </c>
    </row>
    <row r="2" spans="1:8" x14ac:dyDescent="0.2">
      <c r="G2" s="47"/>
    </row>
    <row r="4" spans="1:8" x14ac:dyDescent="0.2">
      <c r="A4" s="314" t="s">
        <v>189</v>
      </c>
      <c r="B4" s="314"/>
      <c r="C4" s="315"/>
      <c r="D4" s="315"/>
      <c r="E4" s="315"/>
      <c r="F4" s="315"/>
      <c r="G4" s="315"/>
    </row>
    <row r="5" spans="1:8" x14ac:dyDescent="0.2">
      <c r="A5" s="314" t="s">
        <v>354</v>
      </c>
      <c r="B5" s="314"/>
      <c r="C5" s="315"/>
      <c r="D5" s="315"/>
      <c r="E5" s="315"/>
      <c r="F5" s="315"/>
      <c r="G5" s="315"/>
    </row>
    <row r="6" spans="1:8" x14ac:dyDescent="0.2">
      <c r="A6" s="16"/>
      <c r="B6" s="16"/>
      <c r="C6" s="16"/>
      <c r="D6" s="16"/>
      <c r="E6" s="16"/>
      <c r="F6" s="16"/>
      <c r="G6" s="16"/>
    </row>
    <row r="7" spans="1:8" x14ac:dyDescent="0.2">
      <c r="A7" s="16"/>
      <c r="B7" s="16"/>
      <c r="C7" s="16"/>
      <c r="D7" s="224" t="s">
        <v>172</v>
      </c>
      <c r="E7" s="16"/>
      <c r="F7" s="16"/>
      <c r="G7" s="16"/>
    </row>
    <row r="8" spans="1:8" ht="25.5" x14ac:dyDescent="0.2">
      <c r="A8" s="121" t="s">
        <v>124</v>
      </c>
      <c r="B8" s="114" t="s">
        <v>159</v>
      </c>
      <c r="C8" s="114" t="s">
        <v>160</v>
      </c>
      <c r="D8" s="115" t="s">
        <v>158</v>
      </c>
      <c r="E8" s="114" t="s">
        <v>161</v>
      </c>
      <c r="F8" s="122"/>
      <c r="G8" s="123"/>
      <c r="H8" s="123"/>
    </row>
    <row r="9" spans="1:8" x14ac:dyDescent="0.2">
      <c r="A9" s="1" t="s">
        <v>25</v>
      </c>
      <c r="B9" s="48">
        <f>SUM(B11:B13)</f>
        <v>77623</v>
      </c>
      <c r="C9" s="48"/>
      <c r="D9" s="48"/>
      <c r="E9" s="20"/>
    </row>
    <row r="10" spans="1:8" x14ac:dyDescent="0.2">
      <c r="A10" s="1"/>
      <c r="B10" s="48"/>
      <c r="C10" s="48"/>
      <c r="D10" s="48"/>
      <c r="E10" s="20"/>
    </row>
    <row r="11" spans="1:8" x14ac:dyDescent="0.2">
      <c r="A11" s="29" t="s">
        <v>355</v>
      </c>
      <c r="B11" s="48"/>
      <c r="C11" s="48"/>
      <c r="D11" s="48"/>
      <c r="E11" s="20"/>
    </row>
    <row r="12" spans="1:8" x14ac:dyDescent="0.2">
      <c r="A12" s="29" t="s">
        <v>356</v>
      </c>
      <c r="B12" s="48">
        <f>'2. bevételek ei. szerint'!J66</f>
        <v>77623</v>
      </c>
      <c r="C12" s="48"/>
      <c r="D12" s="48"/>
      <c r="E12" s="20"/>
    </row>
    <row r="13" spans="1:8" x14ac:dyDescent="0.2">
      <c r="A13" s="29" t="s">
        <v>357</v>
      </c>
      <c r="B13" s="48"/>
      <c r="C13" s="48"/>
      <c r="D13" s="48"/>
      <c r="E13" s="20"/>
    </row>
    <row r="14" spans="1:8" x14ac:dyDescent="0.2">
      <c r="A14" s="1"/>
      <c r="B14" s="48"/>
      <c r="C14" s="48"/>
      <c r="D14" s="48"/>
      <c r="E14" s="20"/>
    </row>
    <row r="15" spans="1:8" x14ac:dyDescent="0.2">
      <c r="A15" s="1"/>
      <c r="B15" s="48"/>
      <c r="C15" s="48"/>
      <c r="D15" s="48"/>
      <c r="E15" s="20"/>
    </row>
    <row r="16" spans="1:8" x14ac:dyDescent="0.2">
      <c r="A16" s="1" t="s">
        <v>26</v>
      </c>
      <c r="B16" s="48">
        <f>SUM(B18:B20)</f>
        <v>204484</v>
      </c>
      <c r="C16" s="48"/>
      <c r="D16" s="48"/>
      <c r="E16" s="20"/>
    </row>
    <row r="17" spans="1:5" x14ac:dyDescent="0.2">
      <c r="A17" s="1"/>
      <c r="B17" s="48"/>
      <c r="C17" s="48"/>
      <c r="D17" s="48"/>
      <c r="E17" s="20"/>
    </row>
    <row r="18" spans="1:5" x14ac:dyDescent="0.2">
      <c r="A18" s="29" t="s">
        <v>355</v>
      </c>
      <c r="B18" s="48"/>
      <c r="C18" s="48"/>
      <c r="D18" s="48"/>
      <c r="E18" s="20"/>
    </row>
    <row r="19" spans="1:5" x14ac:dyDescent="0.2">
      <c r="A19" s="29" t="s">
        <v>356</v>
      </c>
      <c r="B19" s="48">
        <f>'2. bevételek ei. szerint'!J67</f>
        <v>204484</v>
      </c>
      <c r="C19" s="48"/>
      <c r="D19" s="48"/>
      <c r="E19" s="20"/>
    </row>
    <row r="20" spans="1:5" x14ac:dyDescent="0.2">
      <c r="A20" s="29" t="s">
        <v>357</v>
      </c>
      <c r="B20" s="48"/>
      <c r="C20" s="48"/>
      <c r="D20" s="48"/>
      <c r="E20" s="20"/>
    </row>
    <row r="21" spans="1:5" x14ac:dyDescent="0.2">
      <c r="A21" s="1"/>
      <c r="B21" s="48"/>
      <c r="C21" s="48"/>
      <c r="D21" s="48"/>
      <c r="E21" s="20"/>
    </row>
    <row r="22" spans="1:5" x14ac:dyDescent="0.2">
      <c r="A22" s="124" t="s">
        <v>170</v>
      </c>
      <c r="B22" s="111">
        <f>B9+B16</f>
        <v>282107</v>
      </c>
      <c r="C22" s="111"/>
      <c r="D22" s="111"/>
      <c r="E22" s="19"/>
    </row>
    <row r="25" spans="1:5" x14ac:dyDescent="0.2">
      <c r="A25" s="10"/>
    </row>
    <row r="26" spans="1:5" x14ac:dyDescent="0.2">
      <c r="A26" s="10"/>
    </row>
  </sheetData>
  <mergeCells count="2">
    <mergeCell ref="A4:G4"/>
    <mergeCell ref="A5:G5"/>
  </mergeCells>
  <phoneticPr fontId="1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9"/>
  <sheetViews>
    <sheetView workbookViewId="0">
      <selection activeCell="O27" sqref="O27"/>
    </sheetView>
  </sheetViews>
  <sheetFormatPr defaultRowHeight="12.75" x14ac:dyDescent="0.2"/>
  <cols>
    <col min="1" max="1" width="31.42578125" customWidth="1"/>
    <col min="2" max="3" width="10" bestFit="1" customWidth="1"/>
    <col min="4" max="4" width="8.85546875" bestFit="1" customWidth="1"/>
    <col min="5" max="6" width="10" bestFit="1" customWidth="1"/>
    <col min="7" max="7" width="8.85546875" bestFit="1" customWidth="1"/>
    <col min="8" max="9" width="10" bestFit="1" customWidth="1"/>
    <col min="10" max="10" width="8.85546875" customWidth="1"/>
  </cols>
  <sheetData>
    <row r="1" spans="1:11" x14ac:dyDescent="0.2">
      <c r="K1" s="47" t="s">
        <v>392</v>
      </c>
    </row>
    <row r="4" spans="1:11" x14ac:dyDescent="0.2">
      <c r="A4" s="314" t="s">
        <v>48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x14ac:dyDescent="0.2">
      <c r="A5" s="314" t="s">
        <v>49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x14ac:dyDescent="0.2">
      <c r="A6" s="314" t="s">
        <v>50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x14ac:dyDescent="0.2">
      <c r="A7" s="16"/>
      <c r="B7" s="16"/>
      <c r="C7" s="16"/>
      <c r="D7" s="16"/>
    </row>
    <row r="8" spans="1:11" x14ac:dyDescent="0.2">
      <c r="A8" s="9"/>
      <c r="B8" s="9"/>
      <c r="C8" s="9"/>
    </row>
    <row r="9" spans="1:11" x14ac:dyDescent="0.2">
      <c r="A9" s="9"/>
      <c r="B9" s="9"/>
      <c r="C9" s="9"/>
    </row>
    <row r="10" spans="1:11" x14ac:dyDescent="0.2">
      <c r="A10" s="320"/>
      <c r="B10" s="379" t="s">
        <v>25</v>
      </c>
      <c r="C10" s="380"/>
      <c r="D10" s="381"/>
      <c r="E10" s="382" t="s">
        <v>26</v>
      </c>
      <c r="F10" s="383"/>
      <c r="G10" s="384"/>
      <c r="H10" s="379" t="s">
        <v>21</v>
      </c>
      <c r="I10" s="380"/>
      <c r="J10" s="381"/>
    </row>
    <row r="11" spans="1:11" ht="25.5" x14ac:dyDescent="0.2">
      <c r="A11" s="320"/>
      <c r="B11" s="307" t="s">
        <v>159</v>
      </c>
      <c r="C11" s="307" t="s">
        <v>160</v>
      </c>
      <c r="D11" s="308" t="s">
        <v>158</v>
      </c>
      <c r="E11" s="307" t="s">
        <v>159</v>
      </c>
      <c r="F11" s="307" t="s">
        <v>160</v>
      </c>
      <c r="G11" s="308" t="s">
        <v>158</v>
      </c>
      <c r="H11" s="307" t="s">
        <v>159</v>
      </c>
      <c r="I11" s="307" t="s">
        <v>160</v>
      </c>
      <c r="J11" s="308" t="s">
        <v>158</v>
      </c>
    </row>
    <row r="12" spans="1:11" x14ac:dyDescent="0.2">
      <c r="A12" s="19" t="s">
        <v>27</v>
      </c>
      <c r="B12" s="111">
        <f>SUM(B14:B18)</f>
        <v>7567</v>
      </c>
      <c r="C12" s="111"/>
      <c r="D12" s="111"/>
      <c r="E12" s="111">
        <f>SUM(E14:E18)</f>
        <v>0</v>
      </c>
      <c r="F12" s="111"/>
      <c r="G12" s="111"/>
      <c r="H12" s="111">
        <f>B12+E12</f>
        <v>7567</v>
      </c>
      <c r="I12" s="111"/>
      <c r="J12" s="111"/>
    </row>
    <row r="13" spans="1:11" x14ac:dyDescent="0.2">
      <c r="A13" s="20"/>
      <c r="B13" s="48"/>
      <c r="C13" s="48"/>
      <c r="D13" s="48"/>
      <c r="E13" s="48"/>
      <c r="F13" s="48"/>
      <c r="G13" s="48"/>
      <c r="H13" s="111"/>
      <c r="I13" s="111"/>
      <c r="J13" s="111"/>
    </row>
    <row r="14" spans="1:11" x14ac:dyDescent="0.2">
      <c r="A14" s="20" t="s">
        <v>51</v>
      </c>
      <c r="B14" s="48"/>
      <c r="C14" s="48"/>
      <c r="D14" s="48"/>
      <c r="E14" s="48"/>
      <c r="F14" s="48"/>
      <c r="G14" s="48"/>
      <c r="H14" s="112"/>
      <c r="I14" s="112"/>
      <c r="J14" s="112"/>
    </row>
    <row r="15" spans="1:11" x14ac:dyDescent="0.2">
      <c r="A15" s="20" t="s">
        <v>53</v>
      </c>
      <c r="B15" s="48"/>
      <c r="C15" s="48"/>
      <c r="D15" s="48"/>
      <c r="E15" s="48"/>
      <c r="F15" s="48"/>
      <c r="G15" s="48"/>
      <c r="H15" s="112"/>
      <c r="I15" s="112"/>
      <c r="J15" s="112"/>
    </row>
    <row r="16" spans="1:11" x14ac:dyDescent="0.2">
      <c r="A16" s="20" t="s">
        <v>308</v>
      </c>
      <c r="B16" s="48">
        <f>'2. bevételek ei. szerint'!J73</f>
        <v>7567</v>
      </c>
      <c r="C16" s="48"/>
      <c r="D16" s="48"/>
      <c r="E16" s="48"/>
      <c r="F16" s="48"/>
      <c r="G16" s="48"/>
      <c r="H16" s="112"/>
      <c r="I16" s="112"/>
      <c r="J16" s="112"/>
    </row>
    <row r="17" spans="1:10" x14ac:dyDescent="0.2">
      <c r="A17" s="20" t="s">
        <v>304</v>
      </c>
      <c r="B17" s="48"/>
      <c r="C17" s="48"/>
      <c r="D17" s="48"/>
      <c r="E17" s="48"/>
      <c r="F17" s="48"/>
      <c r="G17" s="48"/>
      <c r="H17" s="112"/>
      <c r="I17" s="112"/>
      <c r="J17" s="112"/>
    </row>
    <row r="18" spans="1:10" x14ac:dyDescent="0.2">
      <c r="A18" s="20" t="s">
        <v>305</v>
      </c>
      <c r="B18" s="48"/>
      <c r="C18" s="48"/>
      <c r="D18" s="48"/>
      <c r="E18" s="48"/>
      <c r="F18" s="48"/>
      <c r="G18" s="48"/>
      <c r="H18" s="112"/>
      <c r="I18" s="112"/>
      <c r="J18" s="112"/>
    </row>
    <row r="19" spans="1:10" x14ac:dyDescent="0.2">
      <c r="A19" s="20"/>
      <c r="B19" s="48"/>
      <c r="C19" s="48"/>
      <c r="D19" s="48"/>
      <c r="E19" s="48"/>
      <c r="F19" s="48"/>
      <c r="G19" s="48"/>
      <c r="H19" s="111"/>
      <c r="I19" s="111"/>
      <c r="J19" s="111"/>
    </row>
    <row r="20" spans="1:10" x14ac:dyDescent="0.2">
      <c r="A20" s="19" t="s">
        <v>28</v>
      </c>
      <c r="B20" s="111">
        <f>SUM(B22:B27)</f>
        <v>7567</v>
      </c>
      <c r="C20" s="111"/>
      <c r="D20" s="111"/>
      <c r="E20" s="111">
        <f>SUM(E22:E27)</f>
        <v>0</v>
      </c>
      <c r="F20" s="111"/>
      <c r="G20" s="111"/>
      <c r="H20" s="111">
        <f>B20+E20</f>
        <v>7567</v>
      </c>
      <c r="I20" s="111"/>
      <c r="J20" s="111"/>
    </row>
    <row r="21" spans="1:10" x14ac:dyDescent="0.2">
      <c r="A21" s="20"/>
      <c r="B21" s="48"/>
      <c r="C21" s="48"/>
      <c r="D21" s="48"/>
      <c r="E21" s="48"/>
      <c r="F21" s="48"/>
      <c r="G21" s="48"/>
      <c r="H21" s="111"/>
      <c r="I21" s="111"/>
      <c r="J21" s="111"/>
    </row>
    <row r="22" spans="1:10" x14ac:dyDescent="0.2">
      <c r="A22" s="20" t="s">
        <v>52</v>
      </c>
      <c r="B22" s="48"/>
      <c r="C22" s="48"/>
      <c r="D22" s="48"/>
      <c r="E22" s="48"/>
      <c r="F22" s="48"/>
      <c r="G22" s="48"/>
      <c r="H22" s="112"/>
      <c r="I22" s="112"/>
      <c r="J22" s="112"/>
    </row>
    <row r="23" spans="1:10" x14ac:dyDescent="0.2">
      <c r="A23" s="20" t="s">
        <v>54</v>
      </c>
      <c r="B23" s="48"/>
      <c r="C23" s="48"/>
      <c r="D23" s="48"/>
      <c r="E23" s="48"/>
      <c r="F23" s="48"/>
      <c r="G23" s="48"/>
      <c r="H23" s="112"/>
      <c r="I23" s="112"/>
      <c r="J23" s="112"/>
    </row>
    <row r="24" spans="1:10" x14ac:dyDescent="0.2">
      <c r="A24" s="20" t="s">
        <v>309</v>
      </c>
      <c r="B24" s="48">
        <f>'3. kiadások ei. szerint'!G23</f>
        <v>7567</v>
      </c>
      <c r="C24" s="48"/>
      <c r="D24" s="48"/>
      <c r="E24" s="48"/>
      <c r="F24" s="48"/>
      <c r="G24" s="48"/>
      <c r="H24" s="112"/>
      <c r="I24" s="112"/>
      <c r="J24" s="112"/>
    </row>
    <row r="25" spans="1:10" x14ac:dyDescent="0.2">
      <c r="A25" s="20" t="s">
        <v>306</v>
      </c>
      <c r="B25" s="48"/>
      <c r="C25" s="48"/>
      <c r="D25" s="48"/>
      <c r="E25" s="48"/>
      <c r="F25" s="48"/>
      <c r="G25" s="48"/>
      <c r="H25" s="112"/>
      <c r="I25" s="112"/>
      <c r="J25" s="112"/>
    </row>
    <row r="26" spans="1:10" x14ac:dyDescent="0.2">
      <c r="A26" s="20" t="s">
        <v>303</v>
      </c>
      <c r="B26" s="48"/>
      <c r="C26" s="48"/>
      <c r="D26" s="48"/>
      <c r="E26" s="48"/>
      <c r="F26" s="48"/>
      <c r="G26" s="48"/>
      <c r="H26" s="112"/>
      <c r="I26" s="112"/>
      <c r="J26" s="112"/>
    </row>
    <row r="27" spans="1:10" x14ac:dyDescent="0.2">
      <c r="A27" s="20" t="s">
        <v>307</v>
      </c>
      <c r="B27" s="48"/>
      <c r="C27" s="48"/>
      <c r="D27" s="48"/>
      <c r="E27" s="48"/>
      <c r="F27" s="48"/>
      <c r="G27" s="48"/>
      <c r="H27" s="112"/>
      <c r="I27" s="112"/>
      <c r="J27" s="112"/>
    </row>
    <row r="28" spans="1:10" x14ac:dyDescent="0.2">
      <c r="A28" s="4"/>
      <c r="B28" s="4"/>
      <c r="C28" s="4"/>
      <c r="D28" s="4"/>
    </row>
    <row r="29" spans="1:10" x14ac:dyDescent="0.2">
      <c r="A29" s="7"/>
      <c r="B29" s="7"/>
      <c r="C29" s="309"/>
      <c r="D29" s="154"/>
    </row>
  </sheetData>
  <mergeCells count="7">
    <mergeCell ref="A4:K4"/>
    <mergeCell ref="A5:K5"/>
    <mergeCell ref="A6:K6"/>
    <mergeCell ref="B10:D10"/>
    <mergeCell ref="E10:G10"/>
    <mergeCell ref="H10:J10"/>
    <mergeCell ref="A10:A11"/>
  </mergeCells>
  <phoneticPr fontId="1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83"/>
  <sheetViews>
    <sheetView zoomScale="82" zoomScaleNormal="82" workbookViewId="0">
      <selection activeCell="A4" sqref="A4:G4"/>
    </sheetView>
  </sheetViews>
  <sheetFormatPr defaultRowHeight="12.75" x14ac:dyDescent="0.2"/>
  <cols>
    <col min="2" max="2" width="30.42578125" style="283" customWidth="1"/>
    <col min="3" max="3" width="13.140625" style="283" customWidth="1"/>
    <col min="4" max="4" width="11.5703125" style="10" bestFit="1" customWidth="1"/>
    <col min="5" max="7" width="10.5703125" customWidth="1"/>
    <col min="10" max="10" width="30.140625" customWidth="1"/>
    <col min="11" max="11" width="20.140625" customWidth="1"/>
  </cols>
  <sheetData>
    <row r="1" spans="1:7" x14ac:dyDescent="0.2">
      <c r="G1" s="47" t="s">
        <v>165</v>
      </c>
    </row>
    <row r="3" spans="1:7" x14ac:dyDescent="0.2">
      <c r="E3" s="16"/>
    </row>
    <row r="4" spans="1:7" x14ac:dyDescent="0.2">
      <c r="A4" s="314" t="s">
        <v>393</v>
      </c>
      <c r="B4" s="314"/>
      <c r="C4" s="314"/>
      <c r="D4" s="314"/>
      <c r="E4" s="314"/>
      <c r="F4" s="314"/>
      <c r="G4" s="314"/>
    </row>
    <row r="5" spans="1:7" x14ac:dyDescent="0.2">
      <c r="A5" s="314" t="s">
        <v>310</v>
      </c>
      <c r="B5" s="314"/>
      <c r="C5" s="314"/>
      <c r="D5" s="314"/>
      <c r="E5" s="314"/>
      <c r="F5" s="314"/>
      <c r="G5" s="314"/>
    </row>
    <row r="6" spans="1:7" x14ac:dyDescent="0.2">
      <c r="A6" s="314" t="s">
        <v>311</v>
      </c>
      <c r="B6" s="314"/>
      <c r="C6" s="314"/>
      <c r="D6" s="314"/>
      <c r="E6" s="314"/>
      <c r="F6" s="314"/>
      <c r="G6" s="314"/>
    </row>
    <row r="7" spans="1:7" x14ac:dyDescent="0.2">
      <c r="C7" s="285"/>
      <c r="D7" s="16"/>
      <c r="E7" s="16"/>
    </row>
    <row r="8" spans="1:7" x14ac:dyDescent="0.2">
      <c r="A8" s="7"/>
      <c r="B8" s="38"/>
      <c r="C8" s="38"/>
      <c r="D8" s="13"/>
      <c r="E8" s="7"/>
      <c r="F8" s="7"/>
      <c r="G8" s="47" t="s">
        <v>171</v>
      </c>
    </row>
    <row r="9" spans="1:7" s="9" customFormat="1" ht="25.5" x14ac:dyDescent="0.2">
      <c r="A9" s="129" t="s">
        <v>155</v>
      </c>
      <c r="B9" s="385" t="s">
        <v>312</v>
      </c>
      <c r="C9" s="386"/>
      <c r="D9" s="245" t="s">
        <v>159</v>
      </c>
      <c r="E9" s="114" t="s">
        <v>160</v>
      </c>
      <c r="F9" s="115" t="s">
        <v>158</v>
      </c>
      <c r="G9" s="114" t="s">
        <v>161</v>
      </c>
    </row>
    <row r="10" spans="1:7" s="10" customFormat="1" x14ac:dyDescent="0.2">
      <c r="A10" s="248" t="s">
        <v>173</v>
      </c>
      <c r="B10" s="286" t="s">
        <v>367</v>
      </c>
      <c r="C10" s="283"/>
      <c r="D10" s="279">
        <v>1000</v>
      </c>
      <c r="E10" s="303"/>
      <c r="F10" s="310"/>
      <c r="G10" s="246"/>
    </row>
    <row r="11" spans="1:7" s="10" customFormat="1" x14ac:dyDescent="0.2">
      <c r="A11" s="248"/>
      <c r="B11" s="286"/>
      <c r="C11" s="287"/>
      <c r="D11" s="112"/>
      <c r="E11" s="303"/>
      <c r="F11" s="310"/>
      <c r="G11" s="246"/>
    </row>
    <row r="12" spans="1:7" s="9" customFormat="1" x14ac:dyDescent="0.2">
      <c r="A12" s="21"/>
      <c r="B12" s="244" t="s">
        <v>259</v>
      </c>
      <c r="C12" s="244"/>
      <c r="D12" s="111">
        <f>SUM(D10:D11)</f>
        <v>1000</v>
      </c>
      <c r="E12" s="111"/>
      <c r="F12" s="278"/>
      <c r="G12" s="25"/>
    </row>
    <row r="13" spans="1:7" x14ac:dyDescent="0.2">
      <c r="A13" s="152"/>
      <c r="B13" s="155"/>
      <c r="C13" s="284"/>
      <c r="D13" s="112"/>
      <c r="E13" s="277"/>
      <c r="F13" s="277"/>
      <c r="G13" s="26"/>
    </row>
    <row r="14" spans="1:7" x14ac:dyDescent="0.2">
      <c r="A14" s="152"/>
      <c r="D14" s="112"/>
      <c r="E14" s="277"/>
      <c r="F14" s="277"/>
      <c r="G14" s="26"/>
    </row>
    <row r="15" spans="1:7" x14ac:dyDescent="0.2">
      <c r="A15" s="152" t="s">
        <v>173</v>
      </c>
      <c r="B15" s="288" t="s">
        <v>367</v>
      </c>
      <c r="C15" s="289"/>
      <c r="D15" s="112">
        <v>500</v>
      </c>
      <c r="E15" s="277"/>
      <c r="F15" s="277"/>
      <c r="G15" s="26"/>
    </row>
    <row r="16" spans="1:7" x14ac:dyDescent="0.2">
      <c r="A16" s="20"/>
      <c r="B16" s="244"/>
      <c r="C16" s="284"/>
      <c r="D16" s="112"/>
      <c r="E16" s="277"/>
      <c r="F16" s="277"/>
      <c r="G16" s="25"/>
    </row>
    <row r="17" spans="1:7" x14ac:dyDescent="0.2">
      <c r="A17" s="19"/>
      <c r="B17" s="244" t="s">
        <v>260</v>
      </c>
      <c r="C17" s="244"/>
      <c r="D17" s="111">
        <f>SUM(D15:D16)</f>
        <v>500</v>
      </c>
      <c r="E17" s="278"/>
      <c r="F17" s="278"/>
      <c r="G17" s="25"/>
    </row>
    <row r="18" spans="1:7" x14ac:dyDescent="0.2">
      <c r="A18" s="20"/>
      <c r="B18" s="284"/>
      <c r="C18" s="284"/>
      <c r="D18" s="112"/>
      <c r="E18" s="277"/>
      <c r="F18" s="277"/>
      <c r="G18" s="26"/>
    </row>
    <row r="19" spans="1:7" ht="15" x14ac:dyDescent="0.25">
      <c r="A19" s="152" t="s">
        <v>173</v>
      </c>
      <c r="B19" s="387" t="s">
        <v>368</v>
      </c>
      <c r="C19" s="388"/>
      <c r="D19" s="298">
        <v>110000</v>
      </c>
      <c r="E19" s="277"/>
      <c r="F19" s="277"/>
      <c r="G19" s="26"/>
    </row>
    <row r="20" spans="1:7" ht="15" x14ac:dyDescent="0.25">
      <c r="A20" s="152" t="s">
        <v>174</v>
      </c>
      <c r="B20" s="387" t="s">
        <v>377</v>
      </c>
      <c r="C20" s="388"/>
      <c r="D20" s="298">
        <v>29994</v>
      </c>
      <c r="E20" s="298"/>
      <c r="F20" s="277"/>
      <c r="G20" s="26"/>
    </row>
    <row r="21" spans="1:7" ht="15" x14ac:dyDescent="0.25">
      <c r="A21" s="152" t="s">
        <v>175</v>
      </c>
      <c r="B21" s="387" t="s">
        <v>378</v>
      </c>
      <c r="C21" s="388"/>
      <c r="D21" s="298">
        <v>21615</v>
      </c>
      <c r="E21" s="298"/>
      <c r="F21" s="277"/>
      <c r="G21" s="26"/>
    </row>
    <row r="22" spans="1:7" ht="15" x14ac:dyDescent="0.25">
      <c r="A22" s="152" t="s">
        <v>176</v>
      </c>
      <c r="B22" s="387" t="s">
        <v>374</v>
      </c>
      <c r="C22" s="388"/>
      <c r="D22" s="298">
        <v>84816</v>
      </c>
      <c r="E22" s="298"/>
      <c r="F22" s="277"/>
      <c r="G22" s="26"/>
    </row>
    <row r="23" spans="1:7" ht="15" x14ac:dyDescent="0.25">
      <c r="A23" s="152" t="s">
        <v>22</v>
      </c>
      <c r="B23" s="387" t="s">
        <v>379</v>
      </c>
      <c r="C23" s="388"/>
      <c r="D23" s="298">
        <v>14000</v>
      </c>
      <c r="E23" s="298"/>
      <c r="F23" s="277"/>
      <c r="G23" s="26"/>
    </row>
    <row r="24" spans="1:7" ht="15" x14ac:dyDescent="0.25">
      <c r="A24" s="152" t="s">
        <v>23</v>
      </c>
      <c r="B24" s="387" t="s">
        <v>380</v>
      </c>
      <c r="C24" s="388"/>
      <c r="D24" s="298">
        <v>13077</v>
      </c>
      <c r="E24" s="298"/>
      <c r="F24" s="277"/>
      <c r="G24" s="26"/>
    </row>
    <row r="25" spans="1:7" ht="15" x14ac:dyDescent="0.25">
      <c r="A25" s="152" t="s">
        <v>14</v>
      </c>
      <c r="B25" s="387" t="s">
        <v>381</v>
      </c>
      <c r="C25" s="388"/>
      <c r="D25" s="298">
        <v>635</v>
      </c>
      <c r="E25" s="298"/>
      <c r="F25" s="277"/>
      <c r="G25" s="26"/>
    </row>
    <row r="26" spans="1:7" ht="15" x14ac:dyDescent="0.25">
      <c r="A26" s="152" t="s">
        <v>265</v>
      </c>
      <c r="B26" s="387" t="s">
        <v>382</v>
      </c>
      <c r="C26" s="388"/>
      <c r="D26" s="298">
        <v>2500</v>
      </c>
      <c r="E26" s="298"/>
      <c r="F26" s="277"/>
      <c r="G26" s="26"/>
    </row>
    <row r="27" spans="1:7" s="270" customFormat="1" ht="12.75" customHeight="1" x14ac:dyDescent="0.25">
      <c r="A27" s="153"/>
      <c r="B27" s="387"/>
      <c r="C27" s="388"/>
      <c r="D27" s="298"/>
      <c r="E27" s="298"/>
      <c r="F27" s="271"/>
      <c r="G27" s="272"/>
    </row>
    <row r="28" spans="1:7" ht="15" x14ac:dyDescent="0.25">
      <c r="A28" s="159"/>
      <c r="B28" s="391"/>
      <c r="C28" s="327"/>
      <c r="D28" s="297"/>
      <c r="E28" s="297"/>
      <c r="F28" s="116"/>
      <c r="G28" s="127"/>
    </row>
    <row r="29" spans="1:7" ht="15" x14ac:dyDescent="0.25">
      <c r="A29" s="152"/>
      <c r="B29" s="244" t="s">
        <v>316</v>
      </c>
      <c r="C29" s="244"/>
      <c r="D29" s="111">
        <f>SUM(D19:D26)</f>
        <v>276637</v>
      </c>
      <c r="E29" s="297"/>
      <c r="F29" s="277"/>
      <c r="G29" s="26"/>
    </row>
    <row r="30" spans="1:7" ht="15" x14ac:dyDescent="0.25">
      <c r="A30" s="159"/>
      <c r="B30" s="391"/>
      <c r="C30" s="327"/>
      <c r="D30" s="297"/>
      <c r="E30" s="297"/>
      <c r="F30" s="277"/>
      <c r="G30" s="26"/>
    </row>
    <row r="31" spans="1:7" ht="15" x14ac:dyDescent="0.25">
      <c r="A31" s="152"/>
      <c r="B31" s="343"/>
      <c r="C31" s="343"/>
      <c r="D31" s="297"/>
      <c r="E31" s="297"/>
      <c r="F31" s="116"/>
      <c r="G31" s="127"/>
    </row>
    <row r="32" spans="1:7" ht="15" x14ac:dyDescent="0.25">
      <c r="A32" s="159"/>
      <c r="B32" s="325"/>
      <c r="C32" s="327"/>
      <c r="D32" s="297"/>
      <c r="E32" s="297"/>
      <c r="F32" s="116"/>
      <c r="G32" s="127"/>
    </row>
    <row r="33" spans="1:9" ht="12.75" customHeight="1" x14ac:dyDescent="0.25">
      <c r="A33" s="152"/>
      <c r="B33" s="343"/>
      <c r="C33" s="343"/>
      <c r="D33" s="297"/>
      <c r="E33" s="297"/>
      <c r="F33" s="277"/>
      <c r="G33" s="26"/>
    </row>
    <row r="34" spans="1:9" ht="15" x14ac:dyDescent="0.25">
      <c r="A34" s="159"/>
      <c r="B34" s="343"/>
      <c r="C34" s="343"/>
      <c r="D34" s="297"/>
      <c r="E34" s="297"/>
      <c r="F34" s="277"/>
      <c r="G34" s="26"/>
    </row>
    <row r="35" spans="1:9" ht="15" x14ac:dyDescent="0.25">
      <c r="A35" s="152"/>
      <c r="B35" s="357"/>
      <c r="C35" s="357"/>
      <c r="D35" s="297"/>
      <c r="E35" s="297"/>
      <c r="F35" s="277"/>
      <c r="G35" s="26"/>
    </row>
    <row r="36" spans="1:9" ht="15" x14ac:dyDescent="0.25">
      <c r="A36" s="159"/>
      <c r="B36" s="343"/>
      <c r="C36" s="343"/>
      <c r="D36" s="297"/>
      <c r="E36" s="297"/>
      <c r="F36" s="277"/>
      <c r="G36" s="26"/>
    </row>
    <row r="37" spans="1:9" ht="15" x14ac:dyDescent="0.25">
      <c r="A37" s="152"/>
      <c r="B37" s="343"/>
      <c r="C37" s="343"/>
      <c r="D37" s="297"/>
      <c r="E37" s="297"/>
      <c r="F37" s="277"/>
      <c r="G37" s="26"/>
    </row>
    <row r="38" spans="1:9" ht="15" x14ac:dyDescent="0.25">
      <c r="A38" s="159"/>
      <c r="B38" s="317"/>
      <c r="C38" s="324"/>
      <c r="D38" s="297"/>
      <c r="E38" s="297"/>
      <c r="F38" s="277"/>
      <c r="G38" s="26"/>
    </row>
    <row r="39" spans="1:9" ht="15" x14ac:dyDescent="0.25">
      <c r="A39" s="152"/>
      <c r="B39" s="321"/>
      <c r="C39" s="321"/>
      <c r="D39" s="297"/>
      <c r="E39" s="297"/>
      <c r="F39" s="277"/>
      <c r="G39" s="26"/>
    </row>
    <row r="40" spans="1:9" ht="15" x14ac:dyDescent="0.25">
      <c r="A40" s="159"/>
      <c r="B40" s="321"/>
      <c r="C40" s="321"/>
      <c r="D40" s="297"/>
      <c r="E40" s="297"/>
      <c r="F40" s="277"/>
      <c r="G40" s="26"/>
      <c r="I40" s="130"/>
    </row>
    <row r="41" spans="1:9" ht="15" x14ac:dyDescent="0.25">
      <c r="A41" s="152"/>
      <c r="B41" s="301"/>
      <c r="C41" s="313"/>
      <c r="D41" s="297"/>
      <c r="E41" s="297"/>
      <c r="F41" s="277"/>
      <c r="G41" s="26"/>
      <c r="I41" s="130"/>
    </row>
    <row r="42" spans="1:9" ht="15" x14ac:dyDescent="0.25">
      <c r="A42" s="159"/>
      <c r="B42" s="321"/>
      <c r="C42" s="321"/>
      <c r="D42" s="297"/>
      <c r="E42" s="297"/>
      <c r="F42" s="277"/>
      <c r="G42" s="26"/>
      <c r="I42" s="130"/>
    </row>
    <row r="43" spans="1:9" ht="12.75" customHeight="1" x14ac:dyDescent="0.25">
      <c r="A43" s="152"/>
      <c r="B43" s="321"/>
      <c r="C43" s="321"/>
      <c r="D43" s="297"/>
      <c r="E43" s="297"/>
      <c r="F43" s="116"/>
      <c r="G43" s="127"/>
      <c r="I43" s="130"/>
    </row>
    <row r="44" spans="1:9" ht="15" x14ac:dyDescent="0.25">
      <c r="A44" s="159"/>
      <c r="B44" s="389"/>
      <c r="C44" s="390"/>
      <c r="D44" s="297"/>
      <c r="E44" s="297"/>
      <c r="F44" s="277"/>
      <c r="G44" s="26"/>
      <c r="I44" s="130"/>
    </row>
    <row r="45" spans="1:9" ht="15" x14ac:dyDescent="0.25">
      <c r="A45" s="152"/>
      <c r="B45" s="321"/>
      <c r="C45" s="321"/>
      <c r="D45" s="297"/>
      <c r="E45" s="297"/>
      <c r="F45" s="116"/>
      <c r="G45" s="127"/>
    </row>
    <row r="46" spans="1:9" ht="15" x14ac:dyDescent="0.25">
      <c r="A46" s="159"/>
      <c r="B46" s="321"/>
      <c r="C46" s="321"/>
      <c r="D46" s="297"/>
      <c r="E46" s="297"/>
      <c r="F46" s="277"/>
      <c r="G46" s="26"/>
    </row>
    <row r="47" spans="1:9" ht="15" x14ac:dyDescent="0.25">
      <c r="A47" s="152"/>
      <c r="B47" s="317"/>
      <c r="C47" s="324"/>
      <c r="D47" s="297"/>
      <c r="E47" s="297"/>
      <c r="F47" s="277"/>
      <c r="G47" s="26"/>
    </row>
    <row r="48" spans="1:9" ht="15" x14ac:dyDescent="0.25">
      <c r="A48" s="152"/>
      <c r="B48" s="321"/>
      <c r="C48" s="321"/>
      <c r="D48" s="297"/>
      <c r="E48" s="297"/>
      <c r="F48" s="277"/>
      <c r="G48" s="26"/>
    </row>
    <row r="49" spans="1:7" ht="15" x14ac:dyDescent="0.25">
      <c r="A49" s="152"/>
      <c r="B49" s="301"/>
      <c r="C49" s="302"/>
      <c r="D49" s="297"/>
      <c r="E49" s="277"/>
      <c r="F49" s="277"/>
      <c r="G49" s="26"/>
    </row>
    <row r="50" spans="1:7" ht="15" x14ac:dyDescent="0.25">
      <c r="A50" s="152"/>
      <c r="B50" s="301"/>
      <c r="C50" s="302"/>
      <c r="D50" s="297"/>
      <c r="E50" s="277"/>
      <c r="F50" s="277"/>
      <c r="G50" s="26"/>
    </row>
    <row r="51" spans="1:7" x14ac:dyDescent="0.2">
      <c r="A51" s="152"/>
      <c r="B51" s="286"/>
      <c r="C51" s="284"/>
      <c r="D51" s="112"/>
      <c r="E51" s="277"/>
      <c r="F51" s="277"/>
      <c r="G51" s="26"/>
    </row>
    <row r="52" spans="1:7" x14ac:dyDescent="0.2">
      <c r="A52" s="152"/>
      <c r="B52" s="155"/>
      <c r="C52" s="284"/>
      <c r="D52" s="112"/>
      <c r="E52" s="277"/>
      <c r="F52" s="277"/>
      <c r="G52" s="26"/>
    </row>
    <row r="53" spans="1:7" x14ac:dyDescent="0.2">
      <c r="A53" s="19"/>
      <c r="B53" s="244"/>
      <c r="C53" s="244"/>
      <c r="D53" s="111"/>
      <c r="E53" s="278"/>
      <c r="F53" s="278"/>
      <c r="G53" s="25"/>
    </row>
    <row r="54" spans="1:7" x14ac:dyDescent="0.2">
      <c r="A54" s="20"/>
      <c r="B54" s="284"/>
      <c r="C54" s="284"/>
      <c r="D54" s="112"/>
      <c r="E54" s="277"/>
      <c r="F54" s="277"/>
      <c r="G54" s="26"/>
    </row>
    <row r="55" spans="1:7" x14ac:dyDescent="0.2">
      <c r="A55" s="20"/>
      <c r="B55" s="286"/>
      <c r="C55" s="289"/>
      <c r="D55" s="112"/>
      <c r="E55" s="277"/>
      <c r="F55" s="277"/>
      <c r="G55" s="20"/>
    </row>
    <row r="56" spans="1:7" x14ac:dyDescent="0.2">
      <c r="A56" s="19"/>
      <c r="B56" s="290" t="s">
        <v>325</v>
      </c>
      <c r="C56" s="291"/>
      <c r="D56" s="111">
        <f>D12+D17+D29</f>
        <v>278137</v>
      </c>
      <c r="E56" s="111"/>
      <c r="F56" s="278"/>
      <c r="G56" s="19"/>
    </row>
    <row r="63" spans="1:7" x14ac:dyDescent="0.2">
      <c r="A63" s="7"/>
      <c r="B63" s="38"/>
      <c r="C63" s="38"/>
      <c r="D63" s="13"/>
      <c r="E63" s="7"/>
      <c r="F63" s="7"/>
      <c r="G63" s="47" t="s">
        <v>171</v>
      </c>
    </row>
    <row r="64" spans="1:7" ht="25.5" x14ac:dyDescent="0.2">
      <c r="A64" s="129" t="s">
        <v>155</v>
      </c>
      <c r="B64" s="385" t="s">
        <v>156</v>
      </c>
      <c r="C64" s="386"/>
      <c r="D64" s="245" t="s">
        <v>159</v>
      </c>
      <c r="E64" s="114" t="s">
        <v>160</v>
      </c>
      <c r="F64" s="115" t="s">
        <v>158</v>
      </c>
      <c r="G64" s="114" t="s">
        <v>161</v>
      </c>
    </row>
    <row r="65" spans="1:7" x14ac:dyDescent="0.2">
      <c r="A65" s="152"/>
      <c r="B65" s="155"/>
      <c r="C65" s="284"/>
      <c r="D65" s="112"/>
      <c r="E65" s="48"/>
      <c r="F65" s="48"/>
      <c r="G65" s="26"/>
    </row>
    <row r="66" spans="1:7" x14ac:dyDescent="0.2">
      <c r="A66" s="152"/>
      <c r="B66" s="244"/>
      <c r="C66" s="284"/>
      <c r="D66" s="112"/>
      <c r="E66" s="48"/>
      <c r="F66" s="48"/>
      <c r="G66" s="26"/>
    </row>
    <row r="67" spans="1:7" x14ac:dyDescent="0.2">
      <c r="A67" s="152"/>
      <c r="B67" s="155"/>
      <c r="C67" s="284"/>
      <c r="D67" s="112"/>
      <c r="E67" s="48"/>
      <c r="F67" s="48"/>
      <c r="G67" s="26"/>
    </row>
    <row r="68" spans="1:7" s="9" customFormat="1" x14ac:dyDescent="0.2">
      <c r="A68" s="21"/>
      <c r="B68" s="244" t="s">
        <v>259</v>
      </c>
      <c r="C68" s="244"/>
      <c r="D68" s="111">
        <f>SUM(D65:D65)</f>
        <v>0</v>
      </c>
      <c r="E68" s="111"/>
      <c r="F68" s="111"/>
      <c r="G68" s="25"/>
    </row>
    <row r="69" spans="1:7" x14ac:dyDescent="0.2">
      <c r="A69" s="20"/>
      <c r="B69" s="244"/>
      <c r="C69" s="284"/>
      <c r="D69" s="111"/>
      <c r="E69" s="48"/>
      <c r="F69" s="48"/>
      <c r="G69" s="26"/>
    </row>
    <row r="70" spans="1:7" x14ac:dyDescent="0.2">
      <c r="A70" s="152"/>
      <c r="D70" s="312"/>
      <c r="E70" s="48"/>
      <c r="F70" s="48"/>
      <c r="G70" s="26"/>
    </row>
    <row r="71" spans="1:7" x14ac:dyDescent="0.2">
      <c r="A71" s="152"/>
      <c r="B71" s="155"/>
      <c r="C71" s="284"/>
      <c r="D71" s="112"/>
      <c r="E71" s="48"/>
      <c r="F71" s="48"/>
      <c r="G71" s="26"/>
    </row>
    <row r="72" spans="1:7" x14ac:dyDescent="0.2">
      <c r="A72" s="152"/>
      <c r="B72" s="244" t="s">
        <v>260</v>
      </c>
      <c r="C72" s="284"/>
      <c r="D72" s="111">
        <f>SUM(D70:D71)</f>
        <v>0</v>
      </c>
      <c r="E72" s="111"/>
      <c r="F72" s="48"/>
      <c r="G72" s="26"/>
    </row>
    <row r="73" spans="1:7" x14ac:dyDescent="0.2">
      <c r="A73" s="152"/>
      <c r="B73" s="244"/>
      <c r="C73" s="284"/>
      <c r="D73" s="111"/>
      <c r="E73" s="48"/>
      <c r="F73" s="48"/>
      <c r="G73" s="26"/>
    </row>
    <row r="74" spans="1:7" x14ac:dyDescent="0.2">
      <c r="A74" s="152" t="s">
        <v>173</v>
      </c>
      <c r="B74" s="155" t="s">
        <v>383</v>
      </c>
      <c r="C74" s="284"/>
      <c r="D74" s="112">
        <v>8384</v>
      </c>
      <c r="E74" s="112"/>
      <c r="F74" s="48"/>
      <c r="G74" s="26"/>
    </row>
    <row r="75" spans="1:7" x14ac:dyDescent="0.2">
      <c r="A75" s="152" t="s">
        <v>174</v>
      </c>
      <c r="B75" s="288" t="s">
        <v>384</v>
      </c>
      <c r="C75" s="311"/>
      <c r="D75" s="251">
        <v>13883</v>
      </c>
      <c r="E75" s="312"/>
      <c r="F75" s="48"/>
      <c r="G75" s="26"/>
    </row>
    <row r="76" spans="1:7" ht="13.5" customHeight="1" x14ac:dyDescent="0.2">
      <c r="A76" s="159"/>
      <c r="B76" s="288"/>
      <c r="C76" s="289"/>
      <c r="D76" s="292"/>
      <c r="E76" s="292"/>
      <c r="F76" s="48"/>
      <c r="G76" s="26"/>
    </row>
    <row r="77" spans="1:7" ht="13.5" customHeight="1" x14ac:dyDescent="0.2">
      <c r="A77" s="159"/>
      <c r="B77" s="244" t="s">
        <v>316</v>
      </c>
      <c r="C77" s="244"/>
      <c r="D77" s="111">
        <f>SUM(D74:D75)</f>
        <v>22267</v>
      </c>
      <c r="E77" s="292"/>
      <c r="F77" s="48"/>
      <c r="G77" s="26"/>
    </row>
    <row r="78" spans="1:7" x14ac:dyDescent="0.2">
      <c r="A78" s="152"/>
      <c r="B78"/>
      <c r="C78" s="284"/>
      <c r="D78" s="112"/>
      <c r="E78" s="48"/>
      <c r="F78" s="48"/>
      <c r="G78" s="26"/>
    </row>
    <row r="79" spans="1:7" x14ac:dyDescent="0.2">
      <c r="A79" s="19"/>
      <c r="B79" s="244"/>
      <c r="C79" s="244"/>
      <c r="D79" s="111"/>
      <c r="E79" s="111"/>
      <c r="F79" s="111"/>
      <c r="G79" s="25"/>
    </row>
    <row r="80" spans="1:7" x14ac:dyDescent="0.2">
      <c r="A80" s="20"/>
      <c r="B80" s="284"/>
      <c r="C80" s="284"/>
      <c r="D80" s="112"/>
      <c r="E80" s="48"/>
      <c r="F80" s="48"/>
      <c r="G80" s="26"/>
    </row>
    <row r="81" spans="1:7" x14ac:dyDescent="0.2">
      <c r="A81" s="20"/>
      <c r="B81" s="284"/>
      <c r="C81" s="284"/>
      <c r="D81" s="112"/>
      <c r="E81" s="48"/>
      <c r="F81" s="48"/>
      <c r="G81" s="26"/>
    </row>
    <row r="82" spans="1:7" x14ac:dyDescent="0.2">
      <c r="A82" s="20"/>
      <c r="B82" s="286"/>
      <c r="C82" s="289"/>
      <c r="D82" s="112"/>
      <c r="E82" s="48"/>
      <c r="F82" s="48"/>
      <c r="G82" s="20"/>
    </row>
    <row r="83" spans="1:7" x14ac:dyDescent="0.2">
      <c r="A83" s="19"/>
      <c r="B83" s="290" t="s">
        <v>325</v>
      </c>
      <c r="C83" s="291"/>
      <c r="D83" s="111">
        <f>D68+D72+D77</f>
        <v>22267</v>
      </c>
      <c r="E83" s="111"/>
      <c r="F83" s="111"/>
      <c r="G83" s="19"/>
    </row>
  </sheetData>
  <mergeCells count="33">
    <mergeCell ref="B44:C44"/>
    <mergeCell ref="B45:C45"/>
    <mergeCell ref="B28:C28"/>
    <mergeCell ref="B30:C30"/>
    <mergeCell ref="B46:C46"/>
    <mergeCell ref="B47:C47"/>
    <mergeCell ref="B64:C64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2:C42"/>
    <mergeCell ref="B43:C43"/>
    <mergeCell ref="B27:C27"/>
    <mergeCell ref="B19:C19"/>
    <mergeCell ref="B20:C20"/>
    <mergeCell ref="B21:C21"/>
    <mergeCell ref="B22:C22"/>
    <mergeCell ref="B24:C24"/>
    <mergeCell ref="B25:C25"/>
    <mergeCell ref="B26:C26"/>
    <mergeCell ref="A4:G4"/>
    <mergeCell ref="A5:G5"/>
    <mergeCell ref="A6:G6"/>
    <mergeCell ref="B9:C9"/>
    <mergeCell ref="B23:C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3"/>
  <sheetViews>
    <sheetView workbookViewId="0">
      <selection activeCell="A3" sqref="A3:N3"/>
    </sheetView>
  </sheetViews>
  <sheetFormatPr defaultRowHeight="12.75" x14ac:dyDescent="0.2"/>
  <cols>
    <col min="10" max="13" width="10.5703125" customWidth="1"/>
  </cols>
  <sheetData>
    <row r="1" spans="1:14" x14ac:dyDescent="0.2">
      <c r="N1" s="47" t="s">
        <v>30</v>
      </c>
    </row>
    <row r="3" spans="1:14" x14ac:dyDescent="0.2">
      <c r="A3" s="314" t="s">
        <v>390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x14ac:dyDescent="0.2">
      <c r="A4" s="314" t="s">
        <v>315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x14ac:dyDescent="0.2">
      <c r="A5" s="314" t="s">
        <v>180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8" spans="1:14" x14ac:dyDescent="0.2">
      <c r="L8" s="47" t="s">
        <v>172</v>
      </c>
    </row>
    <row r="9" spans="1:14" ht="25.5" x14ac:dyDescent="0.2">
      <c r="A9" s="159" t="s">
        <v>155</v>
      </c>
      <c r="B9" s="394" t="s">
        <v>63</v>
      </c>
      <c r="C9" s="395"/>
      <c r="D9" s="395"/>
      <c r="E9" s="395"/>
      <c r="F9" s="395"/>
      <c r="G9" s="394" t="s">
        <v>64</v>
      </c>
      <c r="H9" s="395"/>
      <c r="I9" s="395"/>
      <c r="J9" s="114" t="s">
        <v>159</v>
      </c>
      <c r="K9" s="114" t="s">
        <v>160</v>
      </c>
      <c r="L9" s="115" t="s">
        <v>158</v>
      </c>
      <c r="M9" s="114" t="s">
        <v>161</v>
      </c>
    </row>
    <row r="10" spans="1:14" ht="38.25" customHeight="1" x14ac:dyDescent="0.2">
      <c r="A10" s="159" t="s">
        <v>173</v>
      </c>
      <c r="B10" s="393" t="s">
        <v>313</v>
      </c>
      <c r="C10" s="392"/>
      <c r="D10" s="392"/>
      <c r="E10" s="392"/>
      <c r="F10" s="392"/>
      <c r="G10" s="392"/>
      <c r="H10" s="392"/>
      <c r="I10" s="392"/>
      <c r="J10" s="20"/>
      <c r="K10" s="20"/>
      <c r="L10" s="20"/>
      <c r="M10" s="20"/>
    </row>
    <row r="11" spans="1:14" ht="38.25" customHeight="1" x14ac:dyDescent="0.2">
      <c r="A11" s="159" t="s">
        <v>174</v>
      </c>
      <c r="B11" s="393" t="s">
        <v>58</v>
      </c>
      <c r="C11" s="392"/>
      <c r="D11" s="392"/>
      <c r="E11" s="392"/>
      <c r="F11" s="392"/>
      <c r="G11" s="392"/>
      <c r="H11" s="392"/>
      <c r="I11" s="392"/>
      <c r="J11" s="20"/>
      <c r="K11" s="20"/>
      <c r="L11" s="20"/>
      <c r="M11" s="20"/>
    </row>
    <row r="12" spans="1:14" ht="25.5" customHeight="1" x14ac:dyDescent="0.2">
      <c r="A12" s="159" t="s">
        <v>175</v>
      </c>
      <c r="B12" s="393" t="s">
        <v>59</v>
      </c>
      <c r="C12" s="392"/>
      <c r="D12" s="392"/>
      <c r="E12" s="392"/>
      <c r="F12" s="392"/>
      <c r="G12" s="392"/>
      <c r="H12" s="392"/>
      <c r="I12" s="392"/>
      <c r="J12" s="20"/>
      <c r="K12" s="20"/>
      <c r="L12" s="20"/>
      <c r="M12" s="20"/>
    </row>
    <row r="13" spans="1:14" ht="25.5" customHeight="1" x14ac:dyDescent="0.2">
      <c r="A13" s="159" t="s">
        <v>176</v>
      </c>
      <c r="B13" s="393" t="s">
        <v>60</v>
      </c>
      <c r="C13" s="392"/>
      <c r="D13" s="392"/>
      <c r="E13" s="392"/>
      <c r="F13" s="392"/>
      <c r="G13" s="392"/>
      <c r="H13" s="392"/>
      <c r="I13" s="392"/>
      <c r="J13" s="20"/>
      <c r="K13" s="20"/>
      <c r="L13" s="20"/>
      <c r="M13" s="20"/>
    </row>
    <row r="14" spans="1:14" ht="51" customHeight="1" x14ac:dyDescent="0.2">
      <c r="A14" s="159" t="s">
        <v>22</v>
      </c>
      <c r="B14" s="393" t="s">
        <v>61</v>
      </c>
      <c r="C14" s="392"/>
      <c r="D14" s="392"/>
      <c r="E14" s="392"/>
      <c r="F14" s="392"/>
      <c r="G14" s="392"/>
      <c r="H14" s="392"/>
      <c r="I14" s="392"/>
      <c r="J14" s="20"/>
      <c r="K14" s="20"/>
      <c r="L14" s="20"/>
      <c r="M14" s="20"/>
    </row>
    <row r="15" spans="1:14" ht="25.5" customHeight="1" x14ac:dyDescent="0.2">
      <c r="A15" s="159" t="s">
        <v>23</v>
      </c>
      <c r="B15" s="393" t="s">
        <v>62</v>
      </c>
      <c r="C15" s="392"/>
      <c r="D15" s="392"/>
      <c r="E15" s="392"/>
      <c r="F15" s="392"/>
      <c r="G15" s="392"/>
      <c r="H15" s="392"/>
      <c r="I15" s="392"/>
      <c r="J15" s="20"/>
      <c r="K15" s="20"/>
      <c r="L15" s="20"/>
      <c r="M15" s="20"/>
    </row>
    <row r="16" spans="1:14" ht="38.25" customHeight="1" x14ac:dyDescent="0.2">
      <c r="A16" s="159" t="s">
        <v>14</v>
      </c>
      <c r="B16" s="393" t="s">
        <v>314</v>
      </c>
      <c r="C16" s="392"/>
      <c r="D16" s="392"/>
      <c r="E16" s="392"/>
      <c r="F16" s="392"/>
      <c r="G16" s="392"/>
      <c r="H16" s="392"/>
      <c r="I16" s="392"/>
      <c r="J16" s="20"/>
      <c r="K16" s="20"/>
      <c r="L16" s="20"/>
      <c r="M16" s="20"/>
    </row>
    <row r="17" spans="2:13" x14ac:dyDescent="0.2">
      <c r="I17" s="47" t="s">
        <v>170</v>
      </c>
      <c r="J17" s="19">
        <f>SUM(J10:J16)</f>
        <v>0</v>
      </c>
      <c r="K17" s="20"/>
      <c r="L17" s="20"/>
      <c r="M17" s="20"/>
    </row>
    <row r="32" spans="2:13" x14ac:dyDescent="0.2">
      <c r="B32" s="157"/>
      <c r="C32" s="157"/>
      <c r="D32" s="158"/>
      <c r="E32" s="158"/>
      <c r="F32" s="158"/>
      <c r="G32" s="158"/>
      <c r="H32" s="157"/>
      <c r="I32" s="158"/>
      <c r="J32" s="158"/>
    </row>
    <row r="33" spans="2:10" x14ac:dyDescent="0.2">
      <c r="B33" s="157"/>
      <c r="C33" s="158"/>
      <c r="D33" s="158"/>
      <c r="E33" s="158"/>
      <c r="F33" s="158"/>
      <c r="G33" s="158"/>
      <c r="H33" s="158"/>
      <c r="I33" s="158"/>
      <c r="J33" s="158"/>
    </row>
  </sheetData>
  <mergeCells count="19">
    <mergeCell ref="A3:N3"/>
    <mergeCell ref="A4:N4"/>
    <mergeCell ref="A5:N5"/>
    <mergeCell ref="B10:F10"/>
    <mergeCell ref="B11:F11"/>
    <mergeCell ref="B9:F9"/>
    <mergeCell ref="G9:I9"/>
    <mergeCell ref="G10:I10"/>
    <mergeCell ref="G11:I11"/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  <mergeCell ref="B12:F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6"/>
  <sheetViews>
    <sheetView workbookViewId="0">
      <selection activeCell="A3" sqref="A3:G3"/>
    </sheetView>
  </sheetViews>
  <sheetFormatPr defaultRowHeight="12.75" x14ac:dyDescent="0.2"/>
  <cols>
    <col min="1" max="1" width="41.28515625" customWidth="1"/>
    <col min="2" max="2" width="6.7109375" customWidth="1"/>
    <col min="3" max="7" width="9.7109375" customWidth="1"/>
    <col min="8" max="8" width="10.140625" bestFit="1" customWidth="1"/>
  </cols>
  <sheetData>
    <row r="1" spans="1:10" x14ac:dyDescent="0.2">
      <c r="G1" s="47" t="s">
        <v>29</v>
      </c>
    </row>
    <row r="3" spans="1:10" x14ac:dyDescent="0.2">
      <c r="A3" s="314" t="s">
        <v>390</v>
      </c>
      <c r="B3" s="314"/>
      <c r="C3" s="314"/>
      <c r="D3" s="314"/>
      <c r="E3" s="314"/>
      <c r="F3" s="314"/>
      <c r="G3" s="314"/>
      <c r="H3" s="18"/>
      <c r="I3" s="16"/>
      <c r="J3" s="16"/>
    </row>
    <row r="4" spans="1:10" x14ac:dyDescent="0.2">
      <c r="A4" s="314" t="s">
        <v>316</v>
      </c>
      <c r="B4" s="314"/>
      <c r="C4" s="314"/>
      <c r="D4" s="314"/>
      <c r="E4" s="314"/>
      <c r="F4" s="314"/>
      <c r="G4" s="314"/>
      <c r="H4" s="18"/>
      <c r="I4" s="16"/>
      <c r="J4" s="16"/>
    </row>
    <row r="5" spans="1:10" x14ac:dyDescent="0.2">
      <c r="A5" s="314" t="s">
        <v>181</v>
      </c>
      <c r="B5" s="314"/>
      <c r="C5" s="314"/>
      <c r="D5" s="314"/>
      <c r="E5" s="314"/>
      <c r="F5" s="314"/>
      <c r="G5" s="314"/>
      <c r="H5" s="18"/>
      <c r="I5" s="16"/>
      <c r="J5" s="16"/>
    </row>
    <row r="7" spans="1:10" x14ac:dyDescent="0.2">
      <c r="G7" s="47" t="s">
        <v>172</v>
      </c>
    </row>
    <row r="8" spans="1:10" ht="25.5" x14ac:dyDescent="0.2">
      <c r="A8" s="159" t="s">
        <v>124</v>
      </c>
      <c r="B8" s="153" t="s">
        <v>157</v>
      </c>
      <c r="C8" s="153" t="s">
        <v>362</v>
      </c>
      <c r="D8" s="153" t="s">
        <v>369</v>
      </c>
      <c r="E8" s="153" t="s">
        <v>370</v>
      </c>
      <c r="F8" s="153" t="s">
        <v>385</v>
      </c>
      <c r="G8" s="159" t="s">
        <v>21</v>
      </c>
      <c r="H8" s="160"/>
      <c r="I8" s="85"/>
    </row>
    <row r="9" spans="1:10" ht="12.75" customHeight="1" x14ac:dyDescent="0.2">
      <c r="A9" s="55" t="s">
        <v>358</v>
      </c>
      <c r="B9" s="163" t="s">
        <v>81</v>
      </c>
      <c r="C9" s="134">
        <v>253000</v>
      </c>
      <c r="D9" s="134">
        <v>278300</v>
      </c>
      <c r="E9" s="134">
        <v>278500</v>
      </c>
      <c r="F9" s="134">
        <v>278700</v>
      </c>
      <c r="G9" s="134">
        <f>SUM(C9:F9)</f>
        <v>1088500</v>
      </c>
      <c r="H9" s="161"/>
      <c r="I9" s="162"/>
    </row>
    <row r="10" spans="1:10" ht="12.75" customHeight="1" x14ac:dyDescent="0.2">
      <c r="A10" s="55" t="s">
        <v>326</v>
      </c>
      <c r="B10" s="163" t="s">
        <v>82</v>
      </c>
      <c r="C10" s="134"/>
      <c r="D10" s="134"/>
      <c r="E10" s="134"/>
      <c r="F10" s="134"/>
      <c r="G10" s="134">
        <f t="shared" ref="G10:G18" si="0">SUM(C10:F10)</f>
        <v>0</v>
      </c>
      <c r="H10" s="161"/>
      <c r="I10" s="162"/>
    </row>
    <row r="11" spans="1:10" ht="12.75" customHeight="1" x14ac:dyDescent="0.2">
      <c r="A11" s="55" t="s">
        <v>70</v>
      </c>
      <c r="B11" s="163" t="s">
        <v>83</v>
      </c>
      <c r="C11" s="134">
        <v>800</v>
      </c>
      <c r="D11" s="134">
        <v>880</v>
      </c>
      <c r="E11" s="134">
        <v>890</v>
      </c>
      <c r="F11" s="134">
        <v>900</v>
      </c>
      <c r="G11" s="134">
        <f t="shared" si="0"/>
        <v>3470</v>
      </c>
      <c r="H11" s="161"/>
      <c r="I11" s="162"/>
    </row>
    <row r="12" spans="1:10" ht="38.25" customHeight="1" x14ac:dyDescent="0.2">
      <c r="A12" s="54" t="s">
        <v>108</v>
      </c>
      <c r="B12" s="163" t="s">
        <v>84</v>
      </c>
      <c r="C12" s="134"/>
      <c r="D12" s="134"/>
      <c r="E12" s="134"/>
      <c r="F12" s="134"/>
      <c r="G12" s="134"/>
      <c r="H12" s="161"/>
      <c r="I12" s="162"/>
    </row>
    <row r="13" spans="1:10" ht="12.75" customHeight="1" x14ac:dyDescent="0.2">
      <c r="A13" s="55" t="s">
        <v>71</v>
      </c>
      <c r="B13" s="163" t="s">
        <v>85</v>
      </c>
      <c r="C13" s="134"/>
      <c r="D13" s="134"/>
      <c r="E13" s="134"/>
      <c r="F13" s="134"/>
      <c r="G13" s="134"/>
      <c r="H13" s="161"/>
      <c r="I13" s="162"/>
    </row>
    <row r="14" spans="1:10" ht="25.5" customHeight="1" x14ac:dyDescent="0.2">
      <c r="A14" s="54" t="s">
        <v>72</v>
      </c>
      <c r="B14" s="163" t="s">
        <v>86</v>
      </c>
      <c r="C14" s="134"/>
      <c r="D14" s="134"/>
      <c r="E14" s="134"/>
      <c r="F14" s="134"/>
      <c r="G14" s="134"/>
      <c r="H14" s="161"/>
      <c r="I14" s="162"/>
    </row>
    <row r="15" spans="1:10" ht="25.5" x14ac:dyDescent="0.2">
      <c r="A15" s="56" t="s">
        <v>359</v>
      </c>
      <c r="B15" s="163" t="s">
        <v>87</v>
      </c>
      <c r="C15" s="134"/>
      <c r="D15" s="134"/>
      <c r="E15" s="134"/>
      <c r="F15" s="164"/>
      <c r="G15" s="134"/>
      <c r="H15" s="156"/>
      <c r="I15" s="156"/>
    </row>
    <row r="16" spans="1:10" x14ac:dyDescent="0.2">
      <c r="A16" s="31" t="s">
        <v>73</v>
      </c>
      <c r="B16" s="163" t="s">
        <v>88</v>
      </c>
      <c r="C16" s="134">
        <f>SUM(C9:C15)</f>
        <v>253800</v>
      </c>
      <c r="D16" s="134">
        <f>SUM(D9:D15)</f>
        <v>279180</v>
      </c>
      <c r="E16" s="134">
        <f>SUM(E9:E15)</f>
        <v>279390</v>
      </c>
      <c r="F16" s="134">
        <f>SUM(F9:F15)</f>
        <v>279600</v>
      </c>
      <c r="G16" s="134">
        <f t="shared" si="0"/>
        <v>1091970</v>
      </c>
      <c r="H16" s="7"/>
      <c r="I16" s="7"/>
    </row>
    <row r="17" spans="1:7" x14ac:dyDescent="0.2">
      <c r="A17" s="165" t="s">
        <v>74</v>
      </c>
      <c r="B17" s="163" t="s">
        <v>89</v>
      </c>
      <c r="C17" s="133">
        <f>C16*0.5</f>
        <v>126900</v>
      </c>
      <c r="D17" s="133">
        <f>D16*0.5</f>
        <v>139590</v>
      </c>
      <c r="E17" s="133">
        <f>E16*0.5</f>
        <v>139695</v>
      </c>
      <c r="F17" s="133">
        <f>F16*0.5</f>
        <v>139800</v>
      </c>
      <c r="G17" s="133">
        <f t="shared" si="0"/>
        <v>545985</v>
      </c>
    </row>
    <row r="18" spans="1:7" ht="25.5" customHeight="1" x14ac:dyDescent="0.2">
      <c r="A18" s="56" t="s">
        <v>75</v>
      </c>
      <c r="B18" s="163" t="s">
        <v>90</v>
      </c>
      <c r="C18" s="134">
        <f>SUM(C20:C25)</f>
        <v>0</v>
      </c>
      <c r="D18" s="134">
        <f>SUM(D20:D25)</f>
        <v>0</v>
      </c>
      <c r="E18" s="134">
        <f>SUM(E20:E25)</f>
        <v>0</v>
      </c>
      <c r="F18" s="134">
        <f>SUM(F20:F25)</f>
        <v>0</v>
      </c>
      <c r="G18" s="134">
        <f t="shared" si="0"/>
        <v>0</v>
      </c>
    </row>
    <row r="19" spans="1:7" x14ac:dyDescent="0.2">
      <c r="A19" s="31" t="s">
        <v>76</v>
      </c>
      <c r="B19" s="163" t="s">
        <v>91</v>
      </c>
      <c r="C19" s="134"/>
      <c r="D19" s="134"/>
      <c r="E19" s="134"/>
      <c r="F19" s="134"/>
      <c r="G19" s="134"/>
    </row>
    <row r="20" spans="1:7" x14ac:dyDescent="0.2">
      <c r="A20" s="31" t="s">
        <v>77</v>
      </c>
      <c r="B20" s="163" t="s">
        <v>92</v>
      </c>
      <c r="C20" s="134"/>
      <c r="D20" s="134"/>
      <c r="E20" s="134"/>
      <c r="F20" s="134"/>
      <c r="G20" s="134"/>
    </row>
    <row r="21" spans="1:7" x14ac:dyDescent="0.2">
      <c r="A21" s="31" t="s">
        <v>78</v>
      </c>
      <c r="B21" s="163" t="s">
        <v>93</v>
      </c>
      <c r="C21" s="134"/>
      <c r="D21" s="134"/>
      <c r="E21" s="134"/>
      <c r="F21" s="134"/>
      <c r="G21" s="134"/>
    </row>
    <row r="22" spans="1:7" x14ac:dyDescent="0.2">
      <c r="A22" s="31" t="s">
        <v>66</v>
      </c>
      <c r="B22" s="163" t="s">
        <v>94</v>
      </c>
      <c r="C22" s="134"/>
      <c r="D22" s="134"/>
      <c r="E22" s="134"/>
      <c r="F22" s="134"/>
      <c r="G22" s="134"/>
    </row>
    <row r="23" spans="1:7" x14ac:dyDescent="0.2">
      <c r="A23" s="31" t="s">
        <v>68</v>
      </c>
      <c r="B23" s="163" t="s">
        <v>95</v>
      </c>
      <c r="C23" s="134"/>
      <c r="D23" s="134"/>
      <c r="E23" s="134"/>
      <c r="F23" s="134"/>
      <c r="G23" s="134"/>
    </row>
    <row r="24" spans="1:7" x14ac:dyDescent="0.2">
      <c r="A24" s="31" t="s">
        <v>69</v>
      </c>
      <c r="B24" s="163" t="s">
        <v>96</v>
      </c>
      <c r="C24" s="134"/>
      <c r="D24" s="134"/>
      <c r="E24" s="134"/>
      <c r="F24" s="134"/>
      <c r="G24" s="134"/>
    </row>
    <row r="25" spans="1:7" x14ac:dyDescent="0.2">
      <c r="A25" s="31" t="s">
        <v>79</v>
      </c>
      <c r="B25" s="163" t="s">
        <v>97</v>
      </c>
      <c r="C25" s="134"/>
      <c r="D25" s="134"/>
      <c r="E25" s="134"/>
      <c r="F25" s="134"/>
      <c r="G25" s="134"/>
    </row>
    <row r="26" spans="1:7" ht="25.5" customHeight="1" x14ac:dyDescent="0.2">
      <c r="A26" s="56" t="s">
        <v>80</v>
      </c>
      <c r="B26" s="163" t="s">
        <v>98</v>
      </c>
      <c r="C26" s="134">
        <f>SUM(C27:C33)</f>
        <v>0</v>
      </c>
      <c r="D26" s="134">
        <f>SUM(D27:D33)</f>
        <v>0</v>
      </c>
      <c r="E26" s="134">
        <f>SUM(E27:E33)</f>
        <v>0</v>
      </c>
      <c r="F26" s="134">
        <f>SUM(F27:F33)</f>
        <v>0</v>
      </c>
      <c r="G26" s="134">
        <f>SUM(C26:F26)</f>
        <v>0</v>
      </c>
    </row>
    <row r="27" spans="1:7" x14ac:dyDescent="0.2">
      <c r="A27" s="31" t="s">
        <v>76</v>
      </c>
      <c r="B27" s="163" t="s">
        <v>99</v>
      </c>
      <c r="C27" s="134"/>
      <c r="D27" s="134"/>
      <c r="E27" s="134"/>
      <c r="F27" s="134"/>
      <c r="G27" s="134"/>
    </row>
    <row r="28" spans="1:7" x14ac:dyDescent="0.2">
      <c r="A28" s="31" t="s">
        <v>77</v>
      </c>
      <c r="B28" s="163" t="s">
        <v>100</v>
      </c>
      <c r="C28" s="134"/>
      <c r="D28" s="134"/>
      <c r="E28" s="134"/>
      <c r="F28" s="134"/>
      <c r="G28" s="134"/>
    </row>
    <row r="29" spans="1:7" x14ac:dyDescent="0.2">
      <c r="A29" s="31" t="s">
        <v>78</v>
      </c>
      <c r="B29" s="163" t="s">
        <v>101</v>
      </c>
      <c r="C29" s="134"/>
      <c r="D29" s="134"/>
      <c r="E29" s="134"/>
      <c r="F29" s="134"/>
      <c r="G29" s="134"/>
    </row>
    <row r="30" spans="1:7" x14ac:dyDescent="0.2">
      <c r="A30" s="31" t="s">
        <v>66</v>
      </c>
      <c r="B30" s="163" t="s">
        <v>102</v>
      </c>
      <c r="C30" s="134"/>
      <c r="D30" s="134"/>
      <c r="E30" s="134"/>
      <c r="F30" s="134"/>
      <c r="G30" s="134"/>
    </row>
    <row r="31" spans="1:7" x14ac:dyDescent="0.2">
      <c r="A31" s="31" t="s">
        <v>68</v>
      </c>
      <c r="B31" s="163" t="s">
        <v>103</v>
      </c>
      <c r="C31" s="134"/>
      <c r="D31" s="134"/>
      <c r="E31" s="134"/>
      <c r="F31" s="134"/>
      <c r="G31" s="134"/>
    </row>
    <row r="32" spans="1:7" x14ac:dyDescent="0.2">
      <c r="A32" s="31" t="s">
        <v>69</v>
      </c>
      <c r="B32" s="163" t="s">
        <v>104</v>
      </c>
      <c r="C32" s="134"/>
      <c r="D32" s="134"/>
      <c r="E32" s="134"/>
      <c r="F32" s="134"/>
      <c r="G32" s="134"/>
    </row>
    <row r="33" spans="1:7" x14ac:dyDescent="0.2">
      <c r="A33" s="31" t="s">
        <v>79</v>
      </c>
      <c r="B33" s="163" t="s">
        <v>105</v>
      </c>
      <c r="C33" s="134"/>
      <c r="D33" s="134"/>
      <c r="E33" s="134"/>
      <c r="F33" s="134"/>
      <c r="G33" s="134"/>
    </row>
    <row r="34" spans="1:7" x14ac:dyDescent="0.2">
      <c r="A34" s="165" t="s">
        <v>67</v>
      </c>
      <c r="B34" s="163" t="s">
        <v>106</v>
      </c>
      <c r="C34" s="133">
        <f>C18+C26</f>
        <v>0</v>
      </c>
      <c r="D34" s="133">
        <f>D18+D26</f>
        <v>0</v>
      </c>
      <c r="E34" s="133">
        <f>E18+E26</f>
        <v>0</v>
      </c>
      <c r="F34" s="133">
        <f>F18+F26</f>
        <v>0</v>
      </c>
      <c r="G34" s="133">
        <f>SUM(C34:F34)</f>
        <v>0</v>
      </c>
    </row>
    <row r="35" spans="1:7" ht="25.5" customHeight="1" x14ac:dyDescent="0.2">
      <c r="A35" s="56" t="s">
        <v>65</v>
      </c>
      <c r="B35" s="163" t="s">
        <v>107</v>
      </c>
      <c r="C35" s="134">
        <f>C17-C34</f>
        <v>126900</v>
      </c>
      <c r="D35" s="134">
        <f>D17-D34</f>
        <v>139590</v>
      </c>
      <c r="E35" s="134">
        <f>E17-E34</f>
        <v>139695</v>
      </c>
      <c r="F35" s="134">
        <f>F17-F34</f>
        <v>139800</v>
      </c>
      <c r="G35" s="134">
        <f>SUM(C35:F35)</f>
        <v>545985</v>
      </c>
    </row>
    <row r="36" spans="1:7" x14ac:dyDescent="0.2">
      <c r="A36" s="22"/>
    </row>
  </sheetData>
  <mergeCells count="3">
    <mergeCell ref="A5:G5"/>
    <mergeCell ref="A3:G3"/>
    <mergeCell ref="A4:G4"/>
  </mergeCells>
  <phoneticPr fontId="1" type="noConversion"/>
  <pageMargins left="0.59055118110236227" right="0.59055118110236227" top="0.39370078740157483" bottom="0.39370078740157483" header="0.31496062992125984" footer="0.31496062992125984"/>
  <pageSetup paperSize="9" scale="90" orientation="portrait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7"/>
  <sheetViews>
    <sheetView workbookViewId="0">
      <selection activeCell="G1" sqref="G1"/>
    </sheetView>
  </sheetViews>
  <sheetFormatPr defaultRowHeight="12.75" x14ac:dyDescent="0.2"/>
  <cols>
    <col min="1" max="1" width="41.5703125" customWidth="1"/>
    <col min="2" max="7" width="10.5703125" customWidth="1"/>
  </cols>
  <sheetData>
    <row r="1" spans="1:10" x14ac:dyDescent="0.2">
      <c r="G1" s="47" t="s">
        <v>394</v>
      </c>
    </row>
    <row r="3" spans="1:10" x14ac:dyDescent="0.2">
      <c r="A3" s="314" t="s">
        <v>163</v>
      </c>
      <c r="B3" s="314"/>
      <c r="C3" s="314"/>
      <c r="D3" s="314"/>
      <c r="E3" s="314"/>
      <c r="F3" s="314"/>
      <c r="G3" s="314"/>
    </row>
    <row r="4" spans="1:10" x14ac:dyDescent="0.2">
      <c r="B4" s="16"/>
    </row>
    <row r="5" spans="1:10" x14ac:dyDescent="0.2">
      <c r="B5" s="16"/>
      <c r="C5" s="16"/>
      <c r="G5" s="39" t="s">
        <v>172</v>
      </c>
    </row>
    <row r="6" spans="1:10" x14ac:dyDescent="0.2">
      <c r="A6" s="400" t="s">
        <v>124</v>
      </c>
      <c r="B6" s="396" t="s">
        <v>151</v>
      </c>
      <c r="C6" s="318"/>
      <c r="D6" s="319"/>
      <c r="E6" s="397" t="s">
        <v>152</v>
      </c>
      <c r="F6" s="398"/>
      <c r="G6" s="399"/>
      <c r="H6" s="7"/>
    </row>
    <row r="7" spans="1:10" ht="25.5" x14ac:dyDescent="0.2">
      <c r="A7" s="401"/>
      <c r="B7" s="114" t="s">
        <v>159</v>
      </c>
      <c r="C7" s="114" t="s">
        <v>160</v>
      </c>
      <c r="D7" s="115" t="s">
        <v>158</v>
      </c>
      <c r="E7" s="114" t="s">
        <v>159</v>
      </c>
      <c r="F7" s="114" t="s">
        <v>160</v>
      </c>
      <c r="G7" s="115" t="s">
        <v>158</v>
      </c>
      <c r="H7" s="7"/>
    </row>
    <row r="8" spans="1:10" ht="38.25" x14ac:dyDescent="0.2">
      <c r="A8" s="268" t="s">
        <v>375</v>
      </c>
      <c r="B8" s="116"/>
      <c r="C8" s="116"/>
      <c r="D8" s="273"/>
      <c r="E8" s="116">
        <f>'13. beruházások, felújítás'!D19</f>
        <v>110000</v>
      </c>
      <c r="F8" s="116"/>
      <c r="G8" s="116"/>
      <c r="H8" s="7"/>
    </row>
    <row r="9" spans="1:10" ht="51" x14ac:dyDescent="0.2">
      <c r="A9" s="183" t="s">
        <v>389</v>
      </c>
      <c r="B9" s="48"/>
      <c r="C9" s="48"/>
      <c r="D9" s="126"/>
      <c r="E9" s="116">
        <f>'13. beruházások, felújítás'!D25</f>
        <v>635</v>
      </c>
      <c r="F9" s="48"/>
      <c r="G9" s="48"/>
      <c r="H9" s="7"/>
    </row>
    <row r="10" spans="1:10" x14ac:dyDescent="0.2">
      <c r="A10" s="124"/>
      <c r="B10" s="111"/>
      <c r="C10" s="111"/>
      <c r="D10" s="111"/>
      <c r="E10" s="111"/>
      <c r="F10" s="111"/>
      <c r="G10" s="111"/>
      <c r="H10" s="7"/>
    </row>
    <row r="11" spans="1:10" x14ac:dyDescent="0.2">
      <c r="A11" s="1"/>
      <c r="B11" s="48"/>
      <c r="C11" s="48"/>
      <c r="D11" s="126"/>
      <c r="E11" s="48"/>
      <c r="F11" s="48"/>
      <c r="G11" s="48"/>
      <c r="H11" s="61"/>
      <c r="I11" s="130"/>
      <c r="J11" s="130"/>
    </row>
    <row r="12" spans="1:10" x14ac:dyDescent="0.2">
      <c r="A12" s="1"/>
      <c r="B12" s="48"/>
      <c r="C12" s="48"/>
      <c r="D12" s="126"/>
      <c r="E12" s="48"/>
      <c r="F12" s="48"/>
      <c r="G12" s="48"/>
      <c r="H12" s="61"/>
      <c r="I12" s="130"/>
      <c r="J12" s="130"/>
    </row>
    <row r="13" spans="1:10" x14ac:dyDescent="0.2">
      <c r="A13" s="1"/>
      <c r="B13" s="48"/>
      <c r="C13" s="48"/>
      <c r="D13" s="126"/>
      <c r="E13" s="48"/>
      <c r="F13" s="48"/>
      <c r="G13" s="48"/>
      <c r="H13" s="61"/>
      <c r="I13" s="130"/>
      <c r="J13" s="130"/>
    </row>
    <row r="14" spans="1:10" x14ac:dyDescent="0.2">
      <c r="A14" s="124"/>
      <c r="B14" s="111"/>
      <c r="C14" s="111"/>
      <c r="D14" s="111"/>
      <c r="E14" s="111"/>
      <c r="F14" s="111"/>
      <c r="G14" s="111"/>
      <c r="H14" s="61"/>
      <c r="J14" s="130"/>
    </row>
    <row r="15" spans="1:10" x14ac:dyDescent="0.2">
      <c r="A15" s="1"/>
      <c r="B15" s="20"/>
      <c r="C15" s="20"/>
      <c r="D15" s="26"/>
      <c r="E15" s="20"/>
      <c r="F15" s="20"/>
      <c r="G15" s="20"/>
      <c r="H15" s="7"/>
    </row>
    <row r="16" spans="1:10" x14ac:dyDescent="0.2">
      <c r="A16" s="1"/>
      <c r="B16" s="20"/>
      <c r="C16" s="20"/>
      <c r="D16" s="26"/>
      <c r="E16" s="20"/>
      <c r="F16" s="20"/>
      <c r="G16" s="20"/>
      <c r="H16" s="7"/>
    </row>
    <row r="17" spans="1:8" x14ac:dyDescent="0.2">
      <c r="A17" s="1"/>
      <c r="B17" s="20"/>
      <c r="C17" s="20"/>
      <c r="D17" s="26"/>
      <c r="E17" s="20"/>
      <c r="F17" s="20"/>
      <c r="G17" s="20"/>
      <c r="H17" s="7"/>
    </row>
    <row r="18" spans="1:8" x14ac:dyDescent="0.2">
      <c r="A18" s="1"/>
      <c r="B18" s="20"/>
      <c r="C18" s="20"/>
      <c r="D18" s="26"/>
      <c r="E18" s="20"/>
      <c r="F18" s="20"/>
      <c r="G18" s="20"/>
      <c r="H18" s="7"/>
    </row>
    <row r="19" spans="1:8" x14ac:dyDescent="0.2">
      <c r="A19" s="1"/>
      <c r="B19" s="20"/>
      <c r="C19" s="20"/>
      <c r="D19" s="26"/>
      <c r="E19" s="20"/>
      <c r="F19" s="20"/>
      <c r="G19" s="20"/>
      <c r="H19" s="7"/>
    </row>
    <row r="20" spans="1:8" x14ac:dyDescent="0.2">
      <c r="A20" s="1"/>
      <c r="B20" s="20"/>
      <c r="C20" s="20"/>
      <c r="D20" s="26"/>
      <c r="E20" s="20"/>
      <c r="F20" s="20"/>
      <c r="G20" s="20"/>
      <c r="H20" s="7"/>
    </row>
    <row r="21" spans="1:8" x14ac:dyDescent="0.2">
      <c r="A21" s="1"/>
      <c r="B21" s="20"/>
      <c r="C21" s="20"/>
      <c r="D21" s="26"/>
      <c r="E21" s="20"/>
      <c r="F21" s="20"/>
      <c r="G21" s="20"/>
      <c r="H21" s="7"/>
    </row>
    <row r="22" spans="1:8" x14ac:dyDescent="0.2">
      <c r="A22" s="1"/>
      <c r="B22" s="20"/>
      <c r="C22" s="20"/>
      <c r="D22" s="26"/>
      <c r="E22" s="20"/>
      <c r="F22" s="20"/>
      <c r="G22" s="20"/>
      <c r="H22" s="7"/>
    </row>
    <row r="23" spans="1:8" x14ac:dyDescent="0.2">
      <c r="A23" s="1"/>
      <c r="B23" s="20"/>
      <c r="C23" s="20"/>
      <c r="D23" s="26"/>
      <c r="E23" s="20"/>
      <c r="F23" s="20"/>
      <c r="G23" s="20"/>
      <c r="H23" s="7"/>
    </row>
    <row r="24" spans="1:8" x14ac:dyDescent="0.2">
      <c r="A24" s="1"/>
      <c r="B24" s="20"/>
      <c r="C24" s="20"/>
      <c r="D24" s="26"/>
      <c r="E24" s="20"/>
      <c r="F24" s="20"/>
      <c r="G24" s="20"/>
      <c r="H24" s="7"/>
    </row>
    <row r="25" spans="1:8" x14ac:dyDescent="0.2">
      <c r="A25" s="1"/>
      <c r="B25" s="20"/>
      <c r="C25" s="20"/>
      <c r="D25" s="26"/>
      <c r="E25" s="20"/>
      <c r="F25" s="20"/>
      <c r="G25" s="20"/>
      <c r="H25" s="7"/>
    </row>
    <row r="26" spans="1:8" x14ac:dyDescent="0.2">
      <c r="A26" s="1"/>
      <c r="B26" s="20"/>
      <c r="C26" s="20"/>
      <c r="D26" s="26"/>
      <c r="E26" s="20"/>
      <c r="F26" s="20"/>
      <c r="G26" s="20"/>
      <c r="H26" s="7"/>
    </row>
    <row r="27" spans="1:8" x14ac:dyDescent="0.2">
      <c r="A27" s="1"/>
      <c r="B27" s="20"/>
      <c r="C27" s="20"/>
      <c r="D27" s="26"/>
      <c r="E27" s="20"/>
      <c r="F27" s="20"/>
      <c r="G27" s="20"/>
      <c r="H27" s="7"/>
    </row>
    <row r="28" spans="1:8" x14ac:dyDescent="0.2">
      <c r="A28" s="1"/>
      <c r="B28" s="20"/>
      <c r="C28" s="20"/>
      <c r="D28" s="26"/>
      <c r="E28" s="20"/>
      <c r="F28" s="20"/>
      <c r="G28" s="20"/>
      <c r="H28" s="7"/>
    </row>
    <row r="29" spans="1:8" x14ac:dyDescent="0.2">
      <c r="A29" s="1"/>
      <c r="B29" s="20"/>
      <c r="C29" s="20"/>
      <c r="D29" s="26"/>
      <c r="E29" s="20"/>
      <c r="F29" s="20"/>
      <c r="G29" s="20"/>
      <c r="H29" s="7"/>
    </row>
    <row r="30" spans="1:8" x14ac:dyDescent="0.2">
      <c r="A30" s="1"/>
      <c r="B30" s="20"/>
      <c r="C30" s="20"/>
      <c r="D30" s="26"/>
      <c r="E30" s="20"/>
      <c r="F30" s="20"/>
      <c r="G30" s="20"/>
      <c r="H30" s="7"/>
    </row>
    <row r="31" spans="1:8" x14ac:dyDescent="0.2">
      <c r="A31" s="1"/>
      <c r="B31" s="20"/>
      <c r="C31" s="20"/>
      <c r="D31" s="26"/>
      <c r="E31" s="20"/>
      <c r="F31" s="20"/>
      <c r="G31" s="20"/>
      <c r="H31" s="7"/>
    </row>
    <row r="32" spans="1:8" x14ac:dyDescent="0.2">
      <c r="A32" s="1"/>
      <c r="B32" s="20"/>
      <c r="C32" s="20"/>
      <c r="D32" s="26"/>
      <c r="E32" s="20"/>
      <c r="F32" s="20"/>
      <c r="G32" s="20"/>
      <c r="H32" s="7"/>
    </row>
    <row r="33" spans="1:8" x14ac:dyDescent="0.2">
      <c r="A33" s="1"/>
      <c r="B33" s="20"/>
      <c r="C33" s="20"/>
      <c r="D33" s="26"/>
      <c r="E33" s="20"/>
      <c r="F33" s="20"/>
      <c r="G33" s="20"/>
      <c r="H33" s="7"/>
    </row>
    <row r="34" spans="1:8" x14ac:dyDescent="0.2">
      <c r="A34" s="1"/>
      <c r="B34" s="20"/>
      <c r="C34" s="20"/>
      <c r="D34" s="26"/>
      <c r="E34" s="20"/>
      <c r="F34" s="20"/>
      <c r="G34" s="20"/>
      <c r="H34" s="7"/>
    </row>
    <row r="35" spans="1:8" x14ac:dyDescent="0.2">
      <c r="A35" s="1"/>
      <c r="B35" s="20"/>
      <c r="C35" s="20"/>
      <c r="D35" s="26"/>
      <c r="E35" s="20"/>
      <c r="F35" s="20"/>
      <c r="G35" s="20"/>
      <c r="H35" s="7"/>
    </row>
    <row r="36" spans="1:8" x14ac:dyDescent="0.2">
      <c r="A36" s="1"/>
      <c r="B36" s="20"/>
      <c r="C36" s="20"/>
      <c r="D36" s="26"/>
      <c r="E36" s="20"/>
      <c r="F36" s="20"/>
      <c r="G36" s="20"/>
      <c r="H36" s="7"/>
    </row>
    <row r="37" spans="1:8" x14ac:dyDescent="0.2">
      <c r="A37" s="1"/>
      <c r="B37" s="20"/>
      <c r="C37" s="20"/>
      <c r="D37" s="26"/>
      <c r="E37" s="20"/>
      <c r="F37" s="20"/>
      <c r="G37" s="20"/>
      <c r="H37" s="7"/>
    </row>
    <row r="38" spans="1:8" x14ac:dyDescent="0.2">
      <c r="A38" s="1"/>
      <c r="B38" s="20"/>
      <c r="C38" s="20"/>
      <c r="D38" s="26"/>
      <c r="E38" s="20"/>
      <c r="F38" s="20"/>
      <c r="G38" s="20"/>
      <c r="H38" s="7"/>
    </row>
    <row r="39" spans="1:8" x14ac:dyDescent="0.2">
      <c r="A39" s="1"/>
      <c r="B39" s="20"/>
      <c r="C39" s="20"/>
      <c r="D39" s="26"/>
      <c r="E39" s="20"/>
      <c r="F39" s="20"/>
      <c r="G39" s="20"/>
      <c r="H39" s="7"/>
    </row>
    <row r="40" spans="1:8" x14ac:dyDescent="0.2">
      <c r="A40" s="1"/>
      <c r="B40" s="20"/>
      <c r="C40" s="20"/>
      <c r="D40" s="26"/>
      <c r="E40" s="20"/>
      <c r="F40" s="20"/>
      <c r="G40" s="20"/>
      <c r="H40" s="7"/>
    </row>
    <row r="41" spans="1:8" x14ac:dyDescent="0.2">
      <c r="A41" s="1"/>
      <c r="B41" s="20"/>
      <c r="C41" s="20"/>
      <c r="D41" s="26"/>
      <c r="E41" s="20"/>
      <c r="F41" s="20"/>
      <c r="G41" s="20"/>
      <c r="H41" s="7"/>
    </row>
    <row r="42" spans="1:8" x14ac:dyDescent="0.2">
      <c r="A42" s="1"/>
      <c r="B42" s="20"/>
      <c r="C42" s="20"/>
      <c r="D42" s="26"/>
      <c r="E42" s="20"/>
      <c r="F42" s="20"/>
      <c r="G42" s="20"/>
      <c r="H42" s="7"/>
    </row>
    <row r="43" spans="1:8" x14ac:dyDescent="0.2">
      <c r="A43" s="1"/>
      <c r="B43" s="20"/>
      <c r="C43" s="20"/>
      <c r="D43" s="26"/>
      <c r="E43" s="20"/>
      <c r="F43" s="20"/>
      <c r="G43" s="20"/>
      <c r="H43" s="7"/>
    </row>
    <row r="44" spans="1:8" x14ac:dyDescent="0.2">
      <c r="A44" s="1"/>
      <c r="B44" s="20"/>
      <c r="C44" s="20"/>
      <c r="D44" s="26"/>
      <c r="E44" s="20"/>
      <c r="F44" s="20"/>
      <c r="G44" s="20"/>
      <c r="H44" s="7"/>
    </row>
    <row r="45" spans="1:8" x14ac:dyDescent="0.2">
      <c r="A45" s="3"/>
      <c r="B45" s="20"/>
      <c r="C45" s="34"/>
      <c r="D45" s="11"/>
      <c r="E45" s="20"/>
      <c r="F45" s="20"/>
      <c r="G45" s="20"/>
      <c r="H45" s="7"/>
    </row>
    <row r="46" spans="1:8" x14ac:dyDescent="0.2">
      <c r="A46" s="1"/>
      <c r="B46" s="20"/>
      <c r="C46" s="26"/>
      <c r="D46" s="26"/>
      <c r="E46" s="20"/>
      <c r="F46" s="20"/>
      <c r="G46" s="20"/>
      <c r="H46" s="7"/>
    </row>
    <row r="47" spans="1:8" x14ac:dyDescent="0.2">
      <c r="A47" s="1"/>
      <c r="B47" s="20"/>
      <c r="C47" s="26"/>
      <c r="D47" s="26"/>
      <c r="E47" s="20"/>
      <c r="F47" s="20"/>
      <c r="G47" s="20"/>
      <c r="H47" s="7"/>
    </row>
    <row r="48" spans="1:8" x14ac:dyDescent="0.2">
      <c r="A48" s="1"/>
      <c r="B48" s="20"/>
      <c r="C48" s="26"/>
      <c r="D48" s="26"/>
      <c r="E48" s="20"/>
      <c r="F48" s="20"/>
      <c r="G48" s="20"/>
      <c r="H48" s="7"/>
    </row>
    <row r="49" spans="1:8" x14ac:dyDescent="0.2">
      <c r="A49" s="1"/>
      <c r="B49" s="20"/>
      <c r="C49" s="26"/>
      <c r="D49" s="26"/>
      <c r="E49" s="20"/>
      <c r="F49" s="20"/>
      <c r="G49" s="20"/>
      <c r="H49" s="7"/>
    </row>
    <row r="50" spans="1:8" x14ac:dyDescent="0.2">
      <c r="A50" s="1"/>
      <c r="B50" s="20"/>
      <c r="C50" s="26"/>
      <c r="D50" s="26"/>
      <c r="E50" s="20"/>
      <c r="F50" s="20"/>
      <c r="G50" s="20"/>
      <c r="H50" s="7"/>
    </row>
    <row r="51" spans="1:8" x14ac:dyDescent="0.2">
      <c r="A51" s="1"/>
      <c r="B51" s="20"/>
      <c r="C51" s="26"/>
      <c r="D51" s="26"/>
      <c r="E51" s="20"/>
      <c r="F51" s="20"/>
      <c r="G51" s="20"/>
      <c r="H51" s="7"/>
    </row>
    <row r="52" spans="1:8" x14ac:dyDescent="0.2">
      <c r="A52" s="1"/>
      <c r="B52" s="20"/>
      <c r="C52" s="26"/>
      <c r="D52" s="26"/>
      <c r="E52" s="20"/>
      <c r="F52" s="20"/>
      <c r="G52" s="20"/>
      <c r="H52" s="7"/>
    </row>
    <row r="53" spans="1:8" x14ac:dyDescent="0.2">
      <c r="A53" s="1"/>
      <c r="B53" s="20"/>
      <c r="C53" s="26"/>
      <c r="D53" s="26"/>
      <c r="E53" s="20"/>
      <c r="F53" s="20"/>
      <c r="G53" s="20"/>
      <c r="H53" s="7"/>
    </row>
    <row r="54" spans="1:8" x14ac:dyDescent="0.2">
      <c r="A54" s="1"/>
      <c r="B54" s="20"/>
      <c r="C54" s="26"/>
      <c r="D54" s="26"/>
      <c r="E54" s="20"/>
      <c r="F54" s="20"/>
      <c r="G54" s="20"/>
      <c r="H54" s="7"/>
    </row>
    <row r="55" spans="1:8" x14ac:dyDescent="0.2">
      <c r="A55" s="1"/>
      <c r="B55" s="20"/>
      <c r="C55" s="26"/>
      <c r="D55" s="26"/>
      <c r="E55" s="20"/>
      <c r="F55" s="20"/>
      <c r="G55" s="20"/>
      <c r="H55" s="7"/>
    </row>
    <row r="56" spans="1:8" x14ac:dyDescent="0.2">
      <c r="A56" s="1"/>
      <c r="B56" s="20"/>
      <c r="C56" s="26"/>
      <c r="D56" s="26"/>
      <c r="E56" s="20"/>
      <c r="F56" s="20"/>
      <c r="G56" s="20"/>
      <c r="H56" s="7"/>
    </row>
    <row r="57" spans="1:8" x14ac:dyDescent="0.2">
      <c r="A57" s="1"/>
      <c r="B57" s="20"/>
      <c r="C57" s="26"/>
      <c r="D57" s="26"/>
      <c r="E57" s="20"/>
      <c r="F57" s="20"/>
      <c r="G57" s="20"/>
      <c r="H57" s="7"/>
    </row>
  </sheetData>
  <mergeCells count="4">
    <mergeCell ref="A3:G3"/>
    <mergeCell ref="B6:D6"/>
    <mergeCell ref="E6:G6"/>
    <mergeCell ref="A6:A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69"/>
  <sheetViews>
    <sheetView workbookViewId="0">
      <selection activeCell="A3" sqref="A3:J3"/>
    </sheetView>
  </sheetViews>
  <sheetFormatPr defaultRowHeight="12.75" x14ac:dyDescent="0.2"/>
  <cols>
    <col min="1" max="1" width="16.5703125" customWidth="1"/>
    <col min="7" max="7" width="11" customWidth="1"/>
    <col min="8" max="10" width="13.85546875" customWidth="1"/>
  </cols>
  <sheetData>
    <row r="1" spans="1:10" x14ac:dyDescent="0.2">
      <c r="J1" s="47" t="s">
        <v>45</v>
      </c>
    </row>
    <row r="3" spans="1:10" x14ac:dyDescent="0.2">
      <c r="A3" s="314" t="s">
        <v>390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x14ac:dyDescent="0.2">
      <c r="A4" s="314" t="s">
        <v>317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x14ac:dyDescent="0.2">
      <c r="A5" s="314" t="s">
        <v>109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10" x14ac:dyDescent="0.2">
      <c r="B6" s="17"/>
      <c r="C6" s="18"/>
      <c r="D6" s="18"/>
      <c r="E6" s="17"/>
      <c r="H6" s="10"/>
    </row>
    <row r="7" spans="1:10" x14ac:dyDescent="0.2">
      <c r="B7" s="17"/>
      <c r="C7" s="18"/>
      <c r="D7" s="18"/>
      <c r="E7" s="17"/>
      <c r="H7" s="10"/>
    </row>
    <row r="8" spans="1:10" x14ac:dyDescent="0.2">
      <c r="B8" s="17"/>
      <c r="C8" s="18"/>
      <c r="D8" s="18"/>
      <c r="E8" s="17"/>
      <c r="H8" s="10"/>
    </row>
    <row r="9" spans="1:10" x14ac:dyDescent="0.2">
      <c r="B9" s="17"/>
      <c r="C9" s="18"/>
      <c r="D9" s="18"/>
      <c r="E9" s="17"/>
      <c r="H9" s="10"/>
      <c r="J9" s="39" t="s">
        <v>172</v>
      </c>
    </row>
    <row r="10" spans="1:10" x14ac:dyDescent="0.2">
      <c r="A10" s="367" t="s">
        <v>153</v>
      </c>
      <c r="B10" s="406"/>
      <c r="C10" s="406"/>
      <c r="D10" s="406"/>
      <c r="E10" s="406"/>
      <c r="F10" s="406"/>
      <c r="G10" s="407"/>
      <c r="H10" s="404" t="s">
        <v>159</v>
      </c>
      <c r="I10" s="404" t="s">
        <v>160</v>
      </c>
      <c r="J10" s="412" t="s">
        <v>158</v>
      </c>
    </row>
    <row r="11" spans="1:10" x14ac:dyDescent="0.2">
      <c r="A11" s="408"/>
      <c r="B11" s="409"/>
      <c r="C11" s="409"/>
      <c r="D11" s="409"/>
      <c r="E11" s="409"/>
      <c r="F11" s="409"/>
      <c r="G11" s="410"/>
      <c r="H11" s="405"/>
      <c r="I11" s="411"/>
      <c r="J11" s="413"/>
    </row>
    <row r="12" spans="1:10" x14ac:dyDescent="0.2">
      <c r="A12" s="29"/>
      <c r="B12" s="36"/>
      <c r="C12" s="36"/>
      <c r="D12" s="36"/>
      <c r="E12" s="36"/>
      <c r="F12" s="36"/>
      <c r="G12" s="27"/>
      <c r="H12" s="112"/>
      <c r="I12" s="112"/>
      <c r="J12" s="112"/>
    </row>
    <row r="13" spans="1:10" x14ac:dyDescent="0.2">
      <c r="A13" s="29" t="s">
        <v>55</v>
      </c>
      <c r="B13" s="36"/>
      <c r="C13" s="36"/>
      <c r="D13" s="36"/>
      <c r="E13" s="36"/>
      <c r="F13" s="36"/>
      <c r="G13" s="27"/>
      <c r="H13" s="112"/>
      <c r="I13" s="112"/>
      <c r="J13" s="112"/>
    </row>
    <row r="14" spans="1:10" x14ac:dyDescent="0.2">
      <c r="A14" s="29"/>
      <c r="B14" s="36"/>
      <c r="C14" s="36"/>
      <c r="D14" s="36"/>
      <c r="E14" s="36"/>
      <c r="F14" s="36"/>
      <c r="G14" s="27"/>
      <c r="H14" s="112"/>
      <c r="I14" s="112"/>
      <c r="J14" s="112"/>
    </row>
    <row r="15" spans="1:10" x14ac:dyDescent="0.2">
      <c r="A15" s="274"/>
      <c r="B15" s="275"/>
      <c r="C15" s="36"/>
      <c r="D15" s="36"/>
      <c r="E15" s="36"/>
      <c r="F15" s="36"/>
      <c r="G15" s="27"/>
      <c r="H15" s="112"/>
      <c r="I15" s="112"/>
      <c r="J15" s="112"/>
    </row>
    <row r="16" spans="1:10" x14ac:dyDescent="0.2">
      <c r="A16" s="29"/>
      <c r="B16" s="36"/>
      <c r="C16" s="36"/>
      <c r="D16" s="36"/>
      <c r="E16" s="36"/>
      <c r="F16" s="36"/>
      <c r="G16" s="27"/>
      <c r="H16" s="112"/>
      <c r="I16" s="112"/>
      <c r="J16" s="112"/>
    </row>
    <row r="17" spans="1:11" x14ac:dyDescent="0.2">
      <c r="A17" s="29" t="s">
        <v>15</v>
      </c>
      <c r="B17" s="36"/>
      <c r="C17" s="36"/>
      <c r="D17" s="36"/>
      <c r="E17" s="36"/>
      <c r="F17" s="36"/>
      <c r="G17" s="27"/>
      <c r="H17" s="112">
        <v>3779</v>
      </c>
      <c r="I17" s="112"/>
      <c r="J17" s="112"/>
    </row>
    <row r="18" spans="1:11" x14ac:dyDescent="0.2">
      <c r="A18" s="29"/>
      <c r="B18" s="36"/>
      <c r="C18" s="36"/>
      <c r="D18" s="36"/>
      <c r="E18" s="36"/>
      <c r="F18" s="36"/>
      <c r="G18" s="27"/>
      <c r="H18" s="112"/>
      <c r="I18" s="112"/>
      <c r="J18" s="112"/>
    </row>
    <row r="19" spans="1:11" x14ac:dyDescent="0.2">
      <c r="A19" s="5" t="s">
        <v>16</v>
      </c>
      <c r="B19" s="2"/>
      <c r="C19" s="2"/>
      <c r="D19" s="2"/>
      <c r="E19" s="2"/>
      <c r="F19" s="2"/>
      <c r="G19" s="26"/>
      <c r="H19" s="113">
        <f>H13+H17</f>
        <v>3779</v>
      </c>
      <c r="I19" s="113"/>
      <c r="J19" s="113"/>
    </row>
    <row r="20" spans="1:11" x14ac:dyDescent="0.2">
      <c r="A20" s="7"/>
      <c r="B20" s="7"/>
      <c r="C20" s="7"/>
      <c r="D20" s="7"/>
      <c r="E20" s="7"/>
      <c r="F20" s="7"/>
      <c r="G20" s="7"/>
      <c r="H20" s="7"/>
    </row>
    <row r="21" spans="1:11" x14ac:dyDescent="0.2">
      <c r="A21" s="123"/>
      <c r="B21" s="123"/>
      <c r="C21" s="123"/>
      <c r="D21" s="123"/>
      <c r="E21" s="123"/>
      <c r="F21" s="123"/>
      <c r="G21" s="123"/>
      <c r="H21" s="123"/>
      <c r="I21" s="110"/>
      <c r="J21" s="110"/>
      <c r="K21" s="7"/>
    </row>
    <row r="22" spans="1:11" x14ac:dyDescent="0.2">
      <c r="A22" s="123"/>
      <c r="B22" s="123"/>
      <c r="C22" s="123"/>
      <c r="D22" s="123"/>
      <c r="E22" s="123"/>
      <c r="F22" s="123"/>
      <c r="G22" s="123"/>
      <c r="H22" s="123"/>
      <c r="I22" s="86"/>
      <c r="J22" s="86"/>
      <c r="K22" s="7"/>
    </row>
    <row r="23" spans="1:1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">
      <c r="A24" s="7"/>
      <c r="B24" s="7"/>
      <c r="C24" s="7"/>
      <c r="D24" s="7"/>
      <c r="E24" s="7"/>
      <c r="F24" s="7"/>
      <c r="G24" s="7"/>
      <c r="H24" s="61"/>
      <c r="I24" s="61"/>
      <c r="J24" s="61"/>
      <c r="K24" s="7"/>
    </row>
    <row r="25" spans="1:11" x14ac:dyDescent="0.2">
      <c r="A25" s="7"/>
      <c r="B25" s="7"/>
      <c r="C25" s="7"/>
      <c r="D25" s="7"/>
      <c r="E25" s="7"/>
      <c r="F25" s="7"/>
      <c r="G25" s="7"/>
      <c r="H25" s="61"/>
      <c r="I25" s="61"/>
      <c r="J25" s="61"/>
      <c r="K25" s="7"/>
    </row>
    <row r="26" spans="1:11" x14ac:dyDescent="0.2">
      <c r="A26" s="7"/>
      <c r="B26" s="7"/>
      <c r="C26" s="7"/>
      <c r="D26" s="7"/>
      <c r="E26" s="7"/>
      <c r="F26" s="7"/>
      <c r="G26" s="7"/>
      <c r="H26" s="61"/>
      <c r="I26" s="61"/>
      <c r="J26" s="61"/>
      <c r="K26" s="7"/>
    </row>
    <row r="27" spans="1:11" x14ac:dyDescent="0.2">
      <c r="A27" s="7"/>
      <c r="B27" s="38"/>
      <c r="C27" s="7"/>
      <c r="D27" s="7"/>
      <c r="E27" s="7"/>
      <c r="F27" s="7"/>
      <c r="G27" s="7"/>
      <c r="H27" s="61"/>
      <c r="I27" s="61"/>
      <c r="J27" s="61"/>
      <c r="K27" s="7"/>
    </row>
    <row r="28" spans="1:11" x14ac:dyDescent="0.2">
      <c r="A28" s="7"/>
      <c r="B28" s="7"/>
      <c r="C28" s="7"/>
      <c r="D28" s="7"/>
      <c r="E28" s="7"/>
      <c r="F28" s="7"/>
      <c r="G28" s="7"/>
      <c r="H28" s="61"/>
      <c r="I28" s="61"/>
      <c r="J28" s="61"/>
      <c r="K28" s="7"/>
    </row>
    <row r="29" spans="1:11" x14ac:dyDescent="0.2">
      <c r="A29" s="7"/>
      <c r="B29" s="38"/>
      <c r="C29" s="7"/>
      <c r="D29" s="7"/>
      <c r="E29" s="7"/>
      <c r="F29" s="7"/>
      <c r="G29" s="7"/>
      <c r="H29" s="61"/>
      <c r="I29" s="61"/>
      <c r="J29" s="61"/>
      <c r="K29" s="7"/>
    </row>
    <row r="30" spans="1:11" x14ac:dyDescent="0.2">
      <c r="A30" s="7"/>
      <c r="B30" s="38"/>
      <c r="C30" s="7"/>
      <c r="D30" s="7"/>
      <c r="E30" s="7"/>
      <c r="F30" s="7"/>
      <c r="G30" s="7"/>
      <c r="H30" s="61"/>
      <c r="I30" s="61"/>
      <c r="J30" s="61"/>
      <c r="K30" s="7"/>
    </row>
    <row r="31" spans="1:11" x14ac:dyDescent="0.2">
      <c r="A31" s="7"/>
      <c r="B31" s="38"/>
      <c r="C31" s="7"/>
      <c r="D31" s="7"/>
      <c r="E31" s="7"/>
      <c r="F31" s="7"/>
      <c r="G31" s="7"/>
      <c r="H31" s="61"/>
      <c r="I31" s="61"/>
      <c r="J31" s="61"/>
      <c r="K31" s="7"/>
    </row>
    <row r="32" spans="1:11" x14ac:dyDescent="0.2">
      <c r="A32" s="7"/>
      <c r="B32" s="38"/>
      <c r="C32" s="7"/>
      <c r="D32" s="7"/>
      <c r="E32" s="7"/>
      <c r="F32" s="7"/>
      <c r="G32" s="7"/>
      <c r="H32" s="61"/>
      <c r="I32" s="61"/>
      <c r="J32" s="61"/>
      <c r="K32" s="7"/>
    </row>
    <row r="33" spans="1:11" x14ac:dyDescent="0.2">
      <c r="A33" s="7"/>
      <c r="B33" s="38"/>
      <c r="C33" s="7"/>
      <c r="D33" s="7"/>
      <c r="E33" s="7"/>
      <c r="F33" s="7"/>
      <c r="G33" s="7"/>
      <c r="H33" s="61"/>
      <c r="I33" s="61"/>
      <c r="J33" s="61"/>
      <c r="K33" s="7"/>
    </row>
    <row r="34" spans="1:11" x14ac:dyDescent="0.2">
      <c r="A34" s="7"/>
      <c r="B34" s="38"/>
      <c r="C34" s="7"/>
      <c r="D34" s="7"/>
      <c r="E34" s="7"/>
      <c r="F34" s="7"/>
      <c r="G34" s="7"/>
      <c r="H34" s="61"/>
      <c r="I34" s="61"/>
      <c r="J34" s="61"/>
      <c r="K34" s="7"/>
    </row>
    <row r="35" spans="1:11" x14ac:dyDescent="0.2">
      <c r="A35" s="7"/>
      <c r="B35" s="38"/>
      <c r="C35" s="7"/>
      <c r="D35" s="7"/>
      <c r="E35" s="7"/>
      <c r="F35" s="7"/>
      <c r="G35" s="7"/>
      <c r="H35" s="61"/>
      <c r="I35" s="61"/>
      <c r="J35" s="61"/>
      <c r="K35" s="7"/>
    </row>
    <row r="36" spans="1:11" x14ac:dyDescent="0.2">
      <c r="A36" s="7"/>
      <c r="B36" s="38"/>
      <c r="C36" s="7"/>
      <c r="D36" s="7"/>
      <c r="E36" s="7"/>
      <c r="F36" s="7"/>
      <c r="G36" s="7"/>
      <c r="H36" s="61"/>
      <c r="I36" s="61"/>
      <c r="J36" s="61"/>
      <c r="K36" s="7"/>
    </row>
    <row r="37" spans="1:11" x14ac:dyDescent="0.2">
      <c r="A37" s="7"/>
      <c r="B37" s="38"/>
      <c r="C37" s="7"/>
      <c r="D37" s="7"/>
      <c r="E37" s="7"/>
      <c r="F37" s="7"/>
      <c r="G37" s="7"/>
      <c r="H37" s="61"/>
      <c r="I37" s="61"/>
      <c r="J37" s="61"/>
      <c r="K37" s="7"/>
    </row>
    <row r="38" spans="1:11" x14ac:dyDescent="0.2">
      <c r="A38" s="7"/>
      <c r="B38" s="38"/>
      <c r="C38" s="7"/>
      <c r="D38" s="7"/>
      <c r="E38" s="7"/>
      <c r="F38" s="7"/>
      <c r="G38" s="7"/>
      <c r="H38" s="61"/>
      <c r="I38" s="61"/>
      <c r="J38" s="61"/>
      <c r="K38" s="7"/>
    </row>
    <row r="39" spans="1:11" x14ac:dyDescent="0.2">
      <c r="A39" s="7"/>
      <c r="B39" s="7"/>
      <c r="C39" s="7"/>
      <c r="D39" s="7"/>
      <c r="E39" s="7"/>
      <c r="F39" s="7"/>
      <c r="G39" s="7"/>
      <c r="H39" s="61"/>
      <c r="I39" s="61"/>
      <c r="J39" s="61"/>
      <c r="K39" s="7"/>
    </row>
    <row r="40" spans="1:11" x14ac:dyDescent="0.2">
      <c r="A40" s="7"/>
      <c r="B40" s="7"/>
      <c r="C40" s="7"/>
      <c r="D40" s="7"/>
      <c r="E40" s="7"/>
      <c r="F40" s="7"/>
      <c r="G40" s="7"/>
      <c r="H40" s="61"/>
      <c r="I40" s="61"/>
      <c r="J40" s="61"/>
      <c r="K40" s="7"/>
    </row>
    <row r="41" spans="1:11" x14ac:dyDescent="0.2">
      <c r="A41" s="7"/>
      <c r="B41" s="38"/>
      <c r="C41" s="7"/>
      <c r="D41" s="7"/>
      <c r="E41" s="7"/>
      <c r="F41" s="7"/>
      <c r="G41" s="7"/>
      <c r="H41" s="61"/>
      <c r="I41" s="61"/>
      <c r="J41" s="61"/>
      <c r="K41" s="7"/>
    </row>
    <row r="42" spans="1:11" x14ac:dyDescent="0.2">
      <c r="A42" s="7"/>
      <c r="B42" s="38"/>
      <c r="C42" s="7"/>
      <c r="D42" s="7"/>
      <c r="E42" s="7"/>
      <c r="F42" s="7"/>
      <c r="G42" s="7"/>
      <c r="H42" s="61"/>
      <c r="I42" s="61"/>
      <c r="J42" s="61"/>
      <c r="K42" s="7"/>
    </row>
    <row r="43" spans="1:11" x14ac:dyDescent="0.2">
      <c r="A43" s="7"/>
      <c r="B43" s="38"/>
      <c r="C43" s="7"/>
      <c r="D43" s="7"/>
      <c r="E43" s="7"/>
      <c r="F43" s="7"/>
      <c r="G43" s="7"/>
      <c r="H43" s="61"/>
      <c r="I43" s="61"/>
      <c r="J43" s="61"/>
      <c r="K43" s="7"/>
    </row>
    <row r="44" spans="1:11" x14ac:dyDescent="0.2">
      <c r="A44" s="7"/>
      <c r="B44" s="38"/>
      <c r="C44" s="7"/>
      <c r="D44" s="7"/>
      <c r="E44" s="7"/>
      <c r="F44" s="7"/>
      <c r="G44" s="7"/>
      <c r="H44" s="61"/>
      <c r="I44" s="61"/>
      <c r="J44" s="61"/>
      <c r="K44" s="7"/>
    </row>
    <row r="45" spans="1:11" x14ac:dyDescent="0.2">
      <c r="A45" s="7"/>
      <c r="B45" s="38"/>
      <c r="C45" s="7"/>
      <c r="D45" s="7"/>
      <c r="E45" s="7"/>
      <c r="F45" s="7"/>
      <c r="G45" s="7"/>
      <c r="H45" s="61"/>
      <c r="I45" s="61"/>
      <c r="J45" s="61"/>
      <c r="K45" s="7"/>
    </row>
    <row r="46" spans="1:11" x14ac:dyDescent="0.2">
      <c r="A46" s="7"/>
      <c r="B46" s="38"/>
      <c r="C46" s="7"/>
      <c r="D46" s="7"/>
      <c r="E46" s="7"/>
      <c r="F46" s="7"/>
      <c r="G46" s="7"/>
      <c r="H46" s="61"/>
      <c r="I46" s="61"/>
      <c r="J46" s="61"/>
      <c r="K46" s="7"/>
    </row>
    <row r="47" spans="1:11" x14ac:dyDescent="0.2">
      <c r="A47" s="7"/>
      <c r="B47" s="7"/>
      <c r="C47" s="7"/>
      <c r="D47" s="7"/>
      <c r="E47" s="7"/>
      <c r="F47" s="7"/>
      <c r="G47" s="7"/>
      <c r="H47" s="61"/>
      <c r="I47" s="61"/>
      <c r="J47" s="61"/>
      <c r="K47" s="7"/>
    </row>
    <row r="48" spans="1:11" x14ac:dyDescent="0.2">
      <c r="A48" s="402"/>
      <c r="B48" s="402"/>
      <c r="C48" s="402"/>
      <c r="D48" s="402"/>
      <c r="E48" s="402"/>
      <c r="F48" s="402"/>
      <c r="G48" s="402"/>
      <c r="H48" s="61"/>
      <c r="I48" s="61"/>
      <c r="J48" s="61"/>
      <c r="K48" s="7"/>
    </row>
    <row r="49" spans="1:11" x14ac:dyDescent="0.2">
      <c r="A49" s="7"/>
      <c r="B49" s="7"/>
      <c r="C49" s="7"/>
      <c r="D49" s="7"/>
      <c r="E49" s="7"/>
      <c r="F49" s="7"/>
      <c r="G49" s="7"/>
      <c r="H49" s="61"/>
      <c r="I49" s="61"/>
      <c r="J49" s="61"/>
      <c r="K49" s="7"/>
    </row>
    <row r="50" spans="1:11" x14ac:dyDescent="0.2">
      <c r="A50" s="403"/>
      <c r="B50" s="403"/>
      <c r="C50" s="403"/>
      <c r="D50" s="403"/>
      <c r="E50" s="403"/>
      <c r="F50" s="403"/>
      <c r="G50" s="403"/>
      <c r="H50" s="154"/>
      <c r="I50" s="154"/>
      <c r="J50" s="154"/>
      <c r="K50" s="7"/>
    </row>
    <row r="51" spans="1:11" x14ac:dyDescent="0.2">
      <c r="A51" s="7"/>
      <c r="B51" s="7"/>
      <c r="C51" s="7"/>
      <c r="D51" s="7"/>
      <c r="E51" s="7"/>
      <c r="F51" s="7"/>
      <c r="G51" s="7"/>
      <c r="H51" s="61"/>
      <c r="I51" s="61"/>
      <c r="J51" s="61"/>
      <c r="K51" s="7"/>
    </row>
    <row r="52" spans="1:11" x14ac:dyDescent="0.2">
      <c r="A52" s="7"/>
      <c r="B52" s="7"/>
      <c r="C52" s="7"/>
      <c r="D52" s="7"/>
      <c r="E52" s="7"/>
      <c r="F52" s="7"/>
      <c r="G52" s="7"/>
      <c r="H52" s="61"/>
      <c r="I52" s="61"/>
      <c r="J52" s="61"/>
      <c r="K52" s="7"/>
    </row>
    <row r="53" spans="1:11" x14ac:dyDescent="0.2">
      <c r="A53" s="7"/>
      <c r="B53" s="7"/>
      <c r="C53" s="7"/>
      <c r="D53" s="7"/>
      <c r="E53" s="7"/>
      <c r="F53" s="7"/>
      <c r="G53" s="7"/>
      <c r="H53" s="61"/>
      <c r="I53" s="130"/>
      <c r="J53" s="130"/>
    </row>
    <row r="54" spans="1:11" x14ac:dyDescent="0.2">
      <c r="A54" s="7"/>
      <c r="B54" s="7"/>
      <c r="C54" s="7"/>
      <c r="D54" s="7"/>
      <c r="E54" s="7"/>
      <c r="F54" s="7"/>
      <c r="G54" s="7"/>
      <c r="H54" s="61"/>
      <c r="I54" s="130"/>
      <c r="J54" s="130"/>
    </row>
    <row r="55" spans="1:11" x14ac:dyDescent="0.2">
      <c r="A55" s="7"/>
      <c r="B55" s="7"/>
      <c r="C55" s="7"/>
      <c r="D55" s="7"/>
      <c r="E55" s="7"/>
      <c r="F55" s="7"/>
      <c r="G55" s="7"/>
      <c r="H55" s="61"/>
      <c r="I55" s="130"/>
      <c r="J55" s="130"/>
    </row>
    <row r="56" spans="1:11" x14ac:dyDescent="0.2">
      <c r="A56" s="7"/>
      <c r="B56" s="7"/>
      <c r="C56" s="7"/>
      <c r="D56" s="7"/>
      <c r="E56" s="7"/>
      <c r="F56" s="7"/>
      <c r="G56" s="7"/>
      <c r="H56" s="61"/>
      <c r="I56" s="130"/>
      <c r="J56" s="130"/>
    </row>
    <row r="57" spans="1:11" x14ac:dyDescent="0.2">
      <c r="A57" s="7"/>
      <c r="B57" s="7"/>
      <c r="C57" s="7"/>
      <c r="D57" s="7"/>
      <c r="E57" s="7"/>
      <c r="F57" s="7"/>
      <c r="G57" s="7"/>
      <c r="H57" s="61"/>
      <c r="I57" s="130"/>
      <c r="J57" s="130"/>
    </row>
    <row r="58" spans="1:11" x14ac:dyDescent="0.2">
      <c r="A58" s="7"/>
      <c r="B58" s="7"/>
      <c r="C58" s="7"/>
      <c r="D58" s="7"/>
      <c r="E58" s="7"/>
      <c r="F58" s="7"/>
      <c r="G58" s="7"/>
      <c r="H58" s="7"/>
    </row>
    <row r="59" spans="1:11" x14ac:dyDescent="0.2">
      <c r="A59" s="7"/>
      <c r="B59" s="7"/>
      <c r="C59" s="7"/>
      <c r="D59" s="7"/>
      <c r="E59" s="7"/>
      <c r="F59" s="7"/>
      <c r="G59" s="7"/>
      <c r="H59" s="7"/>
    </row>
    <row r="60" spans="1:11" x14ac:dyDescent="0.2">
      <c r="A60" s="7"/>
      <c r="B60" s="7"/>
      <c r="C60" s="7"/>
      <c r="D60" s="7"/>
      <c r="E60" s="7"/>
      <c r="F60" s="7"/>
      <c r="G60" s="7"/>
      <c r="H60" s="7"/>
    </row>
    <row r="61" spans="1:11" x14ac:dyDescent="0.2">
      <c r="A61" s="7"/>
      <c r="B61" s="7"/>
      <c r="C61" s="7"/>
      <c r="D61" s="7"/>
      <c r="E61" s="7"/>
      <c r="F61" s="7"/>
      <c r="G61" s="7"/>
      <c r="H61" s="7"/>
    </row>
    <row r="62" spans="1:11" x14ac:dyDescent="0.2">
      <c r="A62" s="7"/>
      <c r="B62" s="7"/>
      <c r="C62" s="7"/>
      <c r="D62" s="7"/>
      <c r="E62" s="7"/>
      <c r="F62" s="7"/>
      <c r="G62" s="7"/>
      <c r="H62" s="7"/>
    </row>
    <row r="63" spans="1:11" x14ac:dyDescent="0.2">
      <c r="A63" s="7"/>
      <c r="B63" s="7"/>
      <c r="C63" s="7"/>
      <c r="D63" s="7"/>
      <c r="E63" s="7"/>
      <c r="F63" s="7"/>
      <c r="G63" s="7"/>
      <c r="H63" s="7"/>
    </row>
    <row r="64" spans="1:11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</sheetData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7"/>
  <sheetViews>
    <sheetView workbookViewId="0">
      <selection activeCell="A3" sqref="A3:J3"/>
    </sheetView>
  </sheetViews>
  <sheetFormatPr defaultRowHeight="12.75" x14ac:dyDescent="0.2"/>
  <cols>
    <col min="1" max="1" width="28" customWidth="1"/>
    <col min="3" max="3" width="9" customWidth="1"/>
    <col min="5" max="5" width="9" customWidth="1"/>
    <col min="9" max="9" width="14.42578125" customWidth="1"/>
    <col min="10" max="10" width="15.140625" customWidth="1"/>
    <col min="11" max="11" width="9.42578125" customWidth="1"/>
    <col min="12" max="12" width="14.7109375" customWidth="1"/>
  </cols>
  <sheetData>
    <row r="1" spans="1:12" x14ac:dyDescent="0.2">
      <c r="G1" s="17"/>
      <c r="H1" s="17"/>
      <c r="I1" s="414" t="s">
        <v>110</v>
      </c>
      <c r="J1" s="414"/>
      <c r="K1" s="47"/>
      <c r="L1" s="47"/>
    </row>
    <row r="2" spans="1:12" x14ac:dyDescent="0.2">
      <c r="G2" s="17"/>
      <c r="H2" s="17"/>
      <c r="K2" s="33"/>
      <c r="L2" s="33"/>
    </row>
    <row r="3" spans="1:12" x14ac:dyDescent="0.2">
      <c r="A3" s="314" t="s">
        <v>393</v>
      </c>
      <c r="B3" s="314"/>
      <c r="C3" s="314"/>
      <c r="D3" s="314"/>
      <c r="E3" s="314"/>
      <c r="F3" s="314"/>
      <c r="G3" s="314"/>
      <c r="H3" s="314"/>
      <c r="I3" s="314"/>
      <c r="J3" s="314"/>
      <c r="K3" s="18"/>
      <c r="L3" s="18"/>
    </row>
    <row r="4" spans="1:12" x14ac:dyDescent="0.2">
      <c r="A4" s="314" t="s">
        <v>318</v>
      </c>
      <c r="B4" s="314"/>
      <c r="C4" s="314"/>
      <c r="D4" s="314"/>
      <c r="E4" s="314"/>
      <c r="F4" s="314"/>
      <c r="G4" s="314"/>
      <c r="H4" s="314"/>
      <c r="I4" s="314"/>
      <c r="J4" s="314"/>
      <c r="K4" s="18"/>
      <c r="L4" s="18"/>
    </row>
    <row r="5" spans="1:12" x14ac:dyDescent="0.2">
      <c r="A5" s="314" t="s">
        <v>17</v>
      </c>
      <c r="B5" s="314"/>
      <c r="C5" s="314"/>
      <c r="D5" s="314"/>
      <c r="E5" s="314"/>
      <c r="F5" s="314"/>
      <c r="G5" s="314"/>
      <c r="H5" s="314"/>
      <c r="I5" s="314"/>
      <c r="J5" s="314"/>
      <c r="K5" s="18"/>
      <c r="L5" s="18"/>
    </row>
    <row r="9" spans="1:12" x14ac:dyDescent="0.2">
      <c r="J9" s="39" t="s">
        <v>18</v>
      </c>
    </row>
    <row r="11" spans="1:12" s="9" customFormat="1" x14ac:dyDescent="0.2">
      <c r="A11" s="5" t="s">
        <v>164</v>
      </c>
      <c r="B11" s="24"/>
      <c r="C11" s="37"/>
      <c r="D11" s="21">
        <v>2020</v>
      </c>
      <c r="E11" s="21">
        <v>2021</v>
      </c>
      <c r="F11" s="21">
        <v>2022</v>
      </c>
      <c r="G11" s="21">
        <v>2023</v>
      </c>
      <c r="H11" s="21">
        <v>2024</v>
      </c>
      <c r="I11" s="21" t="s">
        <v>21</v>
      </c>
      <c r="J11" s="21" t="s">
        <v>154</v>
      </c>
    </row>
    <row r="12" spans="1:12" x14ac:dyDescent="0.2">
      <c r="A12" s="1"/>
      <c r="B12" s="2"/>
      <c r="C12" s="26"/>
      <c r="D12" s="48"/>
      <c r="E12" s="48"/>
      <c r="F12" s="48"/>
      <c r="G12" s="48"/>
      <c r="H12" s="48"/>
      <c r="I12" s="48"/>
      <c r="J12" s="20"/>
    </row>
    <row r="13" spans="1:12" x14ac:dyDescent="0.2">
      <c r="A13" s="345" t="s">
        <v>166</v>
      </c>
      <c r="B13" s="318"/>
      <c r="C13" s="319"/>
      <c r="D13" s="48"/>
      <c r="E13" s="48"/>
      <c r="F13" s="48"/>
      <c r="G13" s="48"/>
      <c r="H13" s="48"/>
      <c r="I13" s="48"/>
      <c r="J13" s="20"/>
    </row>
    <row r="14" spans="1:12" x14ac:dyDescent="0.2">
      <c r="A14" s="1"/>
      <c r="B14" s="2"/>
      <c r="C14" s="26"/>
      <c r="D14" s="48"/>
      <c r="E14" s="48"/>
      <c r="F14" s="48"/>
      <c r="G14" s="48"/>
      <c r="H14" s="48"/>
      <c r="I14" s="48"/>
      <c r="J14" s="20"/>
    </row>
    <row r="15" spans="1:12" x14ac:dyDescent="0.2">
      <c r="A15" s="345" t="s">
        <v>182</v>
      </c>
      <c r="B15" s="318"/>
      <c r="C15" s="319"/>
      <c r="D15" s="48"/>
      <c r="E15" s="48"/>
      <c r="F15" s="48"/>
      <c r="G15" s="48"/>
      <c r="H15" s="48"/>
      <c r="I15" s="48"/>
      <c r="J15" s="20"/>
    </row>
    <row r="16" spans="1:12" x14ac:dyDescent="0.2">
      <c r="A16" s="28"/>
      <c r="B16" s="2"/>
      <c r="C16" s="26"/>
      <c r="D16" s="48"/>
      <c r="E16" s="48"/>
      <c r="F16" s="48"/>
      <c r="G16" s="48"/>
      <c r="H16" s="48"/>
      <c r="I16" s="48"/>
      <c r="J16" s="20"/>
    </row>
    <row r="17" spans="1:10" x14ac:dyDescent="0.2">
      <c r="A17" s="345" t="s">
        <v>183</v>
      </c>
      <c r="B17" s="318"/>
      <c r="C17" s="319"/>
      <c r="D17" s="48"/>
      <c r="E17" s="48"/>
      <c r="F17" s="48"/>
      <c r="G17" s="48"/>
      <c r="H17" s="48"/>
      <c r="I17" s="48"/>
      <c r="J17" s="20"/>
    </row>
    <row r="18" spans="1:10" x14ac:dyDescent="0.2">
      <c r="A18" s="5"/>
      <c r="B18" s="2"/>
      <c r="C18" s="26"/>
      <c r="D18" s="48"/>
      <c r="E18" s="48"/>
      <c r="F18" s="48"/>
      <c r="G18" s="48"/>
      <c r="H18" s="48"/>
      <c r="I18" s="48"/>
      <c r="J18" s="20"/>
    </row>
    <row r="19" spans="1:10" x14ac:dyDescent="0.2">
      <c r="A19" s="345" t="s">
        <v>167</v>
      </c>
      <c r="B19" s="318"/>
      <c r="C19" s="319"/>
      <c r="D19" s="111"/>
      <c r="E19" s="111"/>
      <c r="F19" s="111"/>
      <c r="G19" s="111"/>
      <c r="H19" s="111"/>
      <c r="I19" s="111"/>
      <c r="J19" s="20"/>
    </row>
    <row r="20" spans="1:10" s="10" customFormat="1" x14ac:dyDescent="0.2">
      <c r="A20" s="29"/>
      <c r="B20" s="36"/>
      <c r="C20" s="27"/>
      <c r="D20" s="112"/>
      <c r="E20" s="112"/>
      <c r="F20" s="112"/>
      <c r="G20" s="112"/>
      <c r="H20" s="112"/>
      <c r="I20" s="128"/>
      <c r="J20" s="31"/>
    </row>
    <row r="21" spans="1:10" x14ac:dyDescent="0.2">
      <c r="A21" s="345" t="s">
        <v>168</v>
      </c>
      <c r="B21" s="318"/>
      <c r="C21" s="319"/>
      <c r="D21" s="48"/>
      <c r="E21" s="48"/>
      <c r="F21" s="48"/>
      <c r="G21" s="48"/>
      <c r="H21" s="48"/>
      <c r="I21" s="132"/>
      <c r="J21" s="32"/>
    </row>
    <row r="22" spans="1:10" x14ac:dyDescent="0.2">
      <c r="A22" s="5"/>
      <c r="B22" s="2"/>
      <c r="C22" s="26"/>
      <c r="D22" s="48"/>
      <c r="E22" s="48"/>
      <c r="F22" s="48"/>
      <c r="G22" s="48"/>
      <c r="H22" s="48"/>
      <c r="I22" s="132"/>
      <c r="J22" s="32"/>
    </row>
    <row r="23" spans="1:10" x14ac:dyDescent="0.2">
      <c r="A23" s="345" t="s">
        <v>169</v>
      </c>
      <c r="B23" s="318"/>
      <c r="C23" s="319"/>
      <c r="D23" s="111"/>
      <c r="E23" s="111"/>
      <c r="F23" s="111"/>
      <c r="G23" s="111"/>
      <c r="H23" s="111"/>
      <c r="I23" s="111"/>
      <c r="J23" s="32"/>
    </row>
    <row r="24" spans="1:10" hidden="1" x14ac:dyDescent="0.2">
      <c r="A24" s="29"/>
      <c r="B24" s="2"/>
      <c r="C24" s="26"/>
      <c r="D24" s="48"/>
      <c r="E24" s="48"/>
      <c r="F24" s="48"/>
      <c r="G24" s="48"/>
      <c r="H24" s="48"/>
      <c r="I24" s="125"/>
      <c r="J24" s="32"/>
    </row>
    <row r="25" spans="1:10" hidden="1" x14ac:dyDescent="0.2">
      <c r="A25" s="29"/>
      <c r="B25" s="2"/>
      <c r="C25" s="26"/>
      <c r="D25" s="48"/>
      <c r="E25" s="48"/>
      <c r="F25" s="48"/>
      <c r="G25" s="48"/>
      <c r="H25" s="48"/>
      <c r="I25" s="125"/>
      <c r="J25" s="32"/>
    </row>
    <row r="26" spans="1:10" x14ac:dyDescent="0.2">
      <c r="A26" s="1"/>
      <c r="B26" s="2"/>
      <c r="C26" s="26"/>
      <c r="D26" s="48"/>
      <c r="E26" s="48"/>
      <c r="F26" s="48"/>
      <c r="G26" s="48"/>
      <c r="H26" s="48"/>
      <c r="I26" s="48"/>
      <c r="J26" s="20"/>
    </row>
    <row r="27" spans="1:10" s="9" customFormat="1" x14ac:dyDescent="0.2">
      <c r="A27" s="345" t="s">
        <v>170</v>
      </c>
      <c r="B27" s="318"/>
      <c r="C27" s="319"/>
      <c r="D27" s="111"/>
      <c r="E27" s="111"/>
      <c r="F27" s="111"/>
      <c r="G27" s="111"/>
      <c r="H27" s="111"/>
      <c r="I27" s="111"/>
      <c r="J27" s="19"/>
    </row>
  </sheetData>
  <mergeCells count="11">
    <mergeCell ref="A21:C21"/>
    <mergeCell ref="A23:C23"/>
    <mergeCell ref="A27:C27"/>
    <mergeCell ref="A13:C13"/>
    <mergeCell ref="A15:C15"/>
    <mergeCell ref="A17:C17"/>
    <mergeCell ref="I1:J1"/>
    <mergeCell ref="A3:J3"/>
    <mergeCell ref="A4:J4"/>
    <mergeCell ref="A5:J5"/>
    <mergeCell ref="A19:C1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53"/>
  <sheetViews>
    <sheetView topLeftCell="B1" workbookViewId="0">
      <selection activeCell="N1" sqref="N1"/>
    </sheetView>
  </sheetViews>
  <sheetFormatPr defaultRowHeight="12.75" x14ac:dyDescent="0.2"/>
  <cols>
    <col min="1" max="1" width="49.5703125" customWidth="1"/>
    <col min="2" max="2" width="10.5703125" customWidth="1"/>
    <col min="3" max="3" width="10.42578125" customWidth="1"/>
    <col min="4" max="4" width="11.140625" customWidth="1"/>
    <col min="5" max="5" width="10.85546875" customWidth="1"/>
    <col min="6" max="6" width="11.85546875" customWidth="1"/>
    <col min="7" max="7" width="11.140625" customWidth="1"/>
    <col min="8" max="8" width="11.28515625" customWidth="1"/>
    <col min="9" max="9" width="11" customWidth="1"/>
    <col min="10" max="10" width="10.42578125" customWidth="1"/>
    <col min="11" max="11" width="11.140625" customWidth="1"/>
    <col min="12" max="12" width="10.85546875" customWidth="1"/>
    <col min="13" max="13" width="11.5703125" customWidth="1"/>
    <col min="14" max="14" width="10.85546875" customWidth="1"/>
    <col min="15" max="15" width="9.140625" style="130"/>
  </cols>
  <sheetData>
    <row r="1" spans="1:17" x14ac:dyDescent="0.2">
      <c r="N1" s="47" t="s">
        <v>395</v>
      </c>
    </row>
    <row r="3" spans="1:17" s="8" customForma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 s="130"/>
      <c r="P3"/>
      <c r="Q3"/>
    </row>
    <row r="4" spans="1:17" x14ac:dyDescent="0.2">
      <c r="A4" s="314" t="s">
        <v>387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7" s="9" customForma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 s="130"/>
      <c r="P5"/>
      <c r="Q5"/>
    </row>
    <row r="6" spans="1:17" s="9" customFormat="1" x14ac:dyDescent="0.2">
      <c r="A6" s="9" t="s">
        <v>316</v>
      </c>
      <c r="O6" s="130"/>
      <c r="P6"/>
      <c r="Q6"/>
    </row>
    <row r="7" spans="1:17" s="9" customFormat="1" ht="15.75" x14ac:dyDescent="0.25">
      <c r="A7" s="415" t="s">
        <v>19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130"/>
      <c r="P7"/>
      <c r="Q7"/>
    </row>
    <row r="8" spans="1:17" s="9" customFormat="1" x14ac:dyDescent="0.2">
      <c r="A8" s="19" t="s">
        <v>162</v>
      </c>
      <c r="B8" s="19" t="s">
        <v>32</v>
      </c>
      <c r="C8" s="19" t="s">
        <v>33</v>
      </c>
      <c r="D8" s="19" t="s">
        <v>34</v>
      </c>
      <c r="E8" s="19" t="s">
        <v>35</v>
      </c>
      <c r="F8" s="19" t="s">
        <v>36</v>
      </c>
      <c r="G8" s="19" t="s">
        <v>37</v>
      </c>
      <c r="H8" s="19" t="s">
        <v>38</v>
      </c>
      <c r="I8" s="19" t="s">
        <v>39</v>
      </c>
      <c r="J8" s="19" t="s">
        <v>40</v>
      </c>
      <c r="K8" s="19" t="s">
        <v>41</v>
      </c>
      <c r="L8" s="19" t="s">
        <v>42</v>
      </c>
      <c r="M8" s="19" t="s">
        <v>43</v>
      </c>
      <c r="N8" s="19" t="s">
        <v>44</v>
      </c>
      <c r="O8" s="130"/>
      <c r="P8"/>
      <c r="Q8"/>
    </row>
    <row r="9" spans="1:17" s="16" customFormat="1" x14ac:dyDescent="0.2">
      <c r="A9" s="55" t="s">
        <v>320</v>
      </c>
      <c r="B9" s="112">
        <v>16709</v>
      </c>
      <c r="C9" s="112">
        <v>16709</v>
      </c>
      <c r="D9" s="112">
        <v>16709</v>
      </c>
      <c r="E9" s="112">
        <v>16709</v>
      </c>
      <c r="F9" s="112">
        <v>16709</v>
      </c>
      <c r="G9" s="112">
        <v>16708</v>
      </c>
      <c r="H9" s="112">
        <v>16709</v>
      </c>
      <c r="I9" s="112">
        <v>16709</v>
      </c>
      <c r="J9" s="112">
        <v>16709</v>
      </c>
      <c r="K9" s="112">
        <v>16709</v>
      </c>
      <c r="L9" s="112">
        <v>16709</v>
      </c>
      <c r="M9" s="112">
        <v>16708</v>
      </c>
      <c r="N9" s="112">
        <f>SUM(B9:M9)</f>
        <v>200506</v>
      </c>
      <c r="O9" s="130"/>
      <c r="P9"/>
      <c r="Q9"/>
    </row>
    <row r="10" spans="1:17" x14ac:dyDescent="0.2">
      <c r="A10" s="55" t="s">
        <v>321</v>
      </c>
      <c r="B10" s="112"/>
      <c r="C10" s="112">
        <v>97134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>
        <f>SUM(B10:M10)</f>
        <v>97134</v>
      </c>
    </row>
    <row r="11" spans="1:17" ht="12.75" customHeight="1" x14ac:dyDescent="0.2">
      <c r="A11" s="54" t="s">
        <v>264</v>
      </c>
      <c r="B11" s="112">
        <v>846</v>
      </c>
      <c r="C11" s="112">
        <v>846</v>
      </c>
      <c r="D11" s="112">
        <v>101520</v>
      </c>
      <c r="E11" s="112">
        <v>11421</v>
      </c>
      <c r="F11" s="112">
        <v>11421</v>
      </c>
      <c r="G11" s="112">
        <v>846</v>
      </c>
      <c r="H11" s="112">
        <v>846</v>
      </c>
      <c r="I11" s="112">
        <v>846</v>
      </c>
      <c r="J11" s="112">
        <v>101520</v>
      </c>
      <c r="K11" s="112">
        <v>11421</v>
      </c>
      <c r="L11" s="112">
        <v>11421</v>
      </c>
      <c r="M11" s="112">
        <v>846</v>
      </c>
      <c r="N11" s="112">
        <f t="shared" ref="N11:N16" si="0">SUM(B11:M11)</f>
        <v>253800</v>
      </c>
    </row>
    <row r="12" spans="1:17" x14ac:dyDescent="0.2">
      <c r="A12" s="54" t="s">
        <v>278</v>
      </c>
      <c r="B12" s="112">
        <v>5719</v>
      </c>
      <c r="C12" s="112">
        <v>5719</v>
      </c>
      <c r="D12" s="112">
        <v>5719</v>
      </c>
      <c r="E12" s="112">
        <v>5719</v>
      </c>
      <c r="F12" s="112">
        <v>5719</v>
      </c>
      <c r="G12" s="112">
        <v>5719</v>
      </c>
      <c r="H12" s="112">
        <v>5719</v>
      </c>
      <c r="I12" s="112">
        <v>5719</v>
      </c>
      <c r="J12" s="112">
        <v>5719</v>
      </c>
      <c r="K12" s="112">
        <v>5719</v>
      </c>
      <c r="L12" s="112">
        <v>5719</v>
      </c>
      <c r="M12" s="112">
        <v>5719</v>
      </c>
      <c r="N12" s="112">
        <f t="shared" si="0"/>
        <v>68628</v>
      </c>
    </row>
    <row r="13" spans="1:17" x14ac:dyDescent="0.2">
      <c r="A13" s="54" t="s">
        <v>12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>
        <f t="shared" si="0"/>
        <v>0</v>
      </c>
    </row>
    <row r="14" spans="1:17" x14ac:dyDescent="0.2">
      <c r="A14" s="54" t="s">
        <v>280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>
        <f t="shared" si="0"/>
        <v>0</v>
      </c>
    </row>
    <row r="15" spans="1:17" x14ac:dyDescent="0.2">
      <c r="A15" s="55" t="s">
        <v>296</v>
      </c>
      <c r="B15" s="117">
        <v>286</v>
      </c>
      <c r="C15" s="117">
        <v>25</v>
      </c>
      <c r="D15" s="117">
        <v>25</v>
      </c>
      <c r="E15" s="117">
        <v>50</v>
      </c>
      <c r="F15" s="117">
        <v>50</v>
      </c>
      <c r="G15" s="117">
        <v>50</v>
      </c>
      <c r="H15" s="117">
        <v>50</v>
      </c>
      <c r="I15" s="117">
        <v>50</v>
      </c>
      <c r="J15" s="117">
        <v>50</v>
      </c>
      <c r="K15" s="117">
        <v>50</v>
      </c>
      <c r="L15" s="117">
        <v>50</v>
      </c>
      <c r="M15" s="117">
        <v>50</v>
      </c>
      <c r="N15" s="112">
        <f t="shared" si="0"/>
        <v>786</v>
      </c>
    </row>
    <row r="16" spans="1:17" s="9" customFormat="1" x14ac:dyDescent="0.2">
      <c r="A16" s="54" t="s">
        <v>319</v>
      </c>
      <c r="B16" s="112">
        <f>B29-SUM(B9:B15)</f>
        <v>32360</v>
      </c>
      <c r="C16" s="112"/>
      <c r="D16" s="112"/>
      <c r="E16" s="112">
        <f>SUM(C29:E29)-SUM(C9:E15)</f>
        <v>6810</v>
      </c>
      <c r="F16" s="112">
        <f>F29-SUM(F9:F15)</f>
        <v>71802</v>
      </c>
      <c r="G16" s="112">
        <f t="shared" ref="G16:M16" si="1">G29-SUM(G9:G15)</f>
        <v>27363</v>
      </c>
      <c r="H16" s="112">
        <f t="shared" si="1"/>
        <v>26809</v>
      </c>
      <c r="I16" s="112">
        <f t="shared" si="1"/>
        <v>27100</v>
      </c>
      <c r="J16" s="112"/>
      <c r="K16" s="112">
        <f>SUM(J29:K29)-SUM(J9:K15)</f>
        <v>53327</v>
      </c>
      <c r="L16" s="112">
        <f t="shared" si="1"/>
        <v>16224</v>
      </c>
      <c r="M16" s="112">
        <f t="shared" si="1"/>
        <v>26099</v>
      </c>
      <c r="N16" s="112">
        <f t="shared" si="0"/>
        <v>287894</v>
      </c>
      <c r="O16" s="130"/>
      <c r="P16"/>
      <c r="Q16"/>
    </row>
    <row r="17" spans="1:17" ht="15.75" x14ac:dyDescent="0.25">
      <c r="A17" s="53" t="s">
        <v>46</v>
      </c>
      <c r="B17" s="111">
        <f>SUM(B9:B16)</f>
        <v>55920</v>
      </c>
      <c r="C17" s="111">
        <f t="shared" ref="C17:N17" si="2">SUM(C9:C16)</f>
        <v>120433</v>
      </c>
      <c r="D17" s="111">
        <f t="shared" si="2"/>
        <v>123973</v>
      </c>
      <c r="E17" s="111">
        <f t="shared" si="2"/>
        <v>40709</v>
      </c>
      <c r="F17" s="111">
        <f t="shared" si="2"/>
        <v>105701</v>
      </c>
      <c r="G17" s="111">
        <f t="shared" si="2"/>
        <v>50686</v>
      </c>
      <c r="H17" s="111">
        <f t="shared" si="2"/>
        <v>50133</v>
      </c>
      <c r="I17" s="111">
        <f t="shared" si="2"/>
        <v>50424</v>
      </c>
      <c r="J17" s="111">
        <f t="shared" si="2"/>
        <v>123998</v>
      </c>
      <c r="K17" s="111">
        <f t="shared" si="2"/>
        <v>87226</v>
      </c>
      <c r="L17" s="111">
        <f t="shared" si="2"/>
        <v>50123</v>
      </c>
      <c r="M17" s="111">
        <f t="shared" si="2"/>
        <v>49422</v>
      </c>
      <c r="N17" s="111">
        <f t="shared" si="2"/>
        <v>908748</v>
      </c>
    </row>
    <row r="18" spans="1:17" ht="15.75" x14ac:dyDescent="0.25">
      <c r="A18" s="415" t="s">
        <v>20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</row>
    <row r="19" spans="1:17" x14ac:dyDescent="0.2">
      <c r="A19" s="19" t="s">
        <v>162</v>
      </c>
      <c r="B19" s="19" t="s">
        <v>32</v>
      </c>
      <c r="C19" s="19" t="s">
        <v>33</v>
      </c>
      <c r="D19" s="19" t="s">
        <v>34</v>
      </c>
      <c r="E19" s="19" t="s">
        <v>35</v>
      </c>
      <c r="F19" s="19" t="s">
        <v>36</v>
      </c>
      <c r="G19" s="19" t="s">
        <v>37</v>
      </c>
      <c r="H19" s="19" t="s">
        <v>38</v>
      </c>
      <c r="I19" s="19" t="s">
        <v>39</v>
      </c>
      <c r="J19" s="19" t="s">
        <v>40</v>
      </c>
      <c r="K19" s="19" t="s">
        <v>41</v>
      </c>
      <c r="L19" s="19" t="s">
        <v>42</v>
      </c>
      <c r="M19" s="19" t="s">
        <v>43</v>
      </c>
      <c r="N19" s="19" t="s">
        <v>44</v>
      </c>
    </row>
    <row r="20" spans="1:17" x14ac:dyDescent="0.2">
      <c r="A20" s="56" t="s">
        <v>177</v>
      </c>
      <c r="B20" s="112">
        <v>8903</v>
      </c>
      <c r="C20" s="112">
        <v>8903</v>
      </c>
      <c r="D20" s="112">
        <v>8904</v>
      </c>
      <c r="E20" s="112">
        <v>8903</v>
      </c>
      <c r="F20" s="112">
        <v>8903</v>
      </c>
      <c r="G20" s="112">
        <v>8904</v>
      </c>
      <c r="H20" s="112">
        <v>8903</v>
      </c>
      <c r="I20" s="112">
        <v>8903</v>
      </c>
      <c r="J20" s="112">
        <v>8904</v>
      </c>
      <c r="K20" s="112">
        <v>8903</v>
      </c>
      <c r="L20" s="112">
        <v>8903</v>
      </c>
      <c r="M20" s="112">
        <v>8904</v>
      </c>
      <c r="N20" s="112">
        <f t="shared" ref="N20:N26" si="3">SUM(B20:M20)</f>
        <v>106840</v>
      </c>
    </row>
    <row r="21" spans="1:17" x14ac:dyDescent="0.2">
      <c r="A21" s="31" t="s">
        <v>323</v>
      </c>
      <c r="B21" s="112">
        <v>1638</v>
      </c>
      <c r="C21" s="112">
        <v>1638</v>
      </c>
      <c r="D21" s="112">
        <v>1638</v>
      </c>
      <c r="E21" s="112">
        <v>1638</v>
      </c>
      <c r="F21" s="112">
        <v>1638</v>
      </c>
      <c r="G21" s="112">
        <v>1638</v>
      </c>
      <c r="H21" s="112">
        <v>1638</v>
      </c>
      <c r="I21" s="112">
        <v>1638</v>
      </c>
      <c r="J21" s="112">
        <v>1638</v>
      </c>
      <c r="K21" s="112">
        <v>1638</v>
      </c>
      <c r="L21" s="112">
        <v>1638</v>
      </c>
      <c r="M21" s="112">
        <v>1637</v>
      </c>
      <c r="N21" s="112">
        <f t="shared" si="3"/>
        <v>19655</v>
      </c>
    </row>
    <row r="22" spans="1:17" x14ac:dyDescent="0.2">
      <c r="A22" s="56" t="s">
        <v>178</v>
      </c>
      <c r="B22" s="112">
        <v>19127</v>
      </c>
      <c r="C22" s="112">
        <v>19128</v>
      </c>
      <c r="D22" s="112">
        <v>19127</v>
      </c>
      <c r="E22" s="112">
        <v>19128</v>
      </c>
      <c r="F22" s="112">
        <v>19127</v>
      </c>
      <c r="G22" s="112">
        <v>19128</v>
      </c>
      <c r="H22" s="112">
        <v>19127</v>
      </c>
      <c r="I22" s="112">
        <v>19128</v>
      </c>
      <c r="J22" s="112">
        <v>19127</v>
      </c>
      <c r="K22" s="112">
        <v>19128</v>
      </c>
      <c r="L22" s="112">
        <v>19127</v>
      </c>
      <c r="M22" s="112">
        <v>19127</v>
      </c>
      <c r="N22" s="112">
        <f t="shared" si="3"/>
        <v>229529</v>
      </c>
    </row>
    <row r="23" spans="1:17" x14ac:dyDescent="0.2">
      <c r="A23" s="56" t="s">
        <v>123</v>
      </c>
      <c r="B23" s="112">
        <v>458</v>
      </c>
      <c r="C23" s="112">
        <v>458</v>
      </c>
      <c r="D23" s="112">
        <v>459</v>
      </c>
      <c r="E23" s="112">
        <v>458</v>
      </c>
      <c r="F23" s="112">
        <v>458</v>
      </c>
      <c r="G23" s="112">
        <v>459</v>
      </c>
      <c r="H23" s="112">
        <v>458</v>
      </c>
      <c r="I23" s="112">
        <v>458</v>
      </c>
      <c r="J23" s="112">
        <v>459</v>
      </c>
      <c r="K23" s="112">
        <v>458</v>
      </c>
      <c r="L23" s="112">
        <v>458</v>
      </c>
      <c r="M23" s="112">
        <v>459</v>
      </c>
      <c r="N23" s="112">
        <f t="shared" si="3"/>
        <v>5500</v>
      </c>
    </row>
    <row r="24" spans="1:17" x14ac:dyDescent="0.2">
      <c r="A24" s="56" t="s">
        <v>283</v>
      </c>
      <c r="B24" s="112">
        <v>2769</v>
      </c>
      <c r="C24" s="112">
        <v>2770</v>
      </c>
      <c r="D24" s="112">
        <v>2769</v>
      </c>
      <c r="E24" s="112">
        <v>2770</v>
      </c>
      <c r="F24" s="112">
        <v>2769</v>
      </c>
      <c r="G24" s="112">
        <v>2770</v>
      </c>
      <c r="H24" s="112">
        <v>2769</v>
      </c>
      <c r="I24" s="112">
        <v>2770</v>
      </c>
      <c r="J24" s="112">
        <v>2769</v>
      </c>
      <c r="K24" s="112">
        <v>2770</v>
      </c>
      <c r="L24" s="112">
        <v>2769</v>
      </c>
      <c r="M24" s="112">
        <v>2769</v>
      </c>
      <c r="N24" s="112">
        <f t="shared" si="3"/>
        <v>33233</v>
      </c>
    </row>
    <row r="25" spans="1:17" s="9" customFormat="1" x14ac:dyDescent="0.2">
      <c r="A25" s="56" t="s">
        <v>234</v>
      </c>
      <c r="B25" s="112"/>
      <c r="C25" s="112"/>
      <c r="D25" s="112">
        <v>55327</v>
      </c>
      <c r="E25" s="112">
        <v>55328</v>
      </c>
      <c r="F25" s="112">
        <v>55328</v>
      </c>
      <c r="G25" s="112"/>
      <c r="H25" s="112"/>
      <c r="I25" s="112"/>
      <c r="J25" s="112">
        <v>55327</v>
      </c>
      <c r="K25" s="112">
        <v>55327</v>
      </c>
      <c r="L25" s="112"/>
      <c r="M25" s="112"/>
      <c r="N25" s="112">
        <f t="shared" si="3"/>
        <v>276637</v>
      </c>
      <c r="O25" s="130"/>
      <c r="P25"/>
      <c r="Q25"/>
    </row>
    <row r="26" spans="1:17" x14ac:dyDescent="0.2">
      <c r="A26" s="56" t="s">
        <v>235</v>
      </c>
      <c r="B26" s="112"/>
      <c r="C26" s="112"/>
      <c r="D26" s="112">
        <v>11133</v>
      </c>
      <c r="E26" s="112">
        <v>11134</v>
      </c>
      <c r="F26" s="112"/>
      <c r="G26" s="112"/>
      <c r="H26" s="112"/>
      <c r="I26" s="112"/>
      <c r="J26" s="112"/>
      <c r="K26" s="112"/>
      <c r="L26" s="112"/>
      <c r="M26" s="112"/>
      <c r="N26" s="112">
        <f t="shared" si="3"/>
        <v>22267</v>
      </c>
    </row>
    <row r="27" spans="1:17" x14ac:dyDescent="0.2">
      <c r="A27" s="56" t="s">
        <v>236</v>
      </c>
      <c r="B27" s="112"/>
      <c r="C27" s="112">
        <v>300</v>
      </c>
      <c r="D27" s="112">
        <v>200</v>
      </c>
      <c r="E27" s="112">
        <v>300</v>
      </c>
      <c r="F27" s="112"/>
      <c r="G27" s="112">
        <v>300</v>
      </c>
      <c r="H27" s="112"/>
      <c r="I27" s="112">
        <v>300</v>
      </c>
      <c r="J27" s="112"/>
      <c r="K27" s="112">
        <v>300</v>
      </c>
      <c r="L27" s="112"/>
      <c r="M27" s="112">
        <v>300</v>
      </c>
      <c r="N27" s="112">
        <f>SUM(B27:M27)</f>
        <v>2000</v>
      </c>
    </row>
    <row r="28" spans="1:17" x14ac:dyDescent="0.2">
      <c r="A28" s="56" t="s">
        <v>322</v>
      </c>
      <c r="B28" s="112">
        <f>B77+B138+'8. Önkormányzat'!I75-'7. Óvoda'!I68-'6. PMH'!L68</f>
        <v>23025</v>
      </c>
      <c r="C28" s="112">
        <f t="shared" ref="C28:M28" si="4">C77+C138</f>
        <v>17227</v>
      </c>
      <c r="D28" s="112">
        <f t="shared" si="4"/>
        <v>17488</v>
      </c>
      <c r="E28" s="112">
        <f t="shared" si="4"/>
        <v>17987</v>
      </c>
      <c r="F28" s="112">
        <f t="shared" si="4"/>
        <v>17478</v>
      </c>
      <c r="G28" s="112">
        <f t="shared" si="4"/>
        <v>17487</v>
      </c>
      <c r="H28" s="112">
        <f t="shared" si="4"/>
        <v>17238</v>
      </c>
      <c r="I28" s="112">
        <f t="shared" si="4"/>
        <v>17227</v>
      </c>
      <c r="J28" s="112">
        <f t="shared" si="4"/>
        <v>17238</v>
      </c>
      <c r="K28" s="112">
        <f t="shared" si="4"/>
        <v>17238</v>
      </c>
      <c r="L28" s="112">
        <f t="shared" si="4"/>
        <v>17228</v>
      </c>
      <c r="M28" s="112">
        <f t="shared" si="4"/>
        <v>16226</v>
      </c>
      <c r="N28" s="112">
        <f>SUM(B28:M28)</f>
        <v>213087</v>
      </c>
    </row>
    <row r="29" spans="1:17" ht="15.75" x14ac:dyDescent="0.25">
      <c r="A29" s="52" t="s">
        <v>47</v>
      </c>
      <c r="B29" s="111">
        <f>SUM(B20:B28)</f>
        <v>55920</v>
      </c>
      <c r="C29" s="111">
        <f t="shared" ref="C29:M29" si="5">SUM(C20:C28)</f>
        <v>50424</v>
      </c>
      <c r="D29" s="111">
        <f t="shared" si="5"/>
        <v>117045</v>
      </c>
      <c r="E29" s="111">
        <f t="shared" si="5"/>
        <v>117646</v>
      </c>
      <c r="F29" s="111">
        <f t="shared" si="5"/>
        <v>105701</v>
      </c>
      <c r="G29" s="111">
        <f t="shared" si="5"/>
        <v>50686</v>
      </c>
      <c r="H29" s="111">
        <f t="shared" si="5"/>
        <v>50133</v>
      </c>
      <c r="I29" s="111">
        <f t="shared" si="5"/>
        <v>50424</v>
      </c>
      <c r="J29" s="111">
        <f t="shared" si="5"/>
        <v>105462</v>
      </c>
      <c r="K29" s="111">
        <f t="shared" si="5"/>
        <v>105762</v>
      </c>
      <c r="L29" s="111">
        <f t="shared" si="5"/>
        <v>50123</v>
      </c>
      <c r="M29" s="111">
        <f t="shared" si="5"/>
        <v>49422</v>
      </c>
      <c r="N29" s="111">
        <f>SUM(B29:M29)</f>
        <v>908748</v>
      </c>
      <c r="O29" s="250"/>
    </row>
    <row r="30" spans="1:17" x14ac:dyDescent="0.2">
      <c r="G30" s="130"/>
      <c r="M30" s="130"/>
    </row>
    <row r="31" spans="1:17" x14ac:dyDescent="0.2">
      <c r="D31" s="130"/>
      <c r="E31" s="130"/>
      <c r="F31" s="130"/>
      <c r="G31" s="130"/>
      <c r="J31" s="130"/>
      <c r="K31" s="130"/>
      <c r="M31" s="130"/>
    </row>
    <row r="32" spans="1:17" x14ac:dyDescent="0.2">
      <c r="E32" s="130"/>
      <c r="F32" s="130"/>
      <c r="G32" s="130"/>
      <c r="K32" s="130"/>
    </row>
    <row r="33" spans="6:11" x14ac:dyDescent="0.2">
      <c r="F33" s="130"/>
      <c r="G33" s="130"/>
      <c r="K33" s="130"/>
    </row>
    <row r="62" spans="14:14" x14ac:dyDescent="0.2">
      <c r="N62" s="47" t="s">
        <v>386</v>
      </c>
    </row>
    <row r="63" spans="14:14" x14ac:dyDescent="0.2">
      <c r="N63" s="39"/>
    </row>
    <row r="64" spans="14:14" x14ac:dyDescent="0.2">
      <c r="N64" s="39"/>
    </row>
    <row r="65" spans="1:15" x14ac:dyDescent="0.2">
      <c r="A65" s="314" t="s">
        <v>387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</row>
    <row r="67" spans="1:15" x14ac:dyDescent="0.2">
      <c r="A67" s="9" t="s">
        <v>259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5" ht="15.75" x14ac:dyDescent="0.25">
      <c r="A68" s="415" t="s">
        <v>19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</row>
    <row r="69" spans="1:15" x14ac:dyDescent="0.2">
      <c r="A69" s="19" t="s">
        <v>162</v>
      </c>
      <c r="B69" s="19" t="s">
        <v>32</v>
      </c>
      <c r="C69" s="19" t="s">
        <v>33</v>
      </c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  <c r="J69" s="19" t="s">
        <v>40</v>
      </c>
      <c r="K69" s="19" t="s">
        <v>41</v>
      </c>
      <c r="L69" s="19" t="s">
        <v>42</v>
      </c>
      <c r="M69" s="19" t="s">
        <v>43</v>
      </c>
      <c r="N69" s="19" t="s">
        <v>44</v>
      </c>
    </row>
    <row r="70" spans="1:15" x14ac:dyDescent="0.2">
      <c r="A70" s="55" t="s">
        <v>320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>
        <v>1000</v>
      </c>
      <c r="N70" s="112">
        <f>SUM(B70:M70)</f>
        <v>1000</v>
      </c>
    </row>
    <row r="71" spans="1:15" x14ac:dyDescent="0.2">
      <c r="A71" s="55" t="s">
        <v>321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5" ht="12.75" customHeight="1" x14ac:dyDescent="0.2">
      <c r="A72" s="54" t="s">
        <v>264</v>
      </c>
      <c r="B72" s="112"/>
      <c r="C72" s="112">
        <v>10</v>
      </c>
      <c r="D72" s="112"/>
      <c r="E72" s="112"/>
      <c r="F72" s="112">
        <v>10</v>
      </c>
      <c r="G72" s="112"/>
      <c r="H72" s="112"/>
      <c r="I72" s="112">
        <v>10</v>
      </c>
      <c r="J72" s="112"/>
      <c r="K72" s="112"/>
      <c r="L72" s="112">
        <v>10</v>
      </c>
      <c r="M72" s="112">
        <v>10</v>
      </c>
      <c r="N72" s="112">
        <f>SUM(B72:M72)</f>
        <v>50</v>
      </c>
    </row>
    <row r="73" spans="1:15" x14ac:dyDescent="0.2">
      <c r="A73" s="54" t="s">
        <v>278</v>
      </c>
      <c r="B73" s="112">
        <v>2049</v>
      </c>
      <c r="C73" s="112">
        <v>2049</v>
      </c>
      <c r="D73" s="112">
        <v>2049</v>
      </c>
      <c r="E73" s="112">
        <v>2049</v>
      </c>
      <c r="F73" s="112">
        <v>2049</v>
      </c>
      <c r="G73" s="112">
        <v>2049</v>
      </c>
      <c r="H73" s="112">
        <v>2049</v>
      </c>
      <c r="I73" s="112">
        <v>2049</v>
      </c>
      <c r="J73" s="112">
        <v>2049</v>
      </c>
      <c r="K73" s="112">
        <v>2049</v>
      </c>
      <c r="L73" s="112">
        <v>2049</v>
      </c>
      <c r="M73" s="112">
        <v>2049</v>
      </c>
      <c r="N73" s="112">
        <f>SUM(B73:M73)</f>
        <v>24588</v>
      </c>
    </row>
    <row r="74" spans="1:15" x14ac:dyDescent="0.2">
      <c r="A74" s="54" t="s">
        <v>12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1:15" x14ac:dyDescent="0.2">
      <c r="A75" s="54" t="s">
        <v>280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1:15" x14ac:dyDescent="0.2">
      <c r="A76" s="55" t="s">
        <v>296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2"/>
    </row>
    <row r="77" spans="1:15" s="10" customFormat="1" x14ac:dyDescent="0.2">
      <c r="A77" s="54" t="s">
        <v>319</v>
      </c>
      <c r="B77" s="112">
        <f>B90-SUM(B70:B76)</f>
        <v>12708</v>
      </c>
      <c r="C77" s="112">
        <f t="shared" ref="C77:M77" si="6">C90-SUM(C70:C76)</f>
        <v>12696</v>
      </c>
      <c r="D77" s="112">
        <f t="shared" si="6"/>
        <v>12958</v>
      </c>
      <c r="E77" s="112">
        <f t="shared" si="6"/>
        <v>12956</v>
      </c>
      <c r="F77" s="112">
        <f t="shared" si="6"/>
        <v>12948</v>
      </c>
      <c r="G77" s="112">
        <f t="shared" si="6"/>
        <v>12957</v>
      </c>
      <c r="H77" s="112">
        <f t="shared" si="6"/>
        <v>12708</v>
      </c>
      <c r="I77" s="112">
        <f t="shared" si="6"/>
        <v>12696</v>
      </c>
      <c r="J77" s="112">
        <f t="shared" si="6"/>
        <v>12708</v>
      </c>
      <c r="K77" s="112">
        <f t="shared" si="6"/>
        <v>12707</v>
      </c>
      <c r="L77" s="112">
        <f t="shared" si="6"/>
        <v>12698</v>
      </c>
      <c r="M77" s="112">
        <f t="shared" si="6"/>
        <v>11696</v>
      </c>
      <c r="N77" s="112">
        <f>SUM(B77:M77)</f>
        <v>152436</v>
      </c>
      <c r="O77" s="251"/>
    </row>
    <row r="78" spans="1:15" ht="15.75" x14ac:dyDescent="0.25">
      <c r="A78" s="53" t="s">
        <v>46</v>
      </c>
      <c r="B78" s="111">
        <f>SUM(B70:B77)</f>
        <v>14757</v>
      </c>
      <c r="C78" s="111">
        <f t="shared" ref="C78:N78" si="7">SUM(C70:C77)</f>
        <v>14755</v>
      </c>
      <c r="D78" s="111">
        <f t="shared" si="7"/>
        <v>15007</v>
      </c>
      <c r="E78" s="111">
        <f t="shared" si="7"/>
        <v>15005</v>
      </c>
      <c r="F78" s="111">
        <f t="shared" si="7"/>
        <v>15007</v>
      </c>
      <c r="G78" s="111">
        <f t="shared" si="7"/>
        <v>15006</v>
      </c>
      <c r="H78" s="111">
        <f t="shared" si="7"/>
        <v>14757</v>
      </c>
      <c r="I78" s="111">
        <f t="shared" si="7"/>
        <v>14755</v>
      </c>
      <c r="J78" s="111">
        <f t="shared" si="7"/>
        <v>14757</v>
      </c>
      <c r="K78" s="111">
        <f t="shared" si="7"/>
        <v>14756</v>
      </c>
      <c r="L78" s="111">
        <f t="shared" si="7"/>
        <v>14757</v>
      </c>
      <c r="M78" s="111">
        <f t="shared" si="7"/>
        <v>14755</v>
      </c>
      <c r="N78" s="111">
        <f t="shared" si="7"/>
        <v>178074</v>
      </c>
    </row>
    <row r="79" spans="1:15" s="9" customFormat="1" ht="15.75" x14ac:dyDescent="0.25">
      <c r="A79" s="415" t="s">
        <v>20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250"/>
    </row>
    <row r="80" spans="1:15" s="9" customFormat="1" x14ac:dyDescent="0.2">
      <c r="A80" s="19" t="s">
        <v>162</v>
      </c>
      <c r="B80" s="19" t="s">
        <v>32</v>
      </c>
      <c r="C80" s="19" t="s">
        <v>33</v>
      </c>
      <c r="D80" s="19" t="s">
        <v>34</v>
      </c>
      <c r="E80" s="19" t="s">
        <v>35</v>
      </c>
      <c r="F80" s="19" t="s">
        <v>36</v>
      </c>
      <c r="G80" s="19" t="s">
        <v>37</v>
      </c>
      <c r="H80" s="19" t="s">
        <v>38</v>
      </c>
      <c r="I80" s="19" t="s">
        <v>39</v>
      </c>
      <c r="J80" s="19" t="s">
        <v>40</v>
      </c>
      <c r="K80" s="19" t="s">
        <v>41</v>
      </c>
      <c r="L80" s="19" t="s">
        <v>42</v>
      </c>
      <c r="M80" s="19" t="s">
        <v>43</v>
      </c>
      <c r="N80" s="19" t="s">
        <v>44</v>
      </c>
      <c r="O80" s="250"/>
    </row>
    <row r="81" spans="1:15" x14ac:dyDescent="0.2">
      <c r="A81" s="56" t="s">
        <v>177</v>
      </c>
      <c r="B81" s="112">
        <v>8432</v>
      </c>
      <c r="C81" s="112">
        <v>8432</v>
      </c>
      <c r="D81" s="112">
        <v>8432</v>
      </c>
      <c r="E81" s="112">
        <v>8432</v>
      </c>
      <c r="F81" s="112">
        <v>8432</v>
      </c>
      <c r="G81" s="112">
        <v>8432</v>
      </c>
      <c r="H81" s="112">
        <v>8432</v>
      </c>
      <c r="I81" s="112">
        <v>8432</v>
      </c>
      <c r="J81" s="112">
        <v>8432</v>
      </c>
      <c r="K81" s="112">
        <v>8432</v>
      </c>
      <c r="L81" s="112">
        <v>8432</v>
      </c>
      <c r="M81" s="112">
        <v>8431</v>
      </c>
      <c r="N81" s="112">
        <f>SUM(B81:M81)</f>
        <v>101183</v>
      </c>
    </row>
    <row r="82" spans="1:15" x14ac:dyDescent="0.2">
      <c r="A82" s="31" t="s">
        <v>323</v>
      </c>
      <c r="B82" s="112">
        <v>1535</v>
      </c>
      <c r="C82" s="112">
        <v>1534</v>
      </c>
      <c r="D82" s="112">
        <v>1535</v>
      </c>
      <c r="E82" s="112">
        <v>1534</v>
      </c>
      <c r="F82" s="112">
        <v>1535</v>
      </c>
      <c r="G82" s="112">
        <v>1534</v>
      </c>
      <c r="H82" s="112">
        <v>1535</v>
      </c>
      <c r="I82" s="112">
        <v>1534</v>
      </c>
      <c r="J82" s="112">
        <v>1535</v>
      </c>
      <c r="K82" s="112">
        <v>1535</v>
      </c>
      <c r="L82" s="112">
        <v>1535</v>
      </c>
      <c r="M82" s="112">
        <v>1534</v>
      </c>
      <c r="N82" s="112">
        <f>SUM(B82:M82)</f>
        <v>18415</v>
      </c>
    </row>
    <row r="83" spans="1:15" x14ac:dyDescent="0.2">
      <c r="A83" s="56" t="s">
        <v>178</v>
      </c>
      <c r="B83" s="112">
        <v>4790</v>
      </c>
      <c r="C83" s="112">
        <v>4789</v>
      </c>
      <c r="D83" s="112">
        <v>4790</v>
      </c>
      <c r="E83" s="112">
        <v>4789</v>
      </c>
      <c r="F83" s="112">
        <v>4790</v>
      </c>
      <c r="G83" s="112">
        <v>4790</v>
      </c>
      <c r="H83" s="112">
        <v>4790</v>
      </c>
      <c r="I83" s="112">
        <v>4789</v>
      </c>
      <c r="J83" s="112">
        <v>4790</v>
      </c>
      <c r="K83" s="112">
        <v>4789</v>
      </c>
      <c r="L83" s="112">
        <v>4790</v>
      </c>
      <c r="M83" s="112">
        <v>4790</v>
      </c>
      <c r="N83" s="112">
        <f>SUM(B83:M83)</f>
        <v>57476</v>
      </c>
    </row>
    <row r="84" spans="1:15" x14ac:dyDescent="0.2">
      <c r="A84" s="56" t="s">
        <v>123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1:15" x14ac:dyDescent="0.2">
      <c r="A85" s="56" t="s">
        <v>283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1:15" x14ac:dyDescent="0.2">
      <c r="A86" s="56" t="s">
        <v>234</v>
      </c>
      <c r="B86" s="112"/>
      <c r="C86" s="112"/>
      <c r="D86" s="112">
        <v>250</v>
      </c>
      <c r="E86" s="112">
        <v>250</v>
      </c>
      <c r="F86" s="112">
        <v>250</v>
      </c>
      <c r="G86" s="112">
        <v>250</v>
      </c>
      <c r="H86" s="112"/>
      <c r="I86" s="112"/>
      <c r="J86" s="112"/>
      <c r="K86" s="112"/>
      <c r="L86" s="112"/>
      <c r="M86" s="112"/>
      <c r="N86" s="112">
        <f>SUM(B86:M86)</f>
        <v>1000</v>
      </c>
    </row>
    <row r="87" spans="1:15" x14ac:dyDescent="0.2">
      <c r="A87" s="56" t="s">
        <v>235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1:15" x14ac:dyDescent="0.2">
      <c r="A88" s="56" t="s">
        <v>236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1:15" x14ac:dyDescent="0.2">
      <c r="A89" s="56" t="s">
        <v>322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1:15" ht="15.75" x14ac:dyDescent="0.25">
      <c r="A90" s="52" t="s">
        <v>47</v>
      </c>
      <c r="B90" s="111">
        <f>SUM(B81:B89)</f>
        <v>14757</v>
      </c>
      <c r="C90" s="111">
        <f t="shared" ref="C90:N90" si="8">SUM(C81:C89)</f>
        <v>14755</v>
      </c>
      <c r="D90" s="111">
        <f t="shared" si="8"/>
        <v>15007</v>
      </c>
      <c r="E90" s="111">
        <f t="shared" si="8"/>
        <v>15005</v>
      </c>
      <c r="F90" s="111">
        <f t="shared" si="8"/>
        <v>15007</v>
      </c>
      <c r="G90" s="111">
        <f t="shared" si="8"/>
        <v>15006</v>
      </c>
      <c r="H90" s="111">
        <f t="shared" si="8"/>
        <v>14757</v>
      </c>
      <c r="I90" s="111">
        <f t="shared" si="8"/>
        <v>14755</v>
      </c>
      <c r="J90" s="111">
        <f t="shared" si="8"/>
        <v>14757</v>
      </c>
      <c r="K90" s="111">
        <f t="shared" si="8"/>
        <v>14756</v>
      </c>
      <c r="L90" s="111">
        <f t="shared" si="8"/>
        <v>14757</v>
      </c>
      <c r="M90" s="111">
        <f t="shared" si="8"/>
        <v>14755</v>
      </c>
      <c r="N90" s="111">
        <f t="shared" si="8"/>
        <v>178074</v>
      </c>
    </row>
    <row r="91" spans="1:1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50"/>
    </row>
    <row r="123" spans="1:14" x14ac:dyDescent="0.2">
      <c r="N123" s="47" t="s">
        <v>386</v>
      </c>
    </row>
    <row r="124" spans="1:14" x14ac:dyDescent="0.2">
      <c r="N124" s="39"/>
    </row>
    <row r="125" spans="1:14" x14ac:dyDescent="0.2">
      <c r="N125" s="39"/>
    </row>
    <row r="126" spans="1:14" x14ac:dyDescent="0.2">
      <c r="A126" s="314" t="s">
        <v>387</v>
      </c>
      <c r="B126" s="314"/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</row>
    <row r="128" spans="1:14" x14ac:dyDescent="0.2">
      <c r="A128" s="9" t="s">
        <v>388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 x14ac:dyDescent="0.25">
      <c r="A129" s="415" t="s">
        <v>19</v>
      </c>
      <c r="B129" s="415"/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</row>
    <row r="130" spans="1:14" x14ac:dyDescent="0.2">
      <c r="A130" s="19" t="s">
        <v>162</v>
      </c>
      <c r="B130" s="19" t="s">
        <v>32</v>
      </c>
      <c r="C130" s="19" t="s">
        <v>33</v>
      </c>
      <c r="D130" s="19" t="s">
        <v>34</v>
      </c>
      <c r="E130" s="19" t="s">
        <v>35</v>
      </c>
      <c r="F130" s="19" t="s">
        <v>36</v>
      </c>
      <c r="G130" s="19" t="s">
        <v>37</v>
      </c>
      <c r="H130" s="19" t="s">
        <v>38</v>
      </c>
      <c r="I130" s="19" t="s">
        <v>39</v>
      </c>
      <c r="J130" s="19" t="s">
        <v>40</v>
      </c>
      <c r="K130" s="19" t="s">
        <v>41</v>
      </c>
      <c r="L130" s="19" t="s">
        <v>42</v>
      </c>
      <c r="M130" s="19" t="s">
        <v>43</v>
      </c>
      <c r="N130" s="19" t="s">
        <v>44</v>
      </c>
    </row>
    <row r="131" spans="1:14" x14ac:dyDescent="0.2">
      <c r="A131" s="55" t="s">
        <v>320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1:14" x14ac:dyDescent="0.2">
      <c r="A132" s="55" t="s">
        <v>321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1:14" x14ac:dyDescent="0.2">
      <c r="A133" s="54" t="s">
        <v>264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1:14" x14ac:dyDescent="0.2">
      <c r="A134" s="54" t="s">
        <v>278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1:14" x14ac:dyDescent="0.2">
      <c r="A135" s="54" t="s">
        <v>12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1:14" x14ac:dyDescent="0.2">
      <c r="A136" s="54" t="s">
        <v>280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1:14" x14ac:dyDescent="0.2">
      <c r="A137" s="55" t="s">
        <v>296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1:14" x14ac:dyDescent="0.2">
      <c r="A138" s="54" t="s">
        <v>319</v>
      </c>
      <c r="B138" s="112">
        <f>B151</f>
        <v>4530</v>
      </c>
      <c r="C138" s="112">
        <f t="shared" ref="C138:M138" si="9">C151</f>
        <v>4531</v>
      </c>
      <c r="D138" s="112">
        <f t="shared" si="9"/>
        <v>4530</v>
      </c>
      <c r="E138" s="112">
        <f t="shared" si="9"/>
        <v>5031</v>
      </c>
      <c r="F138" s="112">
        <f t="shared" si="9"/>
        <v>4530</v>
      </c>
      <c r="G138" s="112">
        <f t="shared" si="9"/>
        <v>4530</v>
      </c>
      <c r="H138" s="112">
        <f t="shared" si="9"/>
        <v>4530</v>
      </c>
      <c r="I138" s="112">
        <f t="shared" si="9"/>
        <v>4531</v>
      </c>
      <c r="J138" s="112">
        <f t="shared" si="9"/>
        <v>4530</v>
      </c>
      <c r="K138" s="112">
        <f t="shared" si="9"/>
        <v>4531</v>
      </c>
      <c r="L138" s="112">
        <f t="shared" si="9"/>
        <v>4530</v>
      </c>
      <c r="M138" s="112">
        <f t="shared" si="9"/>
        <v>4530</v>
      </c>
      <c r="N138" s="112">
        <f>SUM(B138:M138)</f>
        <v>54864</v>
      </c>
    </row>
    <row r="139" spans="1:14" ht="15.75" x14ac:dyDescent="0.25">
      <c r="A139" s="53" t="s">
        <v>46</v>
      </c>
      <c r="B139" s="111">
        <f>SUM(B131:B138)</f>
        <v>4530</v>
      </c>
      <c r="C139" s="111">
        <f t="shared" ref="C139:N139" si="10">SUM(C131:C138)</f>
        <v>4531</v>
      </c>
      <c r="D139" s="111">
        <f t="shared" si="10"/>
        <v>4530</v>
      </c>
      <c r="E139" s="111">
        <f t="shared" si="10"/>
        <v>5031</v>
      </c>
      <c r="F139" s="111">
        <f t="shared" si="10"/>
        <v>4530</v>
      </c>
      <c r="G139" s="111">
        <f t="shared" si="10"/>
        <v>4530</v>
      </c>
      <c r="H139" s="111">
        <f t="shared" si="10"/>
        <v>4530</v>
      </c>
      <c r="I139" s="111">
        <f t="shared" si="10"/>
        <v>4531</v>
      </c>
      <c r="J139" s="111">
        <f t="shared" si="10"/>
        <v>4530</v>
      </c>
      <c r="K139" s="111">
        <f t="shared" si="10"/>
        <v>4531</v>
      </c>
      <c r="L139" s="111">
        <f t="shared" si="10"/>
        <v>4530</v>
      </c>
      <c r="M139" s="111">
        <f t="shared" si="10"/>
        <v>4530</v>
      </c>
      <c r="N139" s="111">
        <f t="shared" si="10"/>
        <v>54864</v>
      </c>
    </row>
    <row r="140" spans="1:14" ht="15.75" x14ac:dyDescent="0.25">
      <c r="A140" s="415" t="s">
        <v>20</v>
      </c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</row>
    <row r="141" spans="1:14" x14ac:dyDescent="0.2">
      <c r="A141" s="19" t="s">
        <v>162</v>
      </c>
      <c r="B141" s="19" t="s">
        <v>32</v>
      </c>
      <c r="C141" s="19" t="s">
        <v>33</v>
      </c>
      <c r="D141" s="19" t="s">
        <v>34</v>
      </c>
      <c r="E141" s="19" t="s">
        <v>35</v>
      </c>
      <c r="F141" s="19" t="s">
        <v>36</v>
      </c>
      <c r="G141" s="19" t="s">
        <v>37</v>
      </c>
      <c r="H141" s="19" t="s">
        <v>38</v>
      </c>
      <c r="I141" s="19" t="s">
        <v>39</v>
      </c>
      <c r="J141" s="19" t="s">
        <v>40</v>
      </c>
      <c r="K141" s="19" t="s">
        <v>41</v>
      </c>
      <c r="L141" s="19" t="s">
        <v>42</v>
      </c>
      <c r="M141" s="19" t="s">
        <v>43</v>
      </c>
      <c r="N141" s="19" t="s">
        <v>44</v>
      </c>
    </row>
    <row r="142" spans="1:14" x14ac:dyDescent="0.2">
      <c r="A142" s="56" t="s">
        <v>177</v>
      </c>
      <c r="B142" s="112">
        <v>3367</v>
      </c>
      <c r="C142" s="112">
        <v>3367</v>
      </c>
      <c r="D142" s="112">
        <v>3367</v>
      </c>
      <c r="E142" s="112">
        <v>3367</v>
      </c>
      <c r="F142" s="112">
        <v>3367</v>
      </c>
      <c r="G142" s="112">
        <v>3367</v>
      </c>
      <c r="H142" s="112">
        <v>3367</v>
      </c>
      <c r="I142" s="112">
        <v>3367</v>
      </c>
      <c r="J142" s="112">
        <v>3367</v>
      </c>
      <c r="K142" s="112">
        <v>3367</v>
      </c>
      <c r="L142" s="112">
        <v>3367</v>
      </c>
      <c r="M142" s="112">
        <v>3368</v>
      </c>
      <c r="N142" s="112">
        <f>SUM(B142:M142)</f>
        <v>40405</v>
      </c>
    </row>
    <row r="143" spans="1:14" x14ac:dyDescent="0.2">
      <c r="A143" s="31" t="s">
        <v>323</v>
      </c>
      <c r="B143" s="112">
        <v>604</v>
      </c>
      <c r="C143" s="112">
        <v>605</v>
      </c>
      <c r="D143" s="112">
        <v>604</v>
      </c>
      <c r="E143" s="112">
        <v>605</v>
      </c>
      <c r="F143" s="112">
        <v>604</v>
      </c>
      <c r="G143" s="112">
        <v>605</v>
      </c>
      <c r="H143" s="112">
        <v>604</v>
      </c>
      <c r="I143" s="112">
        <v>605</v>
      </c>
      <c r="J143" s="112">
        <v>604</v>
      </c>
      <c r="K143" s="112">
        <v>605</v>
      </c>
      <c r="L143" s="112">
        <v>604</v>
      </c>
      <c r="M143" s="112">
        <v>604</v>
      </c>
      <c r="N143" s="112">
        <f>SUM(B143:M143)</f>
        <v>7253</v>
      </c>
    </row>
    <row r="144" spans="1:14" x14ac:dyDescent="0.2">
      <c r="A144" s="56" t="s">
        <v>178</v>
      </c>
      <c r="B144" s="112">
        <v>559</v>
      </c>
      <c r="C144" s="112">
        <v>559</v>
      </c>
      <c r="D144" s="112">
        <v>559</v>
      </c>
      <c r="E144" s="112">
        <v>559</v>
      </c>
      <c r="F144" s="112">
        <v>559</v>
      </c>
      <c r="G144" s="112">
        <v>558</v>
      </c>
      <c r="H144" s="112">
        <v>559</v>
      </c>
      <c r="I144" s="112">
        <v>559</v>
      </c>
      <c r="J144" s="112">
        <v>559</v>
      </c>
      <c r="K144" s="112">
        <v>559</v>
      </c>
      <c r="L144" s="112">
        <v>559</v>
      </c>
      <c r="M144" s="112">
        <v>558</v>
      </c>
      <c r="N144" s="112">
        <f>SUM(B144:M144)</f>
        <v>6706</v>
      </c>
    </row>
    <row r="145" spans="1:14" x14ac:dyDescent="0.2">
      <c r="A145" s="56" t="s">
        <v>123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1:14" x14ac:dyDescent="0.2">
      <c r="A146" s="56" t="s">
        <v>283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1:14" x14ac:dyDescent="0.2">
      <c r="A147" s="56" t="s">
        <v>234</v>
      </c>
      <c r="B147" s="112"/>
      <c r="C147" s="112"/>
      <c r="D147" s="112"/>
      <c r="E147" s="112">
        <v>500</v>
      </c>
      <c r="F147" s="112"/>
      <c r="G147" s="112"/>
      <c r="H147" s="112"/>
      <c r="I147" s="112"/>
      <c r="J147" s="112"/>
      <c r="K147" s="112"/>
      <c r="L147" s="112"/>
      <c r="M147" s="112"/>
      <c r="N147" s="112">
        <f>SUM(B147:M147)</f>
        <v>500</v>
      </c>
    </row>
    <row r="148" spans="1:14" x14ac:dyDescent="0.2">
      <c r="A148" s="56" t="s">
        <v>235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1:14" x14ac:dyDescent="0.2">
      <c r="A149" s="56" t="s">
        <v>236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1:14" x14ac:dyDescent="0.2">
      <c r="A150" s="56" t="s">
        <v>322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1:14" ht="15.75" x14ac:dyDescent="0.25">
      <c r="A151" s="52" t="s">
        <v>47</v>
      </c>
      <c r="B151" s="111">
        <f>SUM(B142:B150)</f>
        <v>4530</v>
      </c>
      <c r="C151" s="111">
        <f t="shared" ref="C151:M151" si="11">SUM(C142:C150)</f>
        <v>4531</v>
      </c>
      <c r="D151" s="111">
        <f t="shared" si="11"/>
        <v>4530</v>
      </c>
      <c r="E151" s="111">
        <f t="shared" si="11"/>
        <v>5031</v>
      </c>
      <c r="F151" s="111">
        <f t="shared" si="11"/>
        <v>4530</v>
      </c>
      <c r="G151" s="111">
        <f t="shared" si="11"/>
        <v>4530</v>
      </c>
      <c r="H151" s="111">
        <f t="shared" si="11"/>
        <v>4530</v>
      </c>
      <c r="I151" s="111">
        <f t="shared" si="11"/>
        <v>4531</v>
      </c>
      <c r="J151" s="111">
        <f t="shared" si="11"/>
        <v>4530</v>
      </c>
      <c r="K151" s="111">
        <f t="shared" si="11"/>
        <v>4531</v>
      </c>
      <c r="L151" s="111">
        <f t="shared" si="11"/>
        <v>4530</v>
      </c>
      <c r="M151" s="111">
        <f t="shared" si="11"/>
        <v>4530</v>
      </c>
      <c r="N151" s="111">
        <f>SUM(N142:N150)</f>
        <v>54864</v>
      </c>
    </row>
    <row r="152" spans="1:14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honeticPr fontId="1" type="noConversion"/>
  <pageMargins left="0.59055118110236227" right="0.59055118110236227" top="0.39370078740157483" bottom="0.39370078740157483" header="0.51181102362204722" footer="0.51181102362204722"/>
  <pageSetup paperSize="9" scale="70" orientation="landscape" r:id="rId1"/>
  <headerFooter alignWithMargins="0"/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3"/>
  <sheetViews>
    <sheetView view="pageBreakPreview" zoomScale="106" zoomScaleSheetLayoutView="106" workbookViewId="0">
      <selection activeCell="A3" sqref="A3:M3"/>
    </sheetView>
  </sheetViews>
  <sheetFormatPr defaultRowHeight="12.75" x14ac:dyDescent="0.2"/>
  <cols>
    <col min="9" max="9" width="17.5703125" customWidth="1"/>
    <col min="10" max="12" width="10.5703125" customWidth="1"/>
  </cols>
  <sheetData>
    <row r="1" spans="1:13" x14ac:dyDescent="0.2">
      <c r="M1" s="47" t="s">
        <v>232</v>
      </c>
    </row>
    <row r="3" spans="1:13" x14ac:dyDescent="0.2">
      <c r="A3" s="314" t="s">
        <v>390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x14ac:dyDescent="0.2">
      <c r="A4" s="314" t="s">
        <v>190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x14ac:dyDescent="0.2">
      <c r="A5" s="314" t="s">
        <v>122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7" spans="1:13" x14ac:dyDescent="0.2">
      <c r="A7" s="16"/>
      <c r="B7" s="16"/>
      <c r="C7" s="16"/>
      <c r="D7" s="16"/>
      <c r="E7" s="16"/>
      <c r="F7" s="16"/>
      <c r="G7" s="16"/>
      <c r="H7" s="16"/>
      <c r="I7" s="16"/>
      <c r="L7" s="39" t="s">
        <v>172</v>
      </c>
    </row>
    <row r="8" spans="1:13" ht="25.5" x14ac:dyDescent="0.2">
      <c r="A8" s="337" t="s">
        <v>124</v>
      </c>
      <c r="B8" s="338"/>
      <c r="C8" s="338"/>
      <c r="D8" s="338"/>
      <c r="E8" s="338"/>
      <c r="F8" s="338"/>
      <c r="G8" s="338"/>
      <c r="H8" s="338"/>
      <c r="I8" s="339"/>
      <c r="J8" s="114" t="s">
        <v>159</v>
      </c>
      <c r="K8" s="114" t="s">
        <v>160</v>
      </c>
      <c r="L8" s="115" t="s">
        <v>158</v>
      </c>
      <c r="M8" s="114" t="s">
        <v>161</v>
      </c>
    </row>
    <row r="9" spans="1:13" x14ac:dyDescent="0.2">
      <c r="A9" s="322" t="s">
        <v>113</v>
      </c>
      <c r="B9" s="322"/>
      <c r="C9" s="322"/>
      <c r="D9" s="322"/>
      <c r="E9" s="322"/>
      <c r="F9" s="322"/>
      <c r="G9" s="322"/>
      <c r="H9" s="322"/>
      <c r="I9" s="322"/>
      <c r="J9" s="111">
        <f>J10+J17+J24+J36</f>
        <v>548572</v>
      </c>
      <c r="K9" s="111"/>
      <c r="L9" s="111"/>
      <c r="M9" s="111"/>
    </row>
    <row r="10" spans="1:13" x14ac:dyDescent="0.2">
      <c r="A10" s="166"/>
      <c r="B10" s="333" t="s">
        <v>185</v>
      </c>
      <c r="C10" s="328"/>
      <c r="D10" s="328"/>
      <c r="E10" s="328"/>
      <c r="F10" s="328"/>
      <c r="G10" s="328"/>
      <c r="H10" s="328"/>
      <c r="I10" s="328"/>
      <c r="J10" s="169">
        <f>SUM(J11:J16)</f>
        <v>201506</v>
      </c>
      <c r="K10" s="169"/>
      <c r="L10" s="169"/>
      <c r="M10" s="169"/>
    </row>
    <row r="11" spans="1:13" x14ac:dyDescent="0.2">
      <c r="A11" s="77"/>
      <c r="B11" s="171"/>
      <c r="C11" s="325" t="s">
        <v>191</v>
      </c>
      <c r="D11" s="326"/>
      <c r="E11" s="326"/>
      <c r="F11" s="326"/>
      <c r="G11" s="326"/>
      <c r="H11" s="326"/>
      <c r="I11" s="327"/>
      <c r="J11" s="112">
        <f>SUM('4. bevételek fel. szerint'!J13:L13)</f>
        <v>189939</v>
      </c>
      <c r="K11" s="112"/>
      <c r="L11" s="112"/>
      <c r="M11" s="48"/>
    </row>
    <row r="12" spans="1:13" x14ac:dyDescent="0.2">
      <c r="A12" s="77"/>
      <c r="B12" s="188"/>
      <c r="C12" s="325" t="s">
        <v>192</v>
      </c>
      <c r="D12" s="326"/>
      <c r="E12" s="326"/>
      <c r="F12" s="326"/>
      <c r="G12" s="326"/>
      <c r="H12" s="326"/>
      <c r="I12" s="327"/>
      <c r="J12" s="112"/>
      <c r="K12" s="112"/>
      <c r="L12" s="112"/>
      <c r="M12" s="48"/>
    </row>
    <row r="13" spans="1:13" x14ac:dyDescent="0.2">
      <c r="A13" s="77"/>
      <c r="B13" s="188"/>
      <c r="C13" s="325" t="s">
        <v>193</v>
      </c>
      <c r="D13" s="326"/>
      <c r="E13" s="326"/>
      <c r="F13" s="326"/>
      <c r="G13" s="326"/>
      <c r="H13" s="326"/>
      <c r="I13" s="327"/>
      <c r="J13" s="112"/>
      <c r="K13" s="112"/>
      <c r="L13" s="112"/>
      <c r="M13" s="48"/>
    </row>
    <row r="14" spans="1:13" x14ac:dyDescent="0.2">
      <c r="A14" s="77"/>
      <c r="B14" s="188"/>
      <c r="C14" s="325" t="s">
        <v>194</v>
      </c>
      <c r="D14" s="326"/>
      <c r="E14" s="326"/>
      <c r="F14" s="326"/>
      <c r="G14" s="326"/>
      <c r="H14" s="326"/>
      <c r="I14" s="327"/>
      <c r="J14" s="112"/>
      <c r="K14" s="112"/>
      <c r="L14" s="112"/>
      <c r="M14" s="48"/>
    </row>
    <row r="15" spans="1:13" x14ac:dyDescent="0.2">
      <c r="A15" s="77"/>
      <c r="B15" s="188"/>
      <c r="C15" s="325" t="s">
        <v>195</v>
      </c>
      <c r="D15" s="326"/>
      <c r="E15" s="326"/>
      <c r="F15" s="326"/>
      <c r="G15" s="326"/>
      <c r="H15" s="326"/>
      <c r="I15" s="327"/>
      <c r="J15" s="112"/>
      <c r="K15" s="112"/>
      <c r="L15" s="112"/>
      <c r="M15" s="48"/>
    </row>
    <row r="16" spans="1:13" x14ac:dyDescent="0.2">
      <c r="A16" s="77"/>
      <c r="B16" s="188"/>
      <c r="C16" s="334" t="s">
        <v>196</v>
      </c>
      <c r="D16" s="335"/>
      <c r="E16" s="335"/>
      <c r="F16" s="335"/>
      <c r="G16" s="335"/>
      <c r="H16" s="335"/>
      <c r="I16" s="336"/>
      <c r="J16" s="112">
        <f>SUM('4. bevételek fel. szerint'!J18:L18)</f>
        <v>11567</v>
      </c>
      <c r="K16" s="112"/>
      <c r="L16" s="112"/>
      <c r="M16" s="48"/>
    </row>
    <row r="17" spans="1:13" x14ac:dyDescent="0.2">
      <c r="A17" s="166"/>
      <c r="B17" s="328" t="s">
        <v>277</v>
      </c>
      <c r="C17" s="328"/>
      <c r="D17" s="328"/>
      <c r="E17" s="328"/>
      <c r="F17" s="328"/>
      <c r="G17" s="328"/>
      <c r="H17" s="328"/>
      <c r="I17" s="328"/>
      <c r="J17" s="169">
        <f>SUM(J18:J23)</f>
        <v>253850</v>
      </c>
      <c r="K17" s="169"/>
      <c r="L17" s="169"/>
      <c r="M17" s="169"/>
    </row>
    <row r="18" spans="1:13" x14ac:dyDescent="0.2">
      <c r="A18" s="77"/>
      <c r="B18" s="11"/>
      <c r="C18" s="321" t="s">
        <v>199</v>
      </c>
      <c r="D18" s="320"/>
      <c r="E18" s="320"/>
      <c r="F18" s="320"/>
      <c r="G18" s="320"/>
      <c r="H18" s="320"/>
      <c r="I18" s="320"/>
      <c r="J18" s="112"/>
      <c r="K18" s="112"/>
      <c r="L18" s="112"/>
      <c r="M18" s="48"/>
    </row>
    <row r="19" spans="1:13" x14ac:dyDescent="0.2">
      <c r="A19" s="77"/>
      <c r="B19" s="35"/>
      <c r="C19" s="331" t="s">
        <v>200</v>
      </c>
      <c r="D19" s="332"/>
      <c r="E19" s="332"/>
      <c r="F19" s="332"/>
      <c r="G19" s="332"/>
      <c r="H19" s="332"/>
      <c r="I19" s="332"/>
      <c r="J19" s="112"/>
      <c r="K19" s="112"/>
      <c r="L19" s="112"/>
      <c r="M19" s="48"/>
    </row>
    <row r="20" spans="1:13" x14ac:dyDescent="0.2">
      <c r="A20" s="77"/>
      <c r="B20" s="35"/>
      <c r="C20" s="321" t="s">
        <v>201</v>
      </c>
      <c r="D20" s="320"/>
      <c r="E20" s="320"/>
      <c r="F20" s="320"/>
      <c r="G20" s="320"/>
      <c r="H20" s="320"/>
      <c r="I20" s="320"/>
      <c r="J20" s="112"/>
      <c r="K20" s="112"/>
      <c r="L20" s="112"/>
      <c r="M20" s="48"/>
    </row>
    <row r="21" spans="1:13" x14ac:dyDescent="0.2">
      <c r="A21" s="77"/>
      <c r="B21" s="35"/>
      <c r="C21" s="321" t="s">
        <v>202</v>
      </c>
      <c r="D21" s="320"/>
      <c r="E21" s="320"/>
      <c r="F21" s="320"/>
      <c r="G21" s="320"/>
      <c r="H21" s="320"/>
      <c r="I21" s="320"/>
      <c r="J21" s="112">
        <f>SUM('4. bevételek fel. szerint'!J23:L23)</f>
        <v>181000</v>
      </c>
      <c r="K21" s="112"/>
      <c r="L21" s="112"/>
      <c r="M21" s="48"/>
    </row>
    <row r="22" spans="1:13" x14ac:dyDescent="0.2">
      <c r="A22" s="77"/>
      <c r="B22" s="35"/>
      <c r="C22" s="321" t="s">
        <v>203</v>
      </c>
      <c r="D22" s="320"/>
      <c r="E22" s="320"/>
      <c r="F22" s="320"/>
      <c r="G22" s="320"/>
      <c r="H22" s="320"/>
      <c r="I22" s="320"/>
      <c r="J22" s="112">
        <f>SUM('4. bevételek fel. szerint'!J24:L24)</f>
        <v>72000</v>
      </c>
      <c r="K22" s="112"/>
      <c r="L22" s="112"/>
      <c r="M22" s="48"/>
    </row>
    <row r="23" spans="1:13" x14ac:dyDescent="0.2">
      <c r="A23" s="77"/>
      <c r="B23" s="35"/>
      <c r="C23" s="321" t="s">
        <v>204</v>
      </c>
      <c r="D23" s="320"/>
      <c r="E23" s="320"/>
      <c r="F23" s="320"/>
      <c r="G23" s="320"/>
      <c r="H23" s="320"/>
      <c r="I23" s="320"/>
      <c r="J23" s="112">
        <f>SUM('4. bevételek fel. szerint'!J25:L25)</f>
        <v>850</v>
      </c>
      <c r="K23" s="112"/>
      <c r="L23" s="112"/>
      <c r="M23" s="48"/>
    </row>
    <row r="24" spans="1:13" x14ac:dyDescent="0.2">
      <c r="A24" s="166"/>
      <c r="B24" s="328" t="s">
        <v>206</v>
      </c>
      <c r="C24" s="328"/>
      <c r="D24" s="328"/>
      <c r="E24" s="328"/>
      <c r="F24" s="328"/>
      <c r="G24" s="328"/>
      <c r="H24" s="328"/>
      <c r="I24" s="328"/>
      <c r="J24" s="169">
        <f>SUM(J25:J35)</f>
        <v>93216</v>
      </c>
      <c r="K24" s="169"/>
      <c r="L24" s="169"/>
      <c r="M24" s="169"/>
    </row>
    <row r="25" spans="1:13" x14ac:dyDescent="0.2">
      <c r="A25" s="77"/>
      <c r="B25" s="11"/>
      <c r="C25" s="329" t="s">
        <v>207</v>
      </c>
      <c r="D25" s="330"/>
      <c r="E25" s="330"/>
      <c r="F25" s="330"/>
      <c r="G25" s="330"/>
      <c r="H25" s="330"/>
      <c r="I25" s="330"/>
      <c r="J25" s="112">
        <f>SUM('4. bevételek fel. szerint'!J27:L27)</f>
        <v>50</v>
      </c>
      <c r="K25" s="112"/>
      <c r="L25" s="112"/>
      <c r="M25" s="48"/>
    </row>
    <row r="26" spans="1:13" x14ac:dyDescent="0.2">
      <c r="A26" s="77"/>
      <c r="B26" s="35"/>
      <c r="C26" s="329" t="s">
        <v>208</v>
      </c>
      <c r="D26" s="330"/>
      <c r="E26" s="330"/>
      <c r="F26" s="330"/>
      <c r="G26" s="330"/>
      <c r="H26" s="330"/>
      <c r="I26" s="330"/>
      <c r="J26" s="112">
        <f>SUM('4. bevételek fel. szerint'!J28:L28)</f>
        <v>65494</v>
      </c>
      <c r="K26" s="112"/>
      <c r="L26" s="112"/>
      <c r="M26" s="48"/>
    </row>
    <row r="27" spans="1:13" x14ac:dyDescent="0.2">
      <c r="A27" s="77"/>
      <c r="B27" s="35"/>
      <c r="C27" s="329" t="s">
        <v>209</v>
      </c>
      <c r="D27" s="330"/>
      <c r="E27" s="330"/>
      <c r="F27" s="330"/>
      <c r="G27" s="330"/>
      <c r="H27" s="330"/>
      <c r="I27" s="330"/>
      <c r="J27" s="112">
        <f>SUM('4. bevételek fel. szerint'!J29:L29)</f>
        <v>3617</v>
      </c>
      <c r="K27" s="112"/>
      <c r="L27" s="112"/>
      <c r="M27" s="48"/>
    </row>
    <row r="28" spans="1:13" x14ac:dyDescent="0.2">
      <c r="A28" s="77"/>
      <c r="B28" s="35"/>
      <c r="C28" s="321" t="s">
        <v>210</v>
      </c>
      <c r="D28" s="320"/>
      <c r="E28" s="320"/>
      <c r="F28" s="320"/>
      <c r="G28" s="320"/>
      <c r="H28" s="320"/>
      <c r="I28" s="320"/>
      <c r="J28" s="112"/>
      <c r="K28" s="112"/>
      <c r="L28" s="112"/>
      <c r="M28" s="48"/>
    </row>
    <row r="29" spans="1:13" x14ac:dyDescent="0.2">
      <c r="A29" s="77"/>
      <c r="B29" s="35"/>
      <c r="C29" s="321" t="s">
        <v>211</v>
      </c>
      <c r="D29" s="320"/>
      <c r="E29" s="320"/>
      <c r="F29" s="320"/>
      <c r="G29" s="320"/>
      <c r="H29" s="320"/>
      <c r="I29" s="320"/>
      <c r="J29" s="112">
        <f>SUM('4. bevételek fel. szerint'!J31:L31)</f>
        <v>3984</v>
      </c>
      <c r="K29" s="112"/>
      <c r="L29" s="112"/>
      <c r="M29" s="48"/>
    </row>
    <row r="30" spans="1:13" x14ac:dyDescent="0.2">
      <c r="A30" s="77"/>
      <c r="B30" s="35"/>
      <c r="C30" s="325" t="s">
        <v>212</v>
      </c>
      <c r="D30" s="326"/>
      <c r="E30" s="326"/>
      <c r="F30" s="326"/>
      <c r="G30" s="326"/>
      <c r="H30" s="326"/>
      <c r="I30" s="327"/>
      <c r="J30" s="112">
        <f>SUM('4. bevételek fel. szerint'!J32:L32)</f>
        <v>19070</v>
      </c>
      <c r="K30" s="112"/>
      <c r="L30" s="112"/>
      <c r="M30" s="48"/>
    </row>
    <row r="31" spans="1:13" x14ac:dyDescent="0.2">
      <c r="A31" s="77"/>
      <c r="B31" s="35"/>
      <c r="C31" s="325" t="s">
        <v>213</v>
      </c>
      <c r="D31" s="326"/>
      <c r="E31" s="326"/>
      <c r="F31" s="326"/>
      <c r="G31" s="326"/>
      <c r="H31" s="326"/>
      <c r="I31" s="327"/>
      <c r="J31" s="112"/>
      <c r="K31" s="112"/>
      <c r="L31" s="112"/>
      <c r="M31" s="48"/>
    </row>
    <row r="32" spans="1:13" x14ac:dyDescent="0.2">
      <c r="A32" s="77"/>
      <c r="B32" s="35"/>
      <c r="C32" s="325" t="s">
        <v>214</v>
      </c>
      <c r="D32" s="326"/>
      <c r="E32" s="326"/>
      <c r="F32" s="326"/>
      <c r="G32" s="326"/>
      <c r="H32" s="326"/>
      <c r="I32" s="327"/>
      <c r="J32" s="112">
        <f>SUM('4. bevételek fel. szerint'!J34:L34)</f>
        <v>1</v>
      </c>
      <c r="K32" s="112"/>
      <c r="L32" s="112"/>
      <c r="M32" s="48"/>
    </row>
    <row r="33" spans="1:13" x14ac:dyDescent="0.2">
      <c r="A33" s="77"/>
      <c r="B33" s="35"/>
      <c r="C33" s="321" t="s">
        <v>215</v>
      </c>
      <c r="D33" s="320"/>
      <c r="E33" s="320"/>
      <c r="F33" s="320"/>
      <c r="G33" s="320"/>
      <c r="H33" s="320"/>
      <c r="I33" s="320"/>
      <c r="J33" s="112">
        <f>SUM('4. bevételek fel. szerint'!J35:L35)</f>
        <v>1000</v>
      </c>
      <c r="K33" s="112"/>
      <c r="L33" s="112"/>
      <c r="M33" s="48"/>
    </row>
    <row r="34" spans="1:13" x14ac:dyDescent="0.2">
      <c r="A34" s="77"/>
      <c r="B34" s="35"/>
      <c r="C34" s="325" t="s">
        <v>345</v>
      </c>
      <c r="D34" s="326"/>
      <c r="E34" s="326"/>
      <c r="F34" s="326"/>
      <c r="G34" s="326"/>
      <c r="H34" s="326"/>
      <c r="I34" s="327"/>
      <c r="J34" s="112"/>
      <c r="K34" s="112"/>
      <c r="L34" s="112"/>
      <c r="M34" s="48"/>
    </row>
    <row r="35" spans="1:13" x14ac:dyDescent="0.2">
      <c r="A35" s="77"/>
      <c r="B35" s="15"/>
      <c r="C35" s="321" t="s">
        <v>216</v>
      </c>
      <c r="D35" s="320"/>
      <c r="E35" s="320"/>
      <c r="F35" s="320"/>
      <c r="G35" s="320"/>
      <c r="H35" s="320"/>
      <c r="I35" s="320"/>
      <c r="J35" s="112"/>
      <c r="K35" s="112"/>
      <c r="L35" s="112"/>
      <c r="M35" s="48"/>
    </row>
    <row r="36" spans="1:13" x14ac:dyDescent="0.2">
      <c r="A36" s="166"/>
      <c r="B36" s="328" t="s">
        <v>279</v>
      </c>
      <c r="C36" s="328"/>
      <c r="D36" s="328"/>
      <c r="E36" s="328"/>
      <c r="F36" s="328"/>
      <c r="G36" s="328"/>
      <c r="H36" s="328"/>
      <c r="I36" s="328"/>
      <c r="J36" s="112"/>
      <c r="K36" s="112"/>
      <c r="L36" s="112"/>
      <c r="M36" s="48"/>
    </row>
    <row r="37" spans="1:13" x14ac:dyDescent="0.2">
      <c r="A37" s="77"/>
      <c r="B37" s="170"/>
      <c r="C37" s="317" t="s">
        <v>223</v>
      </c>
      <c r="D37" s="323"/>
      <c r="E37" s="323"/>
      <c r="F37" s="323"/>
      <c r="G37" s="323"/>
      <c r="H37" s="323"/>
      <c r="I37" s="324"/>
      <c r="J37" s="112"/>
      <c r="K37" s="112"/>
      <c r="L37" s="112"/>
      <c r="M37" s="48"/>
    </row>
    <row r="38" spans="1:13" x14ac:dyDescent="0.2">
      <c r="A38" s="77"/>
      <c r="B38" s="174"/>
      <c r="C38" s="325" t="s">
        <v>346</v>
      </c>
      <c r="D38" s="326"/>
      <c r="E38" s="326"/>
      <c r="F38" s="326"/>
      <c r="G38" s="326"/>
      <c r="H38" s="326"/>
      <c r="I38" s="327"/>
      <c r="J38" s="112"/>
      <c r="K38" s="112"/>
      <c r="L38" s="112"/>
      <c r="M38" s="48"/>
    </row>
    <row r="39" spans="1:13" ht="25.5" customHeight="1" x14ac:dyDescent="0.2">
      <c r="A39" s="77"/>
      <c r="B39" s="174"/>
      <c r="C39" s="348" t="s">
        <v>347</v>
      </c>
      <c r="D39" s="349"/>
      <c r="E39" s="349"/>
      <c r="F39" s="349"/>
      <c r="G39" s="349"/>
      <c r="H39" s="349"/>
      <c r="I39" s="350"/>
      <c r="J39" s="112"/>
      <c r="K39" s="112"/>
      <c r="L39" s="112"/>
      <c r="M39" s="48"/>
    </row>
    <row r="40" spans="1:13" x14ac:dyDescent="0.2">
      <c r="A40" s="77"/>
      <c r="B40" s="174"/>
      <c r="C40" s="317" t="s">
        <v>0</v>
      </c>
      <c r="D40" s="323"/>
      <c r="E40" s="323"/>
      <c r="F40" s="323"/>
      <c r="G40" s="323"/>
      <c r="H40" s="323"/>
      <c r="I40" s="324"/>
      <c r="J40" s="112"/>
      <c r="K40" s="112"/>
      <c r="L40" s="112"/>
      <c r="M40" s="48"/>
    </row>
    <row r="41" spans="1:13" x14ac:dyDescent="0.2">
      <c r="A41" s="77"/>
      <c r="B41" s="174"/>
      <c r="C41" s="317" t="s">
        <v>224</v>
      </c>
      <c r="D41" s="323"/>
      <c r="E41" s="323"/>
      <c r="F41" s="323"/>
      <c r="G41" s="323"/>
      <c r="H41" s="323"/>
      <c r="I41" s="324"/>
      <c r="J41" s="112"/>
      <c r="K41" s="112"/>
      <c r="L41" s="112"/>
      <c r="M41" s="48"/>
    </row>
    <row r="42" spans="1:13" x14ac:dyDescent="0.2">
      <c r="A42" s="351"/>
      <c r="B42" s="352"/>
      <c r="C42" s="352"/>
      <c r="D42" s="352"/>
      <c r="E42" s="352"/>
      <c r="F42" s="352"/>
      <c r="G42" s="352"/>
      <c r="H42" s="352"/>
      <c r="I42" s="353"/>
      <c r="J42" s="112"/>
      <c r="K42" s="112"/>
      <c r="L42" s="112"/>
      <c r="M42" s="48"/>
    </row>
    <row r="43" spans="1:13" x14ac:dyDescent="0.2">
      <c r="A43" s="322" t="s">
        <v>114</v>
      </c>
      <c r="B43" s="322"/>
      <c r="C43" s="322"/>
      <c r="D43" s="322"/>
      <c r="E43" s="322"/>
      <c r="F43" s="322"/>
      <c r="G43" s="322"/>
      <c r="H43" s="322"/>
      <c r="I43" s="322"/>
      <c r="J43" s="111">
        <f>J44+J50+J56</f>
        <v>97920</v>
      </c>
      <c r="K43" s="111"/>
      <c r="L43" s="111"/>
      <c r="M43" s="111"/>
    </row>
    <row r="44" spans="1:13" x14ac:dyDescent="0.2">
      <c r="A44" s="189"/>
      <c r="B44" s="354" t="s">
        <v>205</v>
      </c>
      <c r="C44" s="355"/>
      <c r="D44" s="355"/>
      <c r="E44" s="355"/>
      <c r="F44" s="355"/>
      <c r="G44" s="355"/>
      <c r="H44" s="355"/>
      <c r="I44" s="356"/>
      <c r="J44" s="169">
        <f>SUM(J45:J49)</f>
        <v>97134</v>
      </c>
      <c r="K44" s="169"/>
      <c r="L44" s="169"/>
      <c r="M44" s="169"/>
    </row>
    <row r="45" spans="1:13" x14ac:dyDescent="0.2">
      <c r="A45" s="190"/>
      <c r="B45" s="35"/>
      <c r="C45" s="341" t="s">
        <v>197</v>
      </c>
      <c r="D45" s="342"/>
      <c r="E45" s="342"/>
      <c r="F45" s="342"/>
      <c r="G45" s="342"/>
      <c r="H45" s="342"/>
      <c r="I45" s="342"/>
      <c r="J45" s="112"/>
      <c r="K45" s="112"/>
      <c r="L45" s="112"/>
      <c r="M45" s="48"/>
    </row>
    <row r="46" spans="1:13" x14ac:dyDescent="0.2">
      <c r="A46" s="190"/>
      <c r="B46" s="35"/>
      <c r="C46" s="343" t="s">
        <v>193</v>
      </c>
      <c r="D46" s="344"/>
      <c r="E46" s="344"/>
      <c r="F46" s="344"/>
      <c r="G46" s="344"/>
      <c r="H46" s="344"/>
      <c r="I46" s="344"/>
      <c r="J46" s="112"/>
      <c r="K46" s="112"/>
      <c r="L46" s="112"/>
      <c r="M46" s="48"/>
    </row>
    <row r="47" spans="1:13" x14ac:dyDescent="0.2">
      <c r="A47" s="190"/>
      <c r="B47" s="35"/>
      <c r="C47" s="343" t="s">
        <v>194</v>
      </c>
      <c r="D47" s="344"/>
      <c r="E47" s="344"/>
      <c r="F47" s="344"/>
      <c r="G47" s="344"/>
      <c r="H47" s="344"/>
      <c r="I47" s="344"/>
      <c r="J47" s="112"/>
      <c r="K47" s="112"/>
      <c r="L47" s="112"/>
      <c r="M47" s="48"/>
    </row>
    <row r="48" spans="1:13" x14ac:dyDescent="0.2">
      <c r="A48" s="190"/>
      <c r="B48" s="35"/>
      <c r="C48" s="357" t="s">
        <v>195</v>
      </c>
      <c r="D48" s="358"/>
      <c r="E48" s="358"/>
      <c r="F48" s="358"/>
      <c r="G48" s="358"/>
      <c r="H48" s="358"/>
      <c r="I48" s="358"/>
      <c r="J48" s="112"/>
      <c r="K48" s="112"/>
      <c r="L48" s="112"/>
      <c r="M48" s="48"/>
    </row>
    <row r="49" spans="1:13" x14ac:dyDescent="0.2">
      <c r="A49" s="190"/>
      <c r="B49" s="35"/>
      <c r="C49" s="343" t="s">
        <v>198</v>
      </c>
      <c r="D49" s="344"/>
      <c r="E49" s="344"/>
      <c r="F49" s="344"/>
      <c r="G49" s="344"/>
      <c r="H49" s="344"/>
      <c r="I49" s="344"/>
      <c r="J49" s="112">
        <f>SUM('4. bevételek fel. szerint'!J51:L51)</f>
        <v>97134</v>
      </c>
      <c r="K49" s="112"/>
      <c r="L49" s="112"/>
      <c r="M49" s="48"/>
    </row>
    <row r="50" spans="1:13" x14ac:dyDescent="0.2">
      <c r="A50" s="166"/>
      <c r="B50" s="333" t="s">
        <v>217</v>
      </c>
      <c r="C50" s="328"/>
      <c r="D50" s="328"/>
      <c r="E50" s="328"/>
      <c r="F50" s="328"/>
      <c r="G50" s="328"/>
      <c r="H50" s="328"/>
      <c r="I50" s="328"/>
      <c r="J50" s="169"/>
      <c r="K50" s="112"/>
      <c r="L50" s="112"/>
      <c r="M50" s="48"/>
    </row>
    <row r="51" spans="1:13" x14ac:dyDescent="0.2">
      <c r="A51" s="77"/>
      <c r="B51" s="171"/>
      <c r="C51" s="325" t="s">
        <v>218</v>
      </c>
      <c r="D51" s="326"/>
      <c r="E51" s="326"/>
      <c r="F51" s="326"/>
      <c r="G51" s="326"/>
      <c r="H51" s="326"/>
      <c r="I51" s="327"/>
      <c r="J51" s="112"/>
      <c r="K51" s="112"/>
      <c r="L51" s="112"/>
      <c r="M51" s="48"/>
    </row>
    <row r="52" spans="1:13" x14ac:dyDescent="0.2">
      <c r="A52" s="77"/>
      <c r="B52" s="188"/>
      <c r="C52" s="325" t="s">
        <v>219</v>
      </c>
      <c r="D52" s="326"/>
      <c r="E52" s="326"/>
      <c r="F52" s="326"/>
      <c r="G52" s="326"/>
      <c r="H52" s="326"/>
      <c r="I52" s="327"/>
      <c r="J52" s="112"/>
      <c r="K52" s="112"/>
      <c r="L52" s="112"/>
      <c r="M52" s="48"/>
    </row>
    <row r="53" spans="1:13" x14ac:dyDescent="0.2">
      <c r="A53" s="77"/>
      <c r="B53" s="188"/>
      <c r="C53" s="325" t="s">
        <v>220</v>
      </c>
      <c r="D53" s="326"/>
      <c r="E53" s="326"/>
      <c r="F53" s="326"/>
      <c r="G53" s="326"/>
      <c r="H53" s="326"/>
      <c r="I53" s="327"/>
      <c r="J53" s="112"/>
      <c r="K53" s="112"/>
      <c r="L53" s="112"/>
      <c r="M53" s="48"/>
    </row>
    <row r="54" spans="1:13" x14ac:dyDescent="0.2">
      <c r="A54" s="77"/>
      <c r="B54" s="35"/>
      <c r="C54" s="321" t="s">
        <v>221</v>
      </c>
      <c r="D54" s="321"/>
      <c r="E54" s="321"/>
      <c r="F54" s="321"/>
      <c r="G54" s="321"/>
      <c r="H54" s="321"/>
      <c r="I54" s="321"/>
      <c r="J54" s="112"/>
      <c r="K54" s="112"/>
      <c r="L54" s="112"/>
      <c r="M54" s="48"/>
    </row>
    <row r="55" spans="1:13" x14ac:dyDescent="0.2">
      <c r="A55" s="77"/>
      <c r="B55" s="35"/>
      <c r="C55" s="321" t="s">
        <v>222</v>
      </c>
      <c r="D55" s="321"/>
      <c r="E55" s="321"/>
      <c r="F55" s="321"/>
      <c r="G55" s="321"/>
      <c r="H55" s="321"/>
      <c r="I55" s="321"/>
      <c r="J55" s="112"/>
      <c r="K55" s="112"/>
      <c r="L55" s="112"/>
      <c r="M55" s="48"/>
    </row>
    <row r="56" spans="1:13" x14ac:dyDescent="0.2">
      <c r="A56" s="166"/>
      <c r="B56" s="328" t="s">
        <v>115</v>
      </c>
      <c r="C56" s="320"/>
      <c r="D56" s="320"/>
      <c r="E56" s="320"/>
      <c r="F56" s="320"/>
      <c r="G56" s="320"/>
      <c r="H56" s="320"/>
      <c r="I56" s="320"/>
      <c r="J56" s="169">
        <f>SUM(J57:J61)</f>
        <v>786</v>
      </c>
      <c r="K56" s="169"/>
      <c r="L56" s="169"/>
      <c r="M56" s="169"/>
    </row>
    <row r="57" spans="1:13" x14ac:dyDescent="0.2">
      <c r="A57" s="77"/>
      <c r="B57" s="170"/>
      <c r="C57" s="317" t="s">
        <v>223</v>
      </c>
      <c r="D57" s="323"/>
      <c r="E57" s="323"/>
      <c r="F57" s="323"/>
      <c r="G57" s="323"/>
      <c r="H57" s="323"/>
      <c r="I57" s="324"/>
      <c r="J57" s="112"/>
      <c r="K57" s="112"/>
      <c r="L57" s="112"/>
      <c r="M57" s="48"/>
    </row>
    <row r="58" spans="1:13" x14ac:dyDescent="0.2">
      <c r="A58" s="77"/>
      <c r="B58" s="174"/>
      <c r="C58" s="325" t="s">
        <v>348</v>
      </c>
      <c r="D58" s="326"/>
      <c r="E58" s="326"/>
      <c r="F58" s="326"/>
      <c r="G58" s="326"/>
      <c r="H58" s="326"/>
      <c r="I58" s="327"/>
      <c r="J58" s="112"/>
      <c r="K58" s="112"/>
      <c r="L58" s="112"/>
      <c r="M58" s="48"/>
    </row>
    <row r="59" spans="1:13" ht="25.5" customHeight="1" x14ac:dyDescent="0.2">
      <c r="A59" s="77"/>
      <c r="B59" s="174"/>
      <c r="C59" s="348" t="s">
        <v>349</v>
      </c>
      <c r="D59" s="349"/>
      <c r="E59" s="349"/>
      <c r="F59" s="349"/>
      <c r="G59" s="349"/>
      <c r="H59" s="349"/>
      <c r="I59" s="350"/>
      <c r="J59" s="112"/>
      <c r="K59" s="112"/>
      <c r="L59" s="112"/>
      <c r="M59" s="48"/>
    </row>
    <row r="60" spans="1:13" x14ac:dyDescent="0.2">
      <c r="A60" s="77"/>
      <c r="B60" s="174"/>
      <c r="C60" s="317" t="s">
        <v>0</v>
      </c>
      <c r="D60" s="323"/>
      <c r="E60" s="323"/>
      <c r="F60" s="323"/>
      <c r="G60" s="323"/>
      <c r="H60" s="323"/>
      <c r="I60" s="324"/>
      <c r="J60" s="112">
        <f>SUM('4. bevételek fel. szerint'!J62:L62)</f>
        <v>500</v>
      </c>
      <c r="K60" s="112"/>
      <c r="L60" s="112"/>
      <c r="M60" s="48"/>
    </row>
    <row r="61" spans="1:13" x14ac:dyDescent="0.2">
      <c r="A61" s="77"/>
      <c r="B61" s="174"/>
      <c r="C61" s="317" t="s">
        <v>225</v>
      </c>
      <c r="D61" s="323"/>
      <c r="E61" s="323"/>
      <c r="F61" s="323"/>
      <c r="G61" s="323"/>
      <c r="H61" s="323"/>
      <c r="I61" s="324"/>
      <c r="J61" s="112">
        <f>SUM('4. bevételek fel. szerint'!J63:L63)</f>
        <v>286</v>
      </c>
      <c r="K61" s="112"/>
      <c r="L61" s="112"/>
      <c r="M61" s="48"/>
    </row>
    <row r="62" spans="1:13" x14ac:dyDescent="0.2">
      <c r="A62" s="351"/>
      <c r="B62" s="352"/>
      <c r="C62" s="352"/>
      <c r="D62" s="352"/>
      <c r="E62" s="352"/>
      <c r="F62" s="352"/>
      <c r="G62" s="352"/>
      <c r="H62" s="352"/>
      <c r="I62" s="353"/>
      <c r="J62" s="112"/>
      <c r="K62" s="112"/>
      <c r="L62" s="112"/>
      <c r="M62" s="48"/>
    </row>
    <row r="63" spans="1:13" x14ac:dyDescent="0.2">
      <c r="A63" s="322" t="s">
        <v>1</v>
      </c>
      <c r="B63" s="322"/>
      <c r="C63" s="322"/>
      <c r="D63" s="322"/>
      <c r="E63" s="322"/>
      <c r="F63" s="322"/>
      <c r="G63" s="322"/>
      <c r="H63" s="322"/>
      <c r="I63" s="322"/>
      <c r="J63" s="111">
        <f>J9+J43</f>
        <v>646492</v>
      </c>
      <c r="K63" s="111"/>
      <c r="L63" s="111"/>
      <c r="M63" s="111"/>
    </row>
    <row r="64" spans="1:13" x14ac:dyDescent="0.2">
      <c r="A64" s="345"/>
      <c r="B64" s="346"/>
      <c r="C64" s="346"/>
      <c r="D64" s="346"/>
      <c r="E64" s="346"/>
      <c r="F64" s="346"/>
      <c r="G64" s="346"/>
      <c r="H64" s="346"/>
      <c r="I64" s="347"/>
      <c r="J64" s="112"/>
      <c r="K64" s="112"/>
      <c r="L64" s="112"/>
      <c r="M64" s="48"/>
    </row>
    <row r="65" spans="1:13" ht="25.5" customHeight="1" x14ac:dyDescent="0.2">
      <c r="A65" s="359" t="s">
        <v>226</v>
      </c>
      <c r="B65" s="320"/>
      <c r="C65" s="320"/>
      <c r="D65" s="320"/>
      <c r="E65" s="320"/>
      <c r="F65" s="320"/>
      <c r="G65" s="320"/>
      <c r="H65" s="320"/>
      <c r="I65" s="320"/>
      <c r="J65" s="118">
        <f>SUM(J66:J67)</f>
        <v>282107</v>
      </c>
      <c r="K65" s="118"/>
      <c r="L65" s="118"/>
      <c r="M65" s="118"/>
    </row>
    <row r="66" spans="1:13" x14ac:dyDescent="0.2">
      <c r="A66" s="34"/>
      <c r="B66" s="320" t="s">
        <v>116</v>
      </c>
      <c r="C66" s="320"/>
      <c r="D66" s="320"/>
      <c r="E66" s="320"/>
      <c r="F66" s="320"/>
      <c r="G66" s="320"/>
      <c r="H66" s="320"/>
      <c r="I66" s="320"/>
      <c r="J66" s="296">
        <f>SUM('4. bevételek fel. szerint'!J68:L68)</f>
        <v>77623</v>
      </c>
      <c r="K66" s="112"/>
      <c r="L66" s="112"/>
      <c r="M66" s="48"/>
    </row>
    <row r="67" spans="1:13" x14ac:dyDescent="0.2">
      <c r="A67" s="166"/>
      <c r="B67" s="320" t="s">
        <v>117</v>
      </c>
      <c r="C67" s="320"/>
      <c r="D67" s="320"/>
      <c r="E67" s="320"/>
      <c r="F67" s="320"/>
      <c r="G67" s="320"/>
      <c r="H67" s="320"/>
      <c r="I67" s="320"/>
      <c r="J67" s="296">
        <f>SUM('4. bevételek fel. szerint'!J69:L69)</f>
        <v>204484</v>
      </c>
      <c r="K67" s="112"/>
      <c r="L67" s="112"/>
      <c r="M67" s="48"/>
    </row>
    <row r="68" spans="1:13" x14ac:dyDescent="0.2">
      <c r="A68" s="340"/>
      <c r="B68" s="320"/>
      <c r="C68" s="320"/>
      <c r="D68" s="320"/>
      <c r="E68" s="320"/>
      <c r="F68" s="320"/>
      <c r="G68" s="320"/>
      <c r="H68" s="320"/>
      <c r="I68" s="320"/>
      <c r="J68" s="112"/>
      <c r="K68" s="112"/>
      <c r="L68" s="112"/>
      <c r="M68" s="48"/>
    </row>
    <row r="69" spans="1:13" x14ac:dyDescent="0.2">
      <c r="A69" s="322" t="s">
        <v>2</v>
      </c>
      <c r="B69" s="322"/>
      <c r="C69" s="322"/>
      <c r="D69" s="322"/>
      <c r="E69" s="322"/>
      <c r="F69" s="322"/>
      <c r="G69" s="322"/>
      <c r="H69" s="322"/>
      <c r="I69" s="322"/>
      <c r="J69" s="111">
        <f>J70+J81</f>
        <v>7567</v>
      </c>
      <c r="K69" s="111"/>
      <c r="L69" s="112"/>
      <c r="M69" s="48"/>
    </row>
    <row r="70" spans="1:13" x14ac:dyDescent="0.2">
      <c r="A70" s="34"/>
      <c r="B70" s="320" t="s">
        <v>118</v>
      </c>
      <c r="C70" s="320"/>
      <c r="D70" s="320"/>
      <c r="E70" s="320"/>
      <c r="F70" s="320"/>
      <c r="G70" s="320"/>
      <c r="H70" s="320"/>
      <c r="I70" s="320"/>
      <c r="J70" s="112">
        <f>SUM(J71:J80)</f>
        <v>7567</v>
      </c>
      <c r="K70" s="112"/>
      <c r="L70" s="112"/>
      <c r="M70" s="48"/>
    </row>
    <row r="71" spans="1:13" x14ac:dyDescent="0.2">
      <c r="A71" s="77"/>
      <c r="B71" s="168"/>
      <c r="C71" s="317" t="s">
        <v>353</v>
      </c>
      <c r="D71" s="318"/>
      <c r="E71" s="318"/>
      <c r="F71" s="318"/>
      <c r="G71" s="318"/>
      <c r="H71" s="318"/>
      <c r="I71" s="319"/>
      <c r="J71" s="112"/>
      <c r="K71" s="112"/>
      <c r="L71" s="112"/>
      <c r="M71" s="48"/>
    </row>
    <row r="72" spans="1:13" x14ac:dyDescent="0.2">
      <c r="A72" s="77"/>
      <c r="B72" s="173"/>
      <c r="C72" s="317" t="s">
        <v>4</v>
      </c>
      <c r="D72" s="318"/>
      <c r="E72" s="318"/>
      <c r="F72" s="318"/>
      <c r="G72" s="318"/>
      <c r="H72" s="318"/>
      <c r="I72" s="319"/>
      <c r="J72" s="112"/>
      <c r="K72" s="112"/>
      <c r="L72" s="112"/>
      <c r="M72" s="48"/>
    </row>
    <row r="73" spans="1:13" x14ac:dyDescent="0.2">
      <c r="A73" s="77"/>
      <c r="B73" s="173"/>
      <c r="C73" s="317" t="s">
        <v>227</v>
      </c>
      <c r="D73" s="318"/>
      <c r="E73" s="318"/>
      <c r="F73" s="318"/>
      <c r="G73" s="318"/>
      <c r="H73" s="318"/>
      <c r="I73" s="319"/>
      <c r="J73" s="112">
        <f>SUM('4. bevételek fel. szerint'!J75:L75)</f>
        <v>7567</v>
      </c>
      <c r="K73" s="112"/>
      <c r="L73" s="112"/>
      <c r="M73" s="48"/>
    </row>
    <row r="74" spans="1:13" x14ac:dyDescent="0.2">
      <c r="A74" s="77"/>
      <c r="B74" s="173"/>
      <c r="C74" s="325" t="s">
        <v>228</v>
      </c>
      <c r="D74" s="326"/>
      <c r="E74" s="326"/>
      <c r="F74" s="326"/>
      <c r="G74" s="326"/>
      <c r="H74" s="326"/>
      <c r="I74" s="327"/>
      <c r="J74" s="112"/>
      <c r="K74" s="112"/>
      <c r="L74" s="112"/>
      <c r="M74" s="48"/>
    </row>
    <row r="75" spans="1:13" x14ac:dyDescent="0.2">
      <c r="A75" s="77"/>
      <c r="B75" s="173"/>
      <c r="C75" s="317" t="s">
        <v>5</v>
      </c>
      <c r="D75" s="318"/>
      <c r="E75" s="318"/>
      <c r="F75" s="318"/>
      <c r="G75" s="318"/>
      <c r="H75" s="318"/>
      <c r="I75" s="319"/>
      <c r="J75" s="112"/>
      <c r="K75" s="112"/>
      <c r="L75" s="112"/>
      <c r="M75" s="48"/>
    </row>
    <row r="76" spans="1:13" x14ac:dyDescent="0.2">
      <c r="A76" s="77"/>
      <c r="B76" s="173"/>
      <c r="C76" s="317" t="s">
        <v>352</v>
      </c>
      <c r="D76" s="318"/>
      <c r="E76" s="318"/>
      <c r="F76" s="318"/>
      <c r="G76" s="318"/>
      <c r="H76" s="318"/>
      <c r="I76" s="319"/>
      <c r="J76" s="112"/>
      <c r="K76" s="112"/>
      <c r="L76" s="112"/>
      <c r="M76" s="48"/>
    </row>
    <row r="77" spans="1:13" x14ac:dyDescent="0.2">
      <c r="A77" s="77"/>
      <c r="B77" s="173"/>
      <c r="C77" s="325" t="s">
        <v>351</v>
      </c>
      <c r="D77" s="326"/>
      <c r="E77" s="326"/>
      <c r="F77" s="326"/>
      <c r="G77" s="326"/>
      <c r="H77" s="326"/>
      <c r="I77" s="327"/>
      <c r="J77" s="112"/>
      <c r="K77" s="112"/>
      <c r="L77" s="112"/>
      <c r="M77" s="48"/>
    </row>
    <row r="78" spans="1:13" x14ac:dyDescent="0.2">
      <c r="A78" s="77"/>
      <c r="B78" s="173"/>
      <c r="C78" s="317" t="s">
        <v>6</v>
      </c>
      <c r="D78" s="318"/>
      <c r="E78" s="318"/>
      <c r="F78" s="318"/>
      <c r="G78" s="318"/>
      <c r="H78" s="318"/>
      <c r="I78" s="319"/>
      <c r="J78" s="112"/>
      <c r="K78" s="112"/>
      <c r="L78" s="112"/>
      <c r="M78" s="48"/>
    </row>
    <row r="79" spans="1:13" x14ac:dyDescent="0.2">
      <c r="A79" s="77"/>
      <c r="B79" s="173"/>
      <c r="C79" s="317" t="s">
        <v>230</v>
      </c>
      <c r="D79" s="318"/>
      <c r="E79" s="318"/>
      <c r="F79" s="318"/>
      <c r="G79" s="318"/>
      <c r="H79" s="318"/>
      <c r="I79" s="319"/>
      <c r="J79" s="112"/>
      <c r="K79" s="112"/>
      <c r="L79" s="112"/>
      <c r="M79" s="48"/>
    </row>
    <row r="80" spans="1:13" x14ac:dyDescent="0.2">
      <c r="A80" s="77"/>
      <c r="B80" s="167"/>
      <c r="C80" s="325" t="s">
        <v>350</v>
      </c>
      <c r="D80" s="326"/>
      <c r="E80" s="326"/>
      <c r="F80" s="326"/>
      <c r="G80" s="326"/>
      <c r="H80" s="326"/>
      <c r="I80" s="327"/>
      <c r="J80" s="112"/>
      <c r="K80" s="112"/>
      <c r="L80" s="112"/>
      <c r="M80" s="48"/>
    </row>
    <row r="81" spans="1:13" x14ac:dyDescent="0.2">
      <c r="A81" s="166"/>
      <c r="B81" s="330" t="s">
        <v>119</v>
      </c>
      <c r="C81" s="330"/>
      <c r="D81" s="330"/>
      <c r="E81" s="330"/>
      <c r="F81" s="330"/>
      <c r="G81" s="330"/>
      <c r="H81" s="330"/>
      <c r="I81" s="330"/>
      <c r="J81" s="112"/>
      <c r="K81" s="112"/>
      <c r="L81" s="112"/>
      <c r="M81" s="48"/>
    </row>
    <row r="82" spans="1:13" x14ac:dyDescent="0.2">
      <c r="A82" s="77"/>
      <c r="B82" s="184"/>
      <c r="C82" s="317" t="s">
        <v>353</v>
      </c>
      <c r="D82" s="318"/>
      <c r="E82" s="318"/>
      <c r="F82" s="318"/>
      <c r="G82" s="318"/>
      <c r="H82" s="318"/>
      <c r="I82" s="319"/>
      <c r="J82" s="112"/>
      <c r="K82" s="112"/>
      <c r="L82" s="112"/>
      <c r="M82" s="48"/>
    </row>
    <row r="83" spans="1:13" x14ac:dyDescent="0.2">
      <c r="A83" s="77"/>
      <c r="B83" s="185"/>
      <c r="C83" s="317" t="s">
        <v>4</v>
      </c>
      <c r="D83" s="318"/>
      <c r="E83" s="318"/>
      <c r="F83" s="318"/>
      <c r="G83" s="318"/>
      <c r="H83" s="318"/>
      <c r="I83" s="319"/>
      <c r="J83" s="112"/>
      <c r="K83" s="112"/>
      <c r="L83" s="112"/>
      <c r="M83" s="48"/>
    </row>
    <row r="84" spans="1:13" x14ac:dyDescent="0.2">
      <c r="A84" s="77"/>
      <c r="B84" s="185"/>
      <c r="C84" s="317" t="s">
        <v>227</v>
      </c>
      <c r="D84" s="318"/>
      <c r="E84" s="318"/>
      <c r="F84" s="318"/>
      <c r="G84" s="318"/>
      <c r="H84" s="318"/>
      <c r="I84" s="319"/>
      <c r="J84" s="112"/>
      <c r="K84" s="112"/>
      <c r="L84" s="112"/>
      <c r="M84" s="48"/>
    </row>
    <row r="85" spans="1:13" x14ac:dyDescent="0.2">
      <c r="A85" s="77"/>
      <c r="B85" s="185"/>
      <c r="C85" s="325" t="s">
        <v>228</v>
      </c>
      <c r="D85" s="326"/>
      <c r="E85" s="326"/>
      <c r="F85" s="326"/>
      <c r="G85" s="326"/>
      <c r="H85" s="326"/>
      <c r="I85" s="327"/>
      <c r="J85" s="112"/>
      <c r="K85" s="112"/>
      <c r="L85" s="112"/>
      <c r="M85" s="48"/>
    </row>
    <row r="86" spans="1:13" x14ac:dyDescent="0.2">
      <c r="A86" s="77"/>
      <c r="B86" s="185"/>
      <c r="C86" s="317" t="s">
        <v>5</v>
      </c>
      <c r="D86" s="318"/>
      <c r="E86" s="318"/>
      <c r="F86" s="318"/>
      <c r="G86" s="318"/>
      <c r="H86" s="318"/>
      <c r="I86" s="319"/>
      <c r="J86" s="112"/>
      <c r="K86" s="112"/>
      <c r="L86" s="112"/>
      <c r="M86" s="48"/>
    </row>
    <row r="87" spans="1:13" x14ac:dyDescent="0.2">
      <c r="A87" s="77"/>
      <c r="B87" s="185"/>
      <c r="C87" s="317" t="s">
        <v>352</v>
      </c>
      <c r="D87" s="318"/>
      <c r="E87" s="318"/>
      <c r="F87" s="318"/>
      <c r="G87" s="318"/>
      <c r="H87" s="318"/>
      <c r="I87" s="319"/>
      <c r="J87" s="112"/>
      <c r="K87" s="112"/>
      <c r="L87" s="112"/>
      <c r="M87" s="48"/>
    </row>
    <row r="88" spans="1:13" x14ac:dyDescent="0.2">
      <c r="A88" s="77"/>
      <c r="B88" s="185"/>
      <c r="C88" s="325" t="s">
        <v>351</v>
      </c>
      <c r="D88" s="326"/>
      <c r="E88" s="326"/>
      <c r="F88" s="326"/>
      <c r="G88" s="326"/>
      <c r="H88" s="326"/>
      <c r="I88" s="327"/>
      <c r="J88" s="112"/>
      <c r="K88" s="112"/>
      <c r="L88" s="112"/>
      <c r="M88" s="48"/>
    </row>
    <row r="89" spans="1:13" x14ac:dyDescent="0.2">
      <c r="A89" s="77"/>
      <c r="B89" s="185"/>
      <c r="C89" s="317" t="s">
        <v>6</v>
      </c>
      <c r="D89" s="318"/>
      <c r="E89" s="318"/>
      <c r="F89" s="318"/>
      <c r="G89" s="318"/>
      <c r="H89" s="318"/>
      <c r="I89" s="319"/>
      <c r="J89" s="112"/>
      <c r="K89" s="112"/>
      <c r="L89" s="112"/>
      <c r="M89" s="48"/>
    </row>
    <row r="90" spans="1:13" x14ac:dyDescent="0.2">
      <c r="A90" s="77"/>
      <c r="B90" s="185"/>
      <c r="C90" s="317" t="s">
        <v>230</v>
      </c>
      <c r="D90" s="318"/>
      <c r="E90" s="318"/>
      <c r="F90" s="318"/>
      <c r="G90" s="318"/>
      <c r="H90" s="318"/>
      <c r="I90" s="319"/>
      <c r="J90" s="112"/>
      <c r="K90" s="112"/>
      <c r="L90" s="112"/>
      <c r="M90" s="48"/>
    </row>
    <row r="91" spans="1:13" x14ac:dyDescent="0.2">
      <c r="A91" s="77"/>
      <c r="B91" s="185"/>
      <c r="C91" s="325" t="s">
        <v>350</v>
      </c>
      <c r="D91" s="326"/>
      <c r="E91" s="326"/>
      <c r="F91" s="326"/>
      <c r="G91" s="326"/>
      <c r="H91" s="326"/>
      <c r="I91" s="327"/>
      <c r="J91" s="112"/>
      <c r="K91" s="112"/>
      <c r="L91" s="112"/>
      <c r="M91" s="48"/>
    </row>
    <row r="92" spans="1:13" x14ac:dyDescent="0.2">
      <c r="A92" s="340"/>
      <c r="B92" s="340"/>
      <c r="C92" s="320"/>
      <c r="D92" s="320"/>
      <c r="E92" s="320"/>
      <c r="F92" s="320"/>
      <c r="G92" s="320"/>
      <c r="H92" s="320"/>
      <c r="I92" s="320"/>
      <c r="J92" s="112"/>
      <c r="K92" s="112"/>
      <c r="L92" s="112"/>
      <c r="M92" s="48"/>
    </row>
    <row r="93" spans="1:13" x14ac:dyDescent="0.2">
      <c r="A93" s="322" t="s">
        <v>231</v>
      </c>
      <c r="B93" s="322"/>
      <c r="C93" s="322"/>
      <c r="D93" s="322"/>
      <c r="E93" s="322"/>
      <c r="F93" s="322"/>
      <c r="G93" s="322"/>
      <c r="H93" s="322"/>
      <c r="I93" s="322"/>
      <c r="J93" s="111">
        <f>J63+J65+J69</f>
        <v>936166</v>
      </c>
      <c r="K93" s="111"/>
      <c r="L93" s="111"/>
      <c r="M93" s="111"/>
    </row>
  </sheetData>
  <mergeCells count="89">
    <mergeCell ref="C88:I88"/>
    <mergeCell ref="C89:I89"/>
    <mergeCell ref="C80:I80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9:I69"/>
    <mergeCell ref="A92:I92"/>
    <mergeCell ref="C91:I91"/>
    <mergeCell ref="C83:I83"/>
    <mergeCell ref="C54:I54"/>
    <mergeCell ref="A64:I64"/>
    <mergeCell ref="B66:I66"/>
    <mergeCell ref="C84:I84"/>
    <mergeCell ref="C87:I87"/>
    <mergeCell ref="C85:I85"/>
    <mergeCell ref="B56:I56"/>
    <mergeCell ref="C58:I58"/>
    <mergeCell ref="C59:I59"/>
    <mergeCell ref="A62:I62"/>
    <mergeCell ref="C53:I53"/>
    <mergeCell ref="C45:I45"/>
    <mergeCell ref="C46:I46"/>
    <mergeCell ref="C47:I47"/>
    <mergeCell ref="C51:I51"/>
    <mergeCell ref="C49:I49"/>
    <mergeCell ref="B50:I50"/>
    <mergeCell ref="C48:I48"/>
    <mergeCell ref="C28:I28"/>
    <mergeCell ref="C29:I29"/>
    <mergeCell ref="C23:I23"/>
    <mergeCell ref="B36:I36"/>
    <mergeCell ref="C52:I52"/>
    <mergeCell ref="C33:I33"/>
    <mergeCell ref="A43:I43"/>
    <mergeCell ref="C39:I39"/>
    <mergeCell ref="A42:I42"/>
    <mergeCell ref="C40:I40"/>
    <mergeCell ref="B44:I44"/>
    <mergeCell ref="C35:I35"/>
    <mergeCell ref="A3:M3"/>
    <mergeCell ref="A4:M4"/>
    <mergeCell ref="A5:M5"/>
    <mergeCell ref="A8:I8"/>
    <mergeCell ref="A9:I9"/>
    <mergeCell ref="B10:I10"/>
    <mergeCell ref="C15:I15"/>
    <mergeCell ref="C16:I16"/>
    <mergeCell ref="C11:I11"/>
    <mergeCell ref="C12:I12"/>
    <mergeCell ref="C13:I13"/>
    <mergeCell ref="C14:I14"/>
    <mergeCell ref="B17:I17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B24:I24"/>
    <mergeCell ref="C18:I18"/>
    <mergeCell ref="C30:I30"/>
    <mergeCell ref="C32:I32"/>
    <mergeCell ref="C19:I19"/>
    <mergeCell ref="C27:I27"/>
    <mergeCell ref="C79:I79"/>
    <mergeCell ref="C76:I76"/>
    <mergeCell ref="C75:I75"/>
    <mergeCell ref="C73:I73"/>
    <mergeCell ref="C77:I77"/>
    <mergeCell ref="C74:I74"/>
    <mergeCell ref="C71:I71"/>
    <mergeCell ref="C72:I72"/>
    <mergeCell ref="B70:I70"/>
    <mergeCell ref="C55:I55"/>
    <mergeCell ref="A63:I63"/>
    <mergeCell ref="C57:I57"/>
    <mergeCell ref="C60:I60"/>
    <mergeCell ref="C61:I61"/>
    <mergeCell ref="A68:I68"/>
  </mergeCells>
  <phoneticPr fontId="1" type="noConversion"/>
  <pageMargins left="0.98425196850393704" right="0.78740157480314965" top="0.39370078740157483" bottom="0.39370078740157483" header="0.19685039370078741" footer="0.19685039370078741"/>
  <pageSetup paperSize="9" scale="6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8"/>
  <sheetViews>
    <sheetView workbookViewId="0">
      <selection activeCell="A3" sqref="A3:F3"/>
    </sheetView>
  </sheetViews>
  <sheetFormatPr defaultRowHeight="12.75" x14ac:dyDescent="0.2"/>
  <cols>
    <col min="1" max="1" width="54.28515625" style="41" customWidth="1"/>
    <col min="2" max="2" width="0.28515625" style="41" hidden="1" customWidth="1"/>
    <col min="3" max="3" width="17.140625" style="41" customWidth="1"/>
    <col min="4" max="7" width="12.140625" style="41" customWidth="1"/>
    <col min="8" max="8" width="18.85546875" style="41" customWidth="1"/>
    <col min="9" max="12" width="12.140625" style="41" customWidth="1"/>
    <col min="13" max="13" width="14.28515625" style="41" bestFit="1" customWidth="1"/>
    <col min="14" max="14" width="7.7109375" style="41" customWidth="1"/>
    <col min="15" max="15" width="11.140625" style="41" customWidth="1"/>
    <col min="16" max="16384" width="9.140625" style="41"/>
  </cols>
  <sheetData>
    <row r="1" spans="1:15" ht="14.25" x14ac:dyDescent="0.2">
      <c r="A1" s="40"/>
      <c r="B1" s="40"/>
      <c r="F1" s="249" t="s">
        <v>324</v>
      </c>
      <c r="M1" s="42"/>
    </row>
    <row r="2" spans="1:15" ht="14.25" x14ac:dyDescent="0.2">
      <c r="A2" s="40"/>
      <c r="B2" s="40"/>
      <c r="F2" s="249"/>
      <c r="G2" s="249"/>
      <c r="M2" s="42"/>
    </row>
    <row r="3" spans="1:15" ht="15" x14ac:dyDescent="0.25">
      <c r="A3" s="419" t="s">
        <v>390</v>
      </c>
      <c r="B3" s="419"/>
      <c r="C3" s="419"/>
      <c r="D3" s="419"/>
      <c r="E3" s="419"/>
      <c r="F3" s="419"/>
      <c r="G3" s="43"/>
      <c r="H3" s="43"/>
      <c r="I3" s="43"/>
      <c r="J3" s="43"/>
      <c r="K3" s="43"/>
      <c r="L3" s="43"/>
      <c r="M3" s="43"/>
      <c r="N3" s="43"/>
      <c r="O3" s="43"/>
    </row>
    <row r="4" spans="1:15" ht="15" x14ac:dyDescent="0.25">
      <c r="A4" s="419" t="s">
        <v>371</v>
      </c>
      <c r="B4" s="419"/>
      <c r="C4" s="419"/>
      <c r="D4" s="419"/>
      <c r="E4" s="419"/>
      <c r="F4" s="419"/>
      <c r="G4" s="43"/>
      <c r="H4" s="43"/>
      <c r="I4" s="43"/>
      <c r="J4" s="43"/>
      <c r="K4" s="43"/>
      <c r="L4" s="43"/>
      <c r="M4" s="43"/>
      <c r="N4" s="43"/>
      <c r="O4" s="43"/>
    </row>
    <row r="5" spans="1:15" s="45" customFormat="1" ht="12.75" customHeight="1" x14ac:dyDescent="0.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s="45" customFormat="1" ht="12.75" customHeight="1" x14ac:dyDescent="0.2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</row>
    <row r="7" spans="1:15" s="45" customFormat="1" ht="12.75" customHeight="1" x14ac:dyDescent="0.2">
      <c r="A7" s="254"/>
      <c r="B7" s="254"/>
      <c r="C7" s="254"/>
      <c r="D7" s="254"/>
      <c r="E7" s="254"/>
      <c r="F7" s="51" t="s">
        <v>172</v>
      </c>
      <c r="G7" s="254"/>
      <c r="H7" s="254"/>
      <c r="I7" s="254"/>
      <c r="J7" s="254"/>
      <c r="K7" s="254"/>
      <c r="L7" s="254"/>
      <c r="M7" s="254"/>
      <c r="N7" s="254"/>
      <c r="O7" s="254"/>
    </row>
    <row r="8" spans="1:15" s="45" customFormat="1" ht="12.75" customHeight="1" x14ac:dyDescent="0.2">
      <c r="A8" s="418" t="s">
        <v>327</v>
      </c>
      <c r="B8" s="257"/>
      <c r="C8" s="418" t="s">
        <v>342</v>
      </c>
      <c r="D8" s="417" t="s">
        <v>343</v>
      </c>
      <c r="E8" s="417"/>
      <c r="F8" s="417"/>
      <c r="G8" s="255"/>
      <c r="H8" s="255"/>
      <c r="I8" s="255"/>
      <c r="J8" s="255"/>
      <c r="K8" s="255"/>
      <c r="L8" s="255"/>
      <c r="M8" s="255"/>
      <c r="N8" s="255"/>
      <c r="O8" s="255"/>
    </row>
    <row r="9" spans="1:15" s="45" customFormat="1" ht="25.5" customHeight="1" x14ac:dyDescent="0.2">
      <c r="A9" s="418"/>
      <c r="B9" s="257"/>
      <c r="C9" s="418"/>
      <c r="D9" s="259" t="s">
        <v>329</v>
      </c>
      <c r="E9" s="259" t="s">
        <v>330</v>
      </c>
      <c r="F9" s="260" t="s">
        <v>331</v>
      </c>
      <c r="G9" s="255"/>
      <c r="H9" s="255"/>
      <c r="I9" s="255"/>
      <c r="J9" s="255"/>
      <c r="K9" s="255"/>
      <c r="L9" s="255"/>
      <c r="M9" s="255"/>
      <c r="N9" s="255"/>
      <c r="O9" s="255"/>
    </row>
    <row r="10" spans="1:15" s="45" customFormat="1" ht="25.5" customHeight="1" x14ac:dyDescent="0.2">
      <c r="A10" s="261" t="s">
        <v>328</v>
      </c>
      <c r="B10" s="258"/>
      <c r="C10" s="257">
        <v>0</v>
      </c>
      <c r="D10" s="265">
        <v>0</v>
      </c>
      <c r="E10" s="266"/>
      <c r="F10" s="266"/>
      <c r="G10" s="255"/>
      <c r="H10" s="255"/>
      <c r="I10" s="255"/>
      <c r="J10" s="255"/>
      <c r="K10" s="255"/>
      <c r="L10" s="255"/>
      <c r="M10" s="255"/>
      <c r="N10" s="255"/>
      <c r="O10" s="255"/>
    </row>
    <row r="11" spans="1:15" s="45" customFormat="1" ht="12.75" customHeight="1" x14ac:dyDescent="0.2">
      <c r="A11" s="258" t="s">
        <v>332</v>
      </c>
      <c r="B11" s="258"/>
      <c r="C11" s="257">
        <v>0</v>
      </c>
      <c r="D11" s="266">
        <v>0</v>
      </c>
      <c r="E11" s="266"/>
      <c r="F11" s="266"/>
      <c r="G11" s="255"/>
      <c r="H11" s="255"/>
      <c r="I11" s="255"/>
      <c r="J11" s="255"/>
      <c r="K11" s="255"/>
      <c r="L11" s="255"/>
      <c r="M11" s="255"/>
      <c r="N11" s="255"/>
      <c r="O11" s="255"/>
    </row>
    <row r="12" spans="1:15" s="256" customFormat="1" ht="25.5" customHeight="1" x14ac:dyDescent="0.2">
      <c r="A12" s="261" t="s">
        <v>333</v>
      </c>
      <c r="B12" s="262"/>
      <c r="C12" s="257">
        <f>SUM(C13:C18)</f>
        <v>24</v>
      </c>
      <c r="D12" s="265">
        <f>SUM(D13:D18)</f>
        <v>354</v>
      </c>
      <c r="E12" s="265"/>
      <c r="F12" s="266"/>
    </row>
    <row r="13" spans="1:15" s="256" customFormat="1" ht="12.75" customHeight="1" x14ac:dyDescent="0.2">
      <c r="A13" s="261" t="s">
        <v>336</v>
      </c>
      <c r="B13" s="262"/>
      <c r="C13" s="257">
        <v>6</v>
      </c>
      <c r="D13" s="266">
        <v>144</v>
      </c>
      <c r="E13" s="266"/>
      <c r="F13" s="266"/>
    </row>
    <row r="14" spans="1:15" s="256" customFormat="1" ht="12.75" customHeight="1" x14ac:dyDescent="0.2">
      <c r="A14" s="261" t="s">
        <v>337</v>
      </c>
      <c r="B14" s="262"/>
      <c r="C14" s="257">
        <v>1</v>
      </c>
      <c r="D14" s="266">
        <v>18</v>
      </c>
      <c r="E14" s="266"/>
      <c r="F14" s="266"/>
    </row>
    <row r="15" spans="1:15" s="256" customFormat="1" ht="12.75" customHeight="1" x14ac:dyDescent="0.2">
      <c r="A15" s="261" t="s">
        <v>338</v>
      </c>
      <c r="B15" s="262"/>
      <c r="C15" s="257">
        <v>1</v>
      </c>
      <c r="D15" s="266">
        <v>6</v>
      </c>
      <c r="E15" s="266"/>
      <c r="F15" s="266"/>
    </row>
    <row r="16" spans="1:15" s="256" customFormat="1" ht="12.75" customHeight="1" x14ac:dyDescent="0.2">
      <c r="A16" s="261" t="s">
        <v>339</v>
      </c>
      <c r="B16" s="262"/>
      <c r="C16" s="257">
        <v>8</v>
      </c>
      <c r="D16" s="266">
        <v>100</v>
      </c>
      <c r="E16" s="266"/>
      <c r="F16" s="266"/>
    </row>
    <row r="17" spans="1:15" s="256" customFormat="1" ht="12.75" customHeight="1" x14ac:dyDescent="0.2">
      <c r="A17" s="261" t="s">
        <v>373</v>
      </c>
      <c r="B17" s="262"/>
      <c r="C17" s="257">
        <v>2</v>
      </c>
      <c r="D17" s="266">
        <v>64</v>
      </c>
      <c r="E17" s="266"/>
      <c r="F17" s="266"/>
    </row>
    <row r="18" spans="1:15" s="256" customFormat="1" ht="12.75" customHeight="1" x14ac:dyDescent="0.2">
      <c r="A18" s="261" t="s">
        <v>372</v>
      </c>
      <c r="B18" s="262"/>
      <c r="C18" s="257">
        <v>6</v>
      </c>
      <c r="D18" s="266">
        <v>22</v>
      </c>
      <c r="E18" s="266"/>
      <c r="F18" s="266"/>
    </row>
    <row r="19" spans="1:15" s="45" customFormat="1" ht="25.5" customHeight="1" x14ac:dyDescent="0.2">
      <c r="A19" s="261" t="s">
        <v>334</v>
      </c>
      <c r="B19" s="258"/>
      <c r="C19" s="257">
        <f>SUM(C20:C21)</f>
        <v>2</v>
      </c>
      <c r="D19" s="265">
        <f>SUM(D20:D21)</f>
        <v>620</v>
      </c>
      <c r="E19" s="265"/>
      <c r="F19" s="266"/>
      <c r="G19" s="255"/>
      <c r="H19" s="255"/>
      <c r="I19" s="255"/>
      <c r="J19" s="255"/>
      <c r="K19" s="255"/>
      <c r="L19" s="255"/>
      <c r="M19" s="255"/>
      <c r="N19" s="255"/>
      <c r="O19" s="255"/>
    </row>
    <row r="20" spans="1:15" s="45" customFormat="1" ht="12.75" customHeight="1" x14ac:dyDescent="0.2">
      <c r="A20" s="261" t="s">
        <v>340</v>
      </c>
      <c r="B20" s="258"/>
      <c r="C20" s="257">
        <v>1</v>
      </c>
      <c r="D20" s="266">
        <v>500</v>
      </c>
      <c r="E20" s="266"/>
      <c r="F20" s="266"/>
      <c r="G20" s="255"/>
      <c r="H20" s="255"/>
      <c r="I20" s="255"/>
      <c r="J20" s="255"/>
      <c r="K20" s="255"/>
      <c r="L20" s="255"/>
      <c r="M20" s="255"/>
      <c r="N20" s="255"/>
      <c r="O20" s="255"/>
    </row>
    <row r="21" spans="1:15" s="45" customFormat="1" ht="12.75" customHeight="1" x14ac:dyDescent="0.2">
      <c r="A21" s="261" t="s">
        <v>341</v>
      </c>
      <c r="B21" s="258"/>
      <c r="C21" s="257">
        <v>1</v>
      </c>
      <c r="D21" s="266">
        <v>120</v>
      </c>
      <c r="E21" s="266"/>
      <c r="F21" s="266"/>
      <c r="G21" s="255"/>
      <c r="H21" s="255"/>
      <c r="I21" s="255"/>
      <c r="J21" s="255"/>
      <c r="K21" s="255"/>
      <c r="L21" s="255"/>
      <c r="M21" s="255"/>
      <c r="N21" s="255"/>
      <c r="O21" s="255"/>
    </row>
    <row r="22" spans="1:15" s="45" customFormat="1" ht="12.75" customHeight="1" x14ac:dyDescent="0.2">
      <c r="A22" s="262" t="s">
        <v>335</v>
      </c>
      <c r="B22" s="258"/>
      <c r="C22" s="257">
        <v>0</v>
      </c>
      <c r="D22" s="266">
        <v>0</v>
      </c>
      <c r="E22" s="266"/>
      <c r="F22" s="266"/>
      <c r="G22" s="255"/>
      <c r="H22" s="255"/>
      <c r="I22" s="255"/>
      <c r="J22" s="255"/>
      <c r="K22" s="255"/>
      <c r="L22" s="255"/>
      <c r="M22" s="255"/>
      <c r="N22" s="255"/>
      <c r="O22" s="255"/>
    </row>
    <row r="23" spans="1:15" s="45" customFormat="1" ht="12.75" customHeight="1" x14ac:dyDescent="0.2">
      <c r="A23" s="263" t="s">
        <v>344</v>
      </c>
      <c r="B23" s="258"/>
      <c r="C23" s="264">
        <f>C10+C11+C12+C19+C22</f>
        <v>26</v>
      </c>
      <c r="D23" s="267">
        <f>D10+D11+D12+D19+D22</f>
        <v>974</v>
      </c>
      <c r="E23" s="267"/>
      <c r="F23" s="267"/>
      <c r="G23" s="255"/>
      <c r="H23" s="255"/>
      <c r="I23" s="255"/>
      <c r="J23" s="255"/>
      <c r="K23" s="255"/>
      <c r="L23" s="255"/>
      <c r="M23" s="255"/>
      <c r="N23" s="255"/>
      <c r="O23" s="255"/>
    </row>
    <row r="24" spans="1:15" s="45" customFormat="1" ht="12.75" customHeight="1" x14ac:dyDescent="0.2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</row>
    <row r="25" spans="1:15" s="45" customFormat="1" ht="12.75" customHeight="1" x14ac:dyDescent="0.2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</row>
    <row r="26" spans="1:15" s="45" customFormat="1" ht="12.75" customHeight="1" x14ac:dyDescent="0.2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</row>
    <row r="27" spans="1:15" s="45" customFormat="1" ht="12.75" customHeight="1" x14ac:dyDescent="0.2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</row>
    <row r="28" spans="1:15" s="45" customFormat="1" ht="12.75" customHeight="1" x14ac:dyDescent="0.2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</row>
    <row r="29" spans="1:15" s="45" customFormat="1" ht="12.75" customHeight="1" x14ac:dyDescent="0.2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</row>
    <row r="30" spans="1:15" ht="15" x14ac:dyDescent="0.25">
      <c r="A30" s="25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3"/>
      <c r="M30" s="43"/>
      <c r="N30" s="43"/>
      <c r="O30" s="43"/>
    </row>
    <row r="31" spans="1:15" ht="15" x14ac:dyDescent="0.25">
      <c r="A31" s="256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5" x14ac:dyDescent="0.25">
      <c r="A32" s="256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6" ht="15" x14ac:dyDescent="0.25">
      <c r="A33" s="25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0"/>
    </row>
    <row r="34" spans="1:16" x14ac:dyDescent="0.2">
      <c r="A34" s="45"/>
      <c r="C34" s="49"/>
    </row>
    <row r="35" spans="1:16" x14ac:dyDescent="0.2">
      <c r="A35" s="45"/>
      <c r="B35" s="46"/>
      <c r="C35" s="46"/>
      <c r="D35" s="49"/>
      <c r="E35" s="49"/>
      <c r="F35" s="49"/>
      <c r="G35" s="46"/>
      <c r="H35" s="46"/>
      <c r="I35" s="46"/>
      <c r="J35" s="46"/>
      <c r="K35" s="46"/>
      <c r="L35" s="46"/>
      <c r="M35" s="46"/>
    </row>
    <row r="36" spans="1:16" x14ac:dyDescent="0.2">
      <c r="A36" s="45"/>
      <c r="D36" s="50"/>
      <c r="E36" s="50"/>
      <c r="F36" s="50"/>
    </row>
    <row r="37" spans="1:16" ht="15" x14ac:dyDescent="0.2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3"/>
      <c r="M37" s="43"/>
      <c r="N37" s="43"/>
      <c r="O37" s="43"/>
    </row>
    <row r="38" spans="1:16" ht="15" x14ac:dyDescent="0.25">
      <c r="A38" s="4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</sheetData>
  <mergeCells count="5">
    <mergeCell ref="D8:F8"/>
    <mergeCell ref="C8:C9"/>
    <mergeCell ref="A8:A9"/>
    <mergeCell ref="A3:F3"/>
    <mergeCell ref="A4:F4"/>
  </mergeCells>
  <phoneticPr fontId="5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5" orientation="portrait" r:id="rId1"/>
  <headerFooter alignWithMargins="0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5"/>
  <sheetViews>
    <sheetView workbookViewId="0">
      <selection activeCell="E1" sqref="E1"/>
    </sheetView>
  </sheetViews>
  <sheetFormatPr defaultRowHeight="12.75" x14ac:dyDescent="0.2"/>
  <cols>
    <col min="1" max="1" width="7.7109375" customWidth="1"/>
    <col min="2" max="2" width="56.140625" customWidth="1"/>
    <col min="3" max="5" width="11.7109375" customWidth="1"/>
  </cols>
  <sheetData>
    <row r="1" spans="1:5" x14ac:dyDescent="0.2">
      <c r="E1" s="47" t="s">
        <v>396</v>
      </c>
    </row>
    <row r="4" spans="1:5" x14ac:dyDescent="0.2">
      <c r="A4" s="314" t="s">
        <v>145</v>
      </c>
      <c r="B4" s="314"/>
      <c r="C4" s="314"/>
      <c r="D4" s="315"/>
      <c r="E4" s="315"/>
    </row>
    <row r="6" spans="1:5" x14ac:dyDescent="0.2">
      <c r="C6" s="39"/>
      <c r="E6" s="39" t="s">
        <v>172</v>
      </c>
    </row>
    <row r="7" spans="1:5" ht="25.5" customHeight="1" x14ac:dyDescent="0.2">
      <c r="A7" s="337" t="s">
        <v>150</v>
      </c>
      <c r="B7" s="365"/>
      <c r="C7" s="131" t="s">
        <v>159</v>
      </c>
      <c r="D7" s="131" t="s">
        <v>160</v>
      </c>
      <c r="E7" s="121" t="s">
        <v>158</v>
      </c>
    </row>
    <row r="8" spans="1:5" x14ac:dyDescent="0.2">
      <c r="A8" s="1"/>
      <c r="B8" s="127"/>
      <c r="C8" s="115"/>
      <c r="D8" s="115"/>
      <c r="E8" s="115"/>
    </row>
    <row r="9" spans="1:5" x14ac:dyDescent="0.2">
      <c r="A9" s="1"/>
      <c r="B9" s="26"/>
      <c r="C9" s="20"/>
      <c r="D9" s="20"/>
      <c r="E9" s="20"/>
    </row>
    <row r="10" spans="1:5" x14ac:dyDescent="0.2">
      <c r="A10" s="1"/>
      <c r="B10" s="26"/>
      <c r="C10" s="20"/>
      <c r="D10" s="20"/>
      <c r="E10" s="20"/>
    </row>
    <row r="11" spans="1:5" x14ac:dyDescent="0.2">
      <c r="A11" s="1"/>
      <c r="B11" s="26"/>
      <c r="C11" s="20"/>
      <c r="D11" s="20"/>
      <c r="E11" s="20"/>
    </row>
    <row r="12" spans="1:5" x14ac:dyDescent="0.2">
      <c r="A12" s="1"/>
      <c r="B12" s="26"/>
      <c r="C12" s="20"/>
      <c r="D12" s="20"/>
      <c r="E12" s="20"/>
    </row>
    <row r="13" spans="1:5" x14ac:dyDescent="0.2">
      <c r="A13" s="1"/>
      <c r="B13" s="26"/>
      <c r="C13" s="20"/>
      <c r="D13" s="20"/>
      <c r="E13" s="20"/>
    </row>
    <row r="14" spans="1:5" x14ac:dyDescent="0.2">
      <c r="A14" s="1"/>
      <c r="B14" s="26"/>
      <c r="C14" s="20"/>
      <c r="D14" s="20"/>
      <c r="E14" s="20"/>
    </row>
    <row r="15" spans="1:5" x14ac:dyDescent="0.2">
      <c r="A15" s="1"/>
      <c r="B15" s="26"/>
      <c r="C15" s="20"/>
      <c r="D15" s="20"/>
      <c r="E15" s="20"/>
    </row>
    <row r="16" spans="1:5" x14ac:dyDescent="0.2">
      <c r="A16" s="1"/>
      <c r="B16" s="26"/>
      <c r="C16" s="20"/>
      <c r="D16" s="20"/>
      <c r="E16" s="20"/>
    </row>
    <row r="17" spans="1:5" x14ac:dyDescent="0.2">
      <c r="A17" s="1"/>
      <c r="B17" s="26"/>
      <c r="C17" s="20"/>
      <c r="D17" s="20"/>
      <c r="E17" s="20"/>
    </row>
    <row r="18" spans="1:5" x14ac:dyDescent="0.2">
      <c r="A18" s="1"/>
      <c r="B18" s="26"/>
      <c r="C18" s="20"/>
      <c r="D18" s="20"/>
      <c r="E18" s="20"/>
    </row>
    <row r="19" spans="1:5" x14ac:dyDescent="0.2">
      <c r="A19" s="1"/>
      <c r="B19" s="26"/>
      <c r="C19" s="20"/>
      <c r="D19" s="20"/>
      <c r="E19" s="20"/>
    </row>
    <row r="20" spans="1:5" x14ac:dyDescent="0.2">
      <c r="A20" s="1"/>
      <c r="B20" s="26"/>
      <c r="C20" s="20"/>
      <c r="D20" s="20"/>
      <c r="E20" s="20"/>
    </row>
    <row r="21" spans="1:5" x14ac:dyDescent="0.2">
      <c r="A21" s="1"/>
      <c r="B21" s="26"/>
      <c r="C21" s="20"/>
      <c r="D21" s="20"/>
      <c r="E21" s="20"/>
    </row>
    <row r="22" spans="1:5" x14ac:dyDescent="0.2">
      <c r="A22" s="1"/>
      <c r="B22" s="26"/>
      <c r="C22" s="20"/>
      <c r="D22" s="20"/>
      <c r="E22" s="20"/>
    </row>
    <row r="23" spans="1:5" x14ac:dyDescent="0.2">
      <c r="A23" s="1"/>
      <c r="B23" s="26"/>
      <c r="C23" s="20"/>
      <c r="D23" s="20"/>
      <c r="E23" s="20"/>
    </row>
    <row r="24" spans="1:5" x14ac:dyDescent="0.2">
      <c r="A24" s="1"/>
      <c r="B24" s="26"/>
      <c r="C24" s="20"/>
      <c r="D24" s="20"/>
      <c r="E24" s="20"/>
    </row>
    <row r="25" spans="1:5" x14ac:dyDescent="0.2">
      <c r="A25" s="1"/>
      <c r="B25" s="26"/>
      <c r="C25" s="20"/>
      <c r="D25" s="20"/>
      <c r="E25" s="20"/>
    </row>
    <row r="26" spans="1:5" x14ac:dyDescent="0.2">
      <c r="A26" s="1"/>
      <c r="B26" s="26"/>
      <c r="C26" s="20"/>
      <c r="D26" s="20"/>
      <c r="E26" s="20"/>
    </row>
    <row r="27" spans="1:5" x14ac:dyDescent="0.2">
      <c r="A27" s="1"/>
      <c r="B27" s="26"/>
      <c r="C27" s="20"/>
      <c r="D27" s="20"/>
      <c r="E27" s="20"/>
    </row>
    <row r="28" spans="1:5" x14ac:dyDescent="0.2">
      <c r="A28" s="1"/>
      <c r="B28" s="26"/>
      <c r="C28" s="20"/>
      <c r="D28" s="20"/>
      <c r="E28" s="20"/>
    </row>
    <row r="29" spans="1:5" x14ac:dyDescent="0.2">
      <c r="A29" s="1"/>
      <c r="B29" s="26"/>
      <c r="C29" s="20"/>
      <c r="D29" s="20"/>
      <c r="E29" s="20"/>
    </row>
    <row r="30" spans="1:5" x14ac:dyDescent="0.2">
      <c r="A30" s="1"/>
      <c r="B30" s="26"/>
      <c r="C30" s="20"/>
      <c r="D30" s="20"/>
      <c r="E30" s="20"/>
    </row>
    <row r="31" spans="1:5" x14ac:dyDescent="0.2">
      <c r="A31" s="1"/>
      <c r="B31" s="26"/>
      <c r="C31" s="20"/>
      <c r="D31" s="20"/>
      <c r="E31" s="20"/>
    </row>
    <row r="32" spans="1:5" x14ac:dyDescent="0.2">
      <c r="A32" s="1"/>
      <c r="B32" s="26"/>
      <c r="C32" s="20"/>
      <c r="D32" s="20"/>
      <c r="E32" s="20"/>
    </row>
    <row r="33" spans="1:5" x14ac:dyDescent="0.2">
      <c r="A33" s="1"/>
      <c r="B33" s="26"/>
      <c r="C33" s="20"/>
      <c r="D33" s="20"/>
      <c r="E33" s="20"/>
    </row>
    <row r="34" spans="1:5" x14ac:dyDescent="0.2">
      <c r="A34" s="1"/>
      <c r="B34" s="26"/>
      <c r="C34" s="20"/>
      <c r="D34" s="20"/>
      <c r="E34" s="20"/>
    </row>
    <row r="35" spans="1:5" x14ac:dyDescent="0.2">
      <c r="A35" s="1"/>
      <c r="B35" s="26"/>
      <c r="C35" s="20"/>
      <c r="D35" s="20"/>
      <c r="E35" s="20"/>
    </row>
    <row r="36" spans="1:5" x14ac:dyDescent="0.2">
      <c r="A36" s="1"/>
      <c r="B36" s="26"/>
      <c r="C36" s="20"/>
      <c r="D36" s="20"/>
      <c r="E36" s="20"/>
    </row>
    <row r="37" spans="1:5" x14ac:dyDescent="0.2">
      <c r="A37" s="1"/>
      <c r="B37" s="26"/>
      <c r="C37" s="20"/>
      <c r="D37" s="20"/>
      <c r="E37" s="20"/>
    </row>
    <row r="38" spans="1:5" x14ac:dyDescent="0.2">
      <c r="A38" s="1"/>
      <c r="B38" s="26"/>
      <c r="C38" s="20"/>
      <c r="D38" s="20"/>
      <c r="E38" s="20"/>
    </row>
    <row r="39" spans="1:5" x14ac:dyDescent="0.2">
      <c r="A39" s="1"/>
      <c r="B39" s="26"/>
      <c r="C39" s="20"/>
      <c r="D39" s="20"/>
      <c r="E39" s="20"/>
    </row>
    <row r="40" spans="1:5" x14ac:dyDescent="0.2">
      <c r="A40" s="1"/>
      <c r="B40" s="26"/>
      <c r="C40" s="20"/>
      <c r="D40" s="20"/>
      <c r="E40" s="20"/>
    </row>
    <row r="41" spans="1:5" x14ac:dyDescent="0.2">
      <c r="A41" s="1"/>
      <c r="B41" s="26"/>
      <c r="C41" s="20"/>
      <c r="D41" s="20"/>
      <c r="E41" s="20"/>
    </row>
    <row r="42" spans="1:5" x14ac:dyDescent="0.2">
      <c r="A42" s="1"/>
      <c r="B42" s="26"/>
      <c r="C42" s="20"/>
      <c r="D42" s="20"/>
      <c r="E42" s="20"/>
    </row>
    <row r="43" spans="1:5" x14ac:dyDescent="0.2">
      <c r="A43" s="1"/>
      <c r="B43" s="26"/>
      <c r="C43" s="20"/>
      <c r="D43" s="20"/>
      <c r="E43" s="20"/>
    </row>
    <row r="44" spans="1:5" x14ac:dyDescent="0.2">
      <c r="A44" s="1"/>
      <c r="B44" s="26"/>
      <c r="C44" s="20"/>
      <c r="D44" s="20"/>
      <c r="E44" s="20"/>
    </row>
    <row r="45" spans="1:5" x14ac:dyDescent="0.2">
      <c r="A45" s="1"/>
      <c r="B45" s="26"/>
      <c r="C45" s="20"/>
      <c r="D45" s="20"/>
      <c r="E45" s="20"/>
    </row>
  </sheetData>
  <mergeCells count="2">
    <mergeCell ref="A7:B7"/>
    <mergeCell ref="A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0"/>
  <sheetViews>
    <sheetView workbookViewId="0">
      <selection activeCell="N10" sqref="N10"/>
    </sheetView>
  </sheetViews>
  <sheetFormatPr defaultRowHeight="12.75" x14ac:dyDescent="0.2"/>
  <cols>
    <col min="1" max="1" width="44.28515625" customWidth="1"/>
    <col min="2" max="4" width="10.5703125" customWidth="1"/>
    <col min="5" max="5" width="5" customWidth="1"/>
    <col min="10" max="10" width="9.5703125" customWidth="1"/>
    <col min="11" max="11" width="14.28515625" customWidth="1"/>
    <col min="12" max="12" width="12.7109375" bestFit="1" customWidth="1"/>
    <col min="13" max="13" width="10.5703125" customWidth="1"/>
  </cols>
  <sheetData>
    <row r="1" spans="1:13" x14ac:dyDescent="0.2">
      <c r="M1" s="47" t="s">
        <v>7</v>
      </c>
    </row>
    <row r="2" spans="1:13" x14ac:dyDescent="0.2">
      <c r="A2" s="314" t="s">
        <v>390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  <c r="M2" s="315"/>
    </row>
    <row r="3" spans="1:13" x14ac:dyDescent="0.2">
      <c r="A3" s="314" t="s">
        <v>188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5"/>
      <c r="M3" s="315"/>
    </row>
    <row r="4" spans="1:13" x14ac:dyDescent="0.2">
      <c r="A4" s="314" t="s">
        <v>148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5"/>
      <c r="M4" s="315"/>
    </row>
    <row r="5" spans="1:13" ht="18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3" ht="18.75" x14ac:dyDescent="0.3">
      <c r="A6" s="423" t="s">
        <v>19</v>
      </c>
      <c r="B6" s="424"/>
      <c r="C6" s="425"/>
      <c r="D6" s="426"/>
      <c r="E6" s="78"/>
      <c r="F6" s="427" t="s">
        <v>20</v>
      </c>
      <c r="G6" s="428"/>
      <c r="H6" s="428"/>
      <c r="I6" s="428"/>
      <c r="J6" s="428"/>
      <c r="K6" s="428"/>
      <c r="L6" s="318"/>
      <c r="M6" s="319"/>
    </row>
    <row r="7" spans="1:13" ht="25.5" x14ac:dyDescent="0.2">
      <c r="A7" s="79" t="s">
        <v>124</v>
      </c>
      <c r="B7" s="114" t="s">
        <v>159</v>
      </c>
      <c r="C7" s="114" t="s">
        <v>160</v>
      </c>
      <c r="D7" s="115" t="s">
        <v>158</v>
      </c>
      <c r="E7" s="62"/>
      <c r="F7" s="420" t="s">
        <v>124</v>
      </c>
      <c r="G7" s="421"/>
      <c r="H7" s="421"/>
      <c r="I7" s="421"/>
      <c r="J7" s="422"/>
      <c r="K7" s="114" t="s">
        <v>159</v>
      </c>
      <c r="L7" s="114" t="s">
        <v>160</v>
      </c>
      <c r="M7" s="115" t="s">
        <v>158</v>
      </c>
    </row>
    <row r="8" spans="1:13" ht="18.75" x14ac:dyDescent="0.3">
      <c r="A8" s="80" t="s">
        <v>125</v>
      </c>
      <c r="B8" s="135">
        <f>B9</f>
        <v>646492</v>
      </c>
      <c r="C8" s="135"/>
      <c r="D8" s="135"/>
      <c r="E8" s="63"/>
      <c r="F8" s="87" t="s">
        <v>146</v>
      </c>
      <c r="G8" s="88"/>
      <c r="H8" s="36"/>
      <c r="I8" s="2"/>
      <c r="J8" s="26"/>
      <c r="K8" s="252">
        <f>K9+K26</f>
        <v>928599</v>
      </c>
      <c r="L8" s="252"/>
      <c r="M8" s="253"/>
    </row>
    <row r="9" spans="1:13" ht="16.5" x14ac:dyDescent="0.25">
      <c r="A9" s="81" t="s">
        <v>126</v>
      </c>
      <c r="B9" s="136">
        <f>B11+B19</f>
        <v>646492</v>
      </c>
      <c r="C9" s="136"/>
      <c r="D9" s="136"/>
      <c r="E9" s="64"/>
      <c r="F9" s="89" t="s">
        <v>127</v>
      </c>
      <c r="G9" s="90"/>
      <c r="H9" s="36"/>
      <c r="I9" s="2"/>
      <c r="J9" s="26"/>
      <c r="K9" s="145">
        <f>K11+K19</f>
        <v>924820</v>
      </c>
      <c r="L9" s="145"/>
      <c r="M9" s="145"/>
    </row>
    <row r="10" spans="1:13" ht="16.5" x14ac:dyDescent="0.25">
      <c r="A10" s="81"/>
      <c r="B10" s="136"/>
      <c r="C10" s="136"/>
      <c r="D10" s="136"/>
      <c r="E10" s="64"/>
      <c r="F10" s="89"/>
      <c r="G10" s="90"/>
      <c r="H10" s="36"/>
      <c r="I10" s="2"/>
      <c r="J10" s="26"/>
      <c r="K10" s="145"/>
      <c r="L10" s="145"/>
      <c r="M10" s="145"/>
    </row>
    <row r="11" spans="1:13" ht="15.75" x14ac:dyDescent="0.25">
      <c r="A11" s="82" t="s">
        <v>120</v>
      </c>
      <c r="B11" s="136">
        <f>SUM(B12:B15)</f>
        <v>548572</v>
      </c>
      <c r="C11" s="136"/>
      <c r="D11" s="136"/>
      <c r="E11" s="65"/>
      <c r="F11" s="91" t="s">
        <v>120</v>
      </c>
      <c r="G11" s="92"/>
      <c r="H11" s="36"/>
      <c r="I11" s="2"/>
      <c r="J11" s="26"/>
      <c r="K11" s="145">
        <f>SUM(K12:K16)</f>
        <v>622416</v>
      </c>
      <c r="L11" s="145"/>
      <c r="M11" s="145"/>
    </row>
    <row r="12" spans="1:13" ht="15.75" x14ac:dyDescent="0.25">
      <c r="A12" s="84" t="s">
        <v>320</v>
      </c>
      <c r="B12" s="138">
        <f>'2. bevételek ei. szerint'!J10</f>
        <v>201506</v>
      </c>
      <c r="C12" s="137"/>
      <c r="D12" s="137"/>
      <c r="E12" s="66"/>
      <c r="F12" s="93" t="s">
        <v>177</v>
      </c>
      <c r="G12" s="94"/>
      <c r="H12" s="36"/>
      <c r="I12" s="2"/>
      <c r="J12" s="26"/>
      <c r="K12" s="146">
        <f>'3. kiadások ei. szerint'!G11</f>
        <v>248428</v>
      </c>
      <c r="L12" s="146"/>
      <c r="M12" s="146"/>
    </row>
    <row r="13" spans="1:13" ht="15.75" x14ac:dyDescent="0.25">
      <c r="A13" s="84" t="s">
        <v>264</v>
      </c>
      <c r="B13" s="138">
        <f>'2. bevételek ei. szerint'!J17</f>
        <v>253850</v>
      </c>
      <c r="C13" s="138"/>
      <c r="D13" s="138"/>
      <c r="E13" s="68"/>
      <c r="F13" s="93" t="s">
        <v>11</v>
      </c>
      <c r="G13" s="94"/>
      <c r="H13" s="36"/>
      <c r="I13" s="2"/>
      <c r="J13" s="26"/>
      <c r="K13" s="146">
        <f>'3. kiadások ei. szerint'!G12</f>
        <v>45323</v>
      </c>
      <c r="L13" s="146"/>
      <c r="M13" s="146"/>
    </row>
    <row r="14" spans="1:13" ht="15.75" x14ac:dyDescent="0.25">
      <c r="A14" s="83" t="s">
        <v>278</v>
      </c>
      <c r="B14" s="137">
        <f>'2. bevételek ei. szerint'!J24</f>
        <v>93216</v>
      </c>
      <c r="C14" s="138"/>
      <c r="D14" s="138"/>
      <c r="E14" s="68"/>
      <c r="F14" s="93" t="s">
        <v>178</v>
      </c>
      <c r="G14" s="94"/>
      <c r="H14" s="36"/>
      <c r="I14" s="2"/>
      <c r="J14" s="26"/>
      <c r="K14" s="146">
        <f>'3. kiadások ei. szerint'!G13</f>
        <v>293711</v>
      </c>
      <c r="L14" s="146"/>
      <c r="M14" s="146"/>
    </row>
    <row r="15" spans="1:13" ht="15.75" x14ac:dyDescent="0.25">
      <c r="A15" s="83" t="s">
        <v>280</v>
      </c>
      <c r="B15" s="137">
        <f>'2. bevételek ei. szerint'!J36</f>
        <v>0</v>
      </c>
      <c r="C15" s="137"/>
      <c r="D15" s="137"/>
      <c r="E15" s="66"/>
      <c r="F15" s="93" t="s">
        <v>123</v>
      </c>
      <c r="G15" s="94"/>
      <c r="H15" s="36"/>
      <c r="I15" s="2"/>
      <c r="J15" s="26"/>
      <c r="K15" s="146">
        <f>'3. kiadások ei. szerint'!G14</f>
        <v>5500</v>
      </c>
      <c r="L15" s="146"/>
      <c r="M15" s="146"/>
    </row>
    <row r="16" spans="1:13" ht="15.75" x14ac:dyDescent="0.25">
      <c r="A16" s="83"/>
      <c r="B16" s="137"/>
      <c r="C16" s="137"/>
      <c r="D16" s="137"/>
      <c r="E16" s="66"/>
      <c r="F16" s="93" t="s">
        <v>283</v>
      </c>
      <c r="G16" s="94"/>
      <c r="H16" s="36"/>
      <c r="I16" s="2"/>
      <c r="J16" s="26"/>
      <c r="K16" s="146">
        <f>'3. kiadások ei. szerint'!G15-'17. céltartalék'!H19</f>
        <v>29454</v>
      </c>
      <c r="L16" s="146"/>
      <c r="M16" s="146"/>
    </row>
    <row r="17" spans="1:13" ht="15.75" x14ac:dyDescent="0.25">
      <c r="A17" s="84"/>
      <c r="B17" s="138"/>
      <c r="C17" s="138"/>
      <c r="D17" s="138"/>
      <c r="E17" s="68"/>
      <c r="F17" s="93"/>
      <c r="G17" s="94"/>
      <c r="H17" s="36"/>
      <c r="I17" s="2"/>
      <c r="J17" s="26"/>
      <c r="K17" s="146"/>
      <c r="L17" s="146"/>
      <c r="M17" s="146"/>
    </row>
    <row r="18" spans="1:13" ht="15.75" x14ac:dyDescent="0.25">
      <c r="A18" s="105"/>
      <c r="B18" s="139"/>
      <c r="C18" s="139"/>
      <c r="D18" s="139"/>
      <c r="E18" s="65"/>
      <c r="F18" s="93"/>
      <c r="G18" s="94"/>
      <c r="H18" s="36"/>
      <c r="I18" s="2"/>
      <c r="J18" s="26"/>
      <c r="K18" s="146"/>
      <c r="L18" s="146"/>
      <c r="M18" s="146"/>
    </row>
    <row r="19" spans="1:13" ht="15.75" x14ac:dyDescent="0.25">
      <c r="A19" s="82" t="s">
        <v>121</v>
      </c>
      <c r="B19" s="136">
        <f>SUM(B20:B22)</f>
        <v>97920</v>
      </c>
      <c r="C19" s="136"/>
      <c r="D19" s="136"/>
      <c r="E19" s="66"/>
      <c r="F19" s="91" t="s">
        <v>121</v>
      </c>
      <c r="G19" s="92"/>
      <c r="H19" s="36"/>
      <c r="I19" s="2"/>
      <c r="J19" s="26"/>
      <c r="K19" s="145">
        <f>SUM(K20:K22)</f>
        <v>302404</v>
      </c>
      <c r="L19" s="145"/>
      <c r="M19" s="145"/>
    </row>
    <row r="20" spans="1:13" ht="15.75" x14ac:dyDescent="0.25">
      <c r="A20" s="83" t="s">
        <v>321</v>
      </c>
      <c r="B20" s="137">
        <f>'2. bevételek ei. szerint'!J44</f>
        <v>97134</v>
      </c>
      <c r="C20" s="137"/>
      <c r="D20" s="137"/>
      <c r="E20" s="66"/>
      <c r="F20" s="93" t="s">
        <v>234</v>
      </c>
      <c r="G20" s="94"/>
      <c r="H20" s="36"/>
      <c r="I20" s="2"/>
      <c r="J20" s="26"/>
      <c r="K20" s="146">
        <f>'3. kiadások ei. szerint'!G17</f>
        <v>278137</v>
      </c>
      <c r="L20" s="146"/>
      <c r="M20" s="146"/>
    </row>
    <row r="21" spans="1:13" ht="15.75" x14ac:dyDescent="0.25">
      <c r="A21" s="83" t="s">
        <v>12</v>
      </c>
      <c r="B21" s="137">
        <f>'2. bevételek ei. szerint'!J50</f>
        <v>0</v>
      </c>
      <c r="C21" s="137"/>
      <c r="D21" s="137"/>
      <c r="E21" s="66"/>
      <c r="F21" s="93" t="s">
        <v>235</v>
      </c>
      <c r="G21" s="94"/>
      <c r="H21" s="36"/>
      <c r="I21" s="2"/>
      <c r="J21" s="26"/>
      <c r="K21" s="146">
        <f>'3. kiadások ei. szerint'!G18</f>
        <v>22267</v>
      </c>
      <c r="L21" s="146"/>
      <c r="M21" s="146"/>
    </row>
    <row r="22" spans="1:13" ht="15.75" x14ac:dyDescent="0.25">
      <c r="A22" s="177" t="s">
        <v>296</v>
      </c>
      <c r="B22" s="137">
        <f>'2. bevételek ei. szerint'!J56</f>
        <v>786</v>
      </c>
      <c r="C22" s="137"/>
      <c r="D22" s="137"/>
      <c r="E22" s="66"/>
      <c r="F22" s="93" t="s">
        <v>236</v>
      </c>
      <c r="G22" s="94"/>
      <c r="H22" s="36"/>
      <c r="I22" s="2"/>
      <c r="J22" s="26"/>
      <c r="K22" s="146">
        <f>'3. kiadások ei. szerint'!G19</f>
        <v>2000</v>
      </c>
      <c r="L22" s="146"/>
      <c r="M22" s="146"/>
    </row>
    <row r="23" spans="1:13" ht="15.75" x14ac:dyDescent="0.25">
      <c r="A23" s="175"/>
      <c r="B23" s="176"/>
      <c r="C23" s="176"/>
      <c r="D23" s="176"/>
      <c r="E23" s="66"/>
      <c r="F23" s="93"/>
      <c r="G23" s="94"/>
      <c r="H23" s="36"/>
      <c r="I23" s="2"/>
      <c r="J23" s="26"/>
      <c r="K23" s="146"/>
      <c r="L23" s="146"/>
      <c r="M23" s="146"/>
    </row>
    <row r="24" spans="1:13" ht="15.75" x14ac:dyDescent="0.25">
      <c r="A24" s="83"/>
      <c r="B24" s="137"/>
      <c r="C24" s="137"/>
      <c r="D24" s="137"/>
      <c r="E24" s="66"/>
      <c r="F24" s="93"/>
      <c r="G24" s="94"/>
      <c r="H24" s="36"/>
      <c r="I24" s="2"/>
      <c r="J24" s="26"/>
      <c r="K24" s="146"/>
      <c r="L24" s="146"/>
      <c r="M24" s="146"/>
    </row>
    <row r="25" spans="1:13" ht="15.75" x14ac:dyDescent="0.25">
      <c r="A25" s="177"/>
      <c r="B25" s="178"/>
      <c r="C25" s="178"/>
      <c r="D25" s="178"/>
      <c r="E25" s="66"/>
      <c r="F25" s="93"/>
      <c r="G25" s="94"/>
      <c r="H25" s="36"/>
      <c r="I25" s="2"/>
      <c r="J25" s="26"/>
      <c r="K25" s="146"/>
      <c r="L25" s="146"/>
      <c r="M25" s="146"/>
    </row>
    <row r="26" spans="1:13" ht="15.75" customHeight="1" x14ac:dyDescent="0.25">
      <c r="A26" s="177"/>
      <c r="B26" s="178"/>
      <c r="C26" s="178"/>
      <c r="D26" s="178"/>
      <c r="E26" s="66"/>
      <c r="F26" s="89" t="s">
        <v>128</v>
      </c>
      <c r="G26" s="90"/>
      <c r="H26" s="36"/>
      <c r="I26" s="2"/>
      <c r="J26" s="26"/>
      <c r="K26" s="145">
        <f>SUM(K28:K29)</f>
        <v>3779</v>
      </c>
      <c r="L26" s="145"/>
      <c r="M26" s="145"/>
    </row>
    <row r="27" spans="1:13" ht="15.75" customHeight="1" x14ac:dyDescent="0.25">
      <c r="A27" s="106"/>
      <c r="B27" s="140"/>
      <c r="C27" s="140"/>
      <c r="D27" s="140"/>
      <c r="E27" s="66"/>
      <c r="F27" s="89"/>
      <c r="G27" s="90"/>
      <c r="H27" s="36"/>
      <c r="I27" s="2"/>
      <c r="J27" s="26"/>
      <c r="K27" s="145"/>
      <c r="L27" s="145"/>
      <c r="M27" s="145"/>
    </row>
    <row r="28" spans="1:13" ht="15.75" x14ac:dyDescent="0.25">
      <c r="A28" s="180"/>
      <c r="B28" s="136"/>
      <c r="C28" s="178"/>
      <c r="D28" s="178"/>
      <c r="E28" s="66"/>
      <c r="F28" s="93" t="s">
        <v>15</v>
      </c>
      <c r="G28" s="94"/>
      <c r="H28" s="36"/>
      <c r="I28" s="2"/>
      <c r="J28" s="26"/>
      <c r="K28" s="146">
        <f>'17. céltartalék'!H17</f>
        <v>3779</v>
      </c>
      <c r="L28" s="146"/>
      <c r="M28" s="146"/>
    </row>
    <row r="29" spans="1:13" ht="15.75" x14ac:dyDescent="0.25">
      <c r="A29" s="177"/>
      <c r="B29" s="178"/>
      <c r="C29" s="178"/>
      <c r="D29" s="178"/>
      <c r="E29" s="66"/>
      <c r="F29" s="109" t="s">
        <v>149</v>
      </c>
      <c r="G29" s="94"/>
      <c r="H29" s="36"/>
      <c r="I29" s="2"/>
      <c r="J29" s="26"/>
      <c r="K29" s="146">
        <f>'17. céltartalék'!H13</f>
        <v>0</v>
      </c>
      <c r="L29" s="146"/>
      <c r="M29" s="146"/>
    </row>
    <row r="30" spans="1:13" ht="15.75" x14ac:dyDescent="0.25">
      <c r="A30" s="177"/>
      <c r="B30" s="178"/>
      <c r="C30" s="178"/>
      <c r="D30" s="178"/>
      <c r="E30" s="66"/>
      <c r="F30" s="109"/>
      <c r="G30" s="94"/>
      <c r="H30" s="36"/>
      <c r="I30" s="2"/>
      <c r="J30" s="26"/>
      <c r="K30" s="146"/>
      <c r="L30" s="146"/>
      <c r="M30" s="146"/>
    </row>
    <row r="31" spans="1:13" ht="15.75" x14ac:dyDescent="0.25">
      <c r="A31" s="177"/>
      <c r="B31" s="178"/>
      <c r="C31" s="178"/>
      <c r="D31" s="178"/>
      <c r="E31" s="66"/>
      <c r="F31" s="109"/>
      <c r="G31" s="94"/>
      <c r="H31" s="36"/>
      <c r="I31" s="2"/>
      <c r="J31" s="26"/>
      <c r="K31" s="146"/>
      <c r="L31" s="146"/>
      <c r="M31" s="146"/>
    </row>
    <row r="32" spans="1:13" ht="15.75" x14ac:dyDescent="0.25">
      <c r="A32" s="181"/>
      <c r="B32" s="182"/>
      <c r="C32" s="182"/>
      <c r="D32" s="182"/>
      <c r="E32" s="66"/>
      <c r="F32" s="93"/>
      <c r="G32" s="94"/>
      <c r="H32" s="36"/>
      <c r="I32" s="2"/>
      <c r="J32" s="26"/>
      <c r="K32" s="146"/>
      <c r="L32" s="146"/>
      <c r="M32" s="146"/>
    </row>
    <row r="33" spans="1:13" ht="18.75" x14ac:dyDescent="0.3">
      <c r="A33" s="179"/>
      <c r="B33" s="135"/>
      <c r="C33" s="135"/>
      <c r="D33" s="135"/>
      <c r="E33" s="66"/>
      <c r="F33" s="95" t="s">
        <v>131</v>
      </c>
      <c r="G33" s="88"/>
      <c r="H33" s="58"/>
      <c r="I33" s="57"/>
      <c r="J33" s="30"/>
      <c r="K33" s="145">
        <f>SUM(K34:K35)</f>
        <v>7567</v>
      </c>
      <c r="L33" s="145"/>
      <c r="M33" s="145"/>
    </row>
    <row r="34" spans="1:13" ht="15.75" x14ac:dyDescent="0.25">
      <c r="A34" s="177"/>
      <c r="B34" s="178"/>
      <c r="C34" s="178"/>
      <c r="D34" s="178"/>
      <c r="E34" s="66"/>
      <c r="F34" s="93" t="s">
        <v>365</v>
      </c>
      <c r="G34" s="94"/>
      <c r="H34" s="36"/>
      <c r="I34" s="2"/>
      <c r="J34" s="26"/>
      <c r="K34" s="146">
        <f>'3. kiadások ei. szerint'!G22</f>
        <v>7567</v>
      </c>
      <c r="L34" s="146"/>
      <c r="M34" s="146"/>
    </row>
    <row r="35" spans="1:13" ht="18.75" x14ac:dyDescent="0.3">
      <c r="A35" s="107"/>
      <c r="B35" s="141"/>
      <c r="C35" s="141"/>
      <c r="D35" s="141"/>
      <c r="E35" s="63"/>
      <c r="F35" s="93" t="s">
        <v>366</v>
      </c>
      <c r="G35" s="94"/>
      <c r="H35" s="36"/>
      <c r="I35" s="2"/>
      <c r="J35" s="26"/>
      <c r="K35" s="146"/>
      <c r="L35" s="146"/>
      <c r="M35" s="146"/>
    </row>
    <row r="36" spans="1:13" ht="30" x14ac:dyDescent="0.3">
      <c r="A36" s="97" t="s">
        <v>147</v>
      </c>
      <c r="B36" s="150">
        <f>B8</f>
        <v>646492</v>
      </c>
      <c r="C36" s="150"/>
      <c r="D36" s="150"/>
      <c r="E36" s="63"/>
      <c r="F36" s="96" t="s">
        <v>132</v>
      </c>
      <c r="G36" s="88"/>
      <c r="H36" s="36"/>
      <c r="I36" s="2"/>
      <c r="J36" s="26"/>
      <c r="K36" s="151">
        <f>K8+K33</f>
        <v>936166</v>
      </c>
      <c r="L36" s="151"/>
      <c r="M36" s="151"/>
    </row>
    <row r="37" spans="1:13" ht="18.75" x14ac:dyDescent="0.3">
      <c r="A37" s="108"/>
      <c r="B37" s="142"/>
      <c r="C37" s="142"/>
      <c r="D37" s="142"/>
      <c r="E37" s="66"/>
      <c r="F37" s="95" t="s">
        <v>133</v>
      </c>
      <c r="G37" s="88"/>
      <c r="H37" s="36"/>
      <c r="I37" s="2"/>
      <c r="J37" s="26"/>
      <c r="K37" s="145">
        <f>B36-K36</f>
        <v>-289674</v>
      </c>
      <c r="L37" s="145"/>
      <c r="M37" s="145"/>
    </row>
    <row r="38" spans="1:13" ht="15.75" x14ac:dyDescent="0.25">
      <c r="A38" s="106"/>
      <c r="B38" s="140"/>
      <c r="C38" s="140"/>
      <c r="D38" s="140"/>
      <c r="E38" s="66"/>
      <c r="F38" s="93" t="s">
        <v>129</v>
      </c>
      <c r="G38" s="94"/>
      <c r="H38" s="36"/>
      <c r="I38" s="2"/>
      <c r="J38" s="26"/>
      <c r="K38" s="146">
        <f>B11+B45-K11-K26-K34</f>
        <v>-77623</v>
      </c>
      <c r="L38" s="146"/>
      <c r="M38" s="146"/>
    </row>
    <row r="39" spans="1:13" ht="18.75" x14ac:dyDescent="0.3">
      <c r="A39" s="107"/>
      <c r="B39" s="141"/>
      <c r="C39" s="141"/>
      <c r="D39" s="141"/>
      <c r="E39" s="63"/>
      <c r="F39" s="93" t="s">
        <v>130</v>
      </c>
      <c r="G39" s="94"/>
      <c r="H39" s="36"/>
      <c r="I39" s="2"/>
      <c r="J39" s="26"/>
      <c r="K39" s="146">
        <f>B19-K19</f>
        <v>-204484</v>
      </c>
      <c r="L39" s="146"/>
      <c r="M39" s="146"/>
    </row>
    <row r="40" spans="1:13" ht="18.75" x14ac:dyDescent="0.3">
      <c r="A40" s="95" t="s">
        <v>134</v>
      </c>
      <c r="B40" s="135"/>
      <c r="C40" s="135"/>
      <c r="D40" s="135"/>
      <c r="E40" s="63"/>
      <c r="F40" s="99"/>
      <c r="G40" s="100"/>
      <c r="H40" s="75"/>
      <c r="I40" s="4"/>
      <c r="J40" s="4"/>
      <c r="K40" s="147"/>
      <c r="L40" s="147"/>
      <c r="M40" s="147"/>
    </row>
    <row r="41" spans="1:13" ht="16.5" x14ac:dyDescent="0.25">
      <c r="A41" s="91" t="s">
        <v>135</v>
      </c>
      <c r="B41" s="136">
        <f>SUM(B42:B43)</f>
        <v>282107</v>
      </c>
      <c r="C41" s="136"/>
      <c r="D41" s="136"/>
      <c r="E41" s="69"/>
      <c r="F41" s="101"/>
      <c r="G41" s="70"/>
      <c r="H41" s="13"/>
      <c r="I41" s="7"/>
      <c r="J41" s="7"/>
      <c r="K41" s="148"/>
      <c r="L41" s="148"/>
      <c r="M41" s="148"/>
    </row>
    <row r="42" spans="1:13" ht="15.75" x14ac:dyDescent="0.25">
      <c r="A42" s="98" t="s">
        <v>136</v>
      </c>
      <c r="B42" s="143">
        <f>'2. bevételek ei. szerint'!J66</f>
        <v>77623</v>
      </c>
      <c r="C42" s="143"/>
      <c r="D42" s="143"/>
      <c r="E42" s="66"/>
      <c r="F42" s="102"/>
      <c r="G42" s="71"/>
      <c r="H42" s="13"/>
      <c r="I42" s="7"/>
      <c r="J42" s="7"/>
      <c r="K42" s="148"/>
      <c r="L42" s="148"/>
      <c r="M42" s="148"/>
    </row>
    <row r="43" spans="1:13" ht="15.75" x14ac:dyDescent="0.25">
      <c r="A43" s="98" t="s">
        <v>137</v>
      </c>
      <c r="B43" s="143">
        <f>'2. bevételek ei. szerint'!J67</f>
        <v>204484</v>
      </c>
      <c r="C43" s="143"/>
      <c r="D43" s="143"/>
      <c r="E43" s="65"/>
      <c r="F43" s="102"/>
      <c r="G43" s="71"/>
      <c r="H43" s="85"/>
      <c r="I43" s="86"/>
      <c r="J43" s="86"/>
      <c r="K43" s="148"/>
      <c r="L43" s="148"/>
      <c r="M43" s="148"/>
    </row>
    <row r="44" spans="1:13" ht="15.75" x14ac:dyDescent="0.25">
      <c r="A44" s="91" t="s">
        <v>138</v>
      </c>
      <c r="B44" s="136">
        <f>SUM(B45:B46)</f>
        <v>7567</v>
      </c>
      <c r="C44" s="136"/>
      <c r="D44" s="136"/>
      <c r="E44" s="66"/>
      <c r="F44" s="101"/>
      <c r="G44" s="70"/>
      <c r="H44" s="13"/>
      <c r="I44" s="7"/>
      <c r="J44" s="7"/>
      <c r="K44" s="148"/>
      <c r="L44" s="148"/>
      <c r="M44" s="148"/>
    </row>
    <row r="45" spans="1:13" ht="15.75" x14ac:dyDescent="0.25">
      <c r="A45" s="98" t="s">
        <v>363</v>
      </c>
      <c r="B45" s="143">
        <f>'2. bevételek ei. szerint'!J70</f>
        <v>7567</v>
      </c>
      <c r="C45" s="143"/>
      <c r="D45" s="143"/>
      <c r="E45" s="66"/>
      <c r="F45" s="102"/>
      <c r="G45" s="71"/>
      <c r="H45" s="13"/>
      <c r="I45" s="7"/>
      <c r="J45" s="7"/>
      <c r="K45" s="148"/>
      <c r="L45" s="148"/>
      <c r="M45" s="148"/>
    </row>
    <row r="46" spans="1:13" ht="15.75" customHeight="1" x14ac:dyDescent="0.3">
      <c r="A46" s="98" t="s">
        <v>364</v>
      </c>
      <c r="B46" s="143"/>
      <c r="C46" s="143"/>
      <c r="D46" s="143"/>
      <c r="E46" s="63"/>
      <c r="F46" s="103"/>
      <c r="G46" s="104"/>
      <c r="H46" s="76"/>
      <c r="I46" s="14"/>
      <c r="J46" s="14"/>
      <c r="K46" s="149"/>
      <c r="L46" s="149"/>
      <c r="M46" s="149"/>
    </row>
    <row r="47" spans="1:13" ht="18.75" x14ac:dyDescent="0.3">
      <c r="A47" s="87" t="s">
        <v>139</v>
      </c>
      <c r="B47" s="144">
        <f>B36+B41+B44</f>
        <v>936166</v>
      </c>
      <c r="C47" s="144"/>
      <c r="D47" s="144"/>
      <c r="E47" s="63"/>
      <c r="F47" s="87" t="s">
        <v>140</v>
      </c>
      <c r="G47" s="88"/>
      <c r="H47" s="36"/>
      <c r="I47" s="2"/>
      <c r="J47" s="2"/>
      <c r="K47" s="145">
        <f>K36</f>
        <v>936166</v>
      </c>
      <c r="L47" s="145"/>
      <c r="M47" s="145"/>
    </row>
    <row r="48" spans="1:13" ht="15.75" x14ac:dyDescent="0.25">
      <c r="A48" s="98" t="s">
        <v>141</v>
      </c>
      <c r="B48" s="143">
        <f>B11+B42+B45</f>
        <v>633762</v>
      </c>
      <c r="C48" s="143"/>
      <c r="D48" s="143"/>
      <c r="E48" s="67"/>
      <c r="F48" s="93" t="s">
        <v>142</v>
      </c>
      <c r="G48" s="94"/>
      <c r="H48" s="36"/>
      <c r="I48" s="2"/>
      <c r="J48" s="2"/>
      <c r="K48" s="146">
        <f>K11+K26+K34</f>
        <v>633762</v>
      </c>
      <c r="L48" s="146"/>
      <c r="M48" s="146"/>
    </row>
    <row r="49" spans="1:13" ht="15.75" x14ac:dyDescent="0.25">
      <c r="A49" s="98" t="s">
        <v>143</v>
      </c>
      <c r="B49" s="143">
        <f>B19+B43+B46</f>
        <v>302404</v>
      </c>
      <c r="C49" s="143"/>
      <c r="D49" s="143"/>
      <c r="E49" s="67"/>
      <c r="F49" s="93" t="s">
        <v>144</v>
      </c>
      <c r="G49" s="94"/>
      <c r="H49" s="36"/>
      <c r="I49" s="2"/>
      <c r="J49" s="2"/>
      <c r="K49" s="146">
        <f>K19+K35</f>
        <v>302404</v>
      </c>
      <c r="L49" s="146"/>
      <c r="M49" s="146"/>
    </row>
    <row r="50" spans="1:13" x14ac:dyDescent="0.2">
      <c r="A50" s="72"/>
      <c r="B50" s="72"/>
      <c r="C50" s="72"/>
      <c r="D50" s="72"/>
      <c r="E50" s="73"/>
      <c r="F50" s="74"/>
      <c r="G50" s="73"/>
      <c r="H50" s="10"/>
    </row>
  </sheetData>
  <mergeCells count="7">
    <mergeCell ref="A2:M2"/>
    <mergeCell ref="A3:M3"/>
    <mergeCell ref="A4:M4"/>
    <mergeCell ref="F7:J7"/>
    <mergeCell ref="A5:K5"/>
    <mergeCell ref="A6:D6"/>
    <mergeCell ref="F6:M6"/>
  </mergeCells>
  <phoneticPr fontId="1" type="noConversion"/>
  <pageMargins left="0.39370078740157483" right="0.39370078740157483" top="0.39370078740157483" bottom="0.39370078740157483" header="0" footer="0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67"/>
  <sheetViews>
    <sheetView view="pageBreakPreview" zoomScaleSheetLayoutView="100" workbookViewId="0">
      <selection activeCell="A4" sqref="A4:J4"/>
    </sheetView>
  </sheetViews>
  <sheetFormatPr defaultRowHeight="12.75" x14ac:dyDescent="0.2"/>
  <cols>
    <col min="1" max="1" width="10.140625" customWidth="1"/>
    <col min="2" max="2" width="10.85546875" customWidth="1"/>
    <col min="5" max="6" width="17.5703125" customWidth="1"/>
    <col min="7" max="9" width="10.5703125" customWidth="1"/>
  </cols>
  <sheetData>
    <row r="1" spans="1:12" x14ac:dyDescent="0.2">
      <c r="I1" s="39"/>
      <c r="J1" s="47" t="s">
        <v>233</v>
      </c>
      <c r="K1" s="39"/>
      <c r="L1" s="39"/>
    </row>
    <row r="4" spans="1:12" x14ac:dyDescent="0.2">
      <c r="A4" s="314" t="s">
        <v>390</v>
      </c>
      <c r="B4" s="314"/>
      <c r="C4" s="314"/>
      <c r="D4" s="314"/>
      <c r="E4" s="314"/>
      <c r="F4" s="314"/>
      <c r="G4" s="314"/>
      <c r="H4" s="315"/>
      <c r="I4" s="315"/>
      <c r="J4" s="315"/>
      <c r="K4" s="18"/>
      <c r="L4" s="18"/>
    </row>
    <row r="5" spans="1:12" x14ac:dyDescent="0.2">
      <c r="A5" s="314" t="s">
        <v>188</v>
      </c>
      <c r="B5" s="314"/>
      <c r="C5" s="314"/>
      <c r="D5" s="314"/>
      <c r="E5" s="314"/>
      <c r="F5" s="314"/>
      <c r="G5" s="314"/>
      <c r="H5" s="315"/>
      <c r="I5" s="315"/>
      <c r="J5" s="315"/>
      <c r="K5" s="18"/>
      <c r="L5" s="18"/>
    </row>
    <row r="6" spans="1:12" x14ac:dyDescent="0.2">
      <c r="A6" s="314" t="s">
        <v>253</v>
      </c>
      <c r="B6" s="314"/>
      <c r="C6" s="314"/>
      <c r="D6" s="314"/>
      <c r="E6" s="314"/>
      <c r="F6" s="314"/>
      <c r="G6" s="314"/>
      <c r="H6" s="315"/>
      <c r="I6" s="315"/>
      <c r="J6" s="315"/>
      <c r="K6" s="18"/>
      <c r="L6" s="18"/>
    </row>
    <row r="7" spans="1:12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">
      <c r="A8" s="16"/>
      <c r="B8" s="16"/>
      <c r="C8" s="16"/>
      <c r="D8" s="16"/>
      <c r="E8" s="16"/>
      <c r="F8" s="16"/>
      <c r="I8" s="39" t="s">
        <v>172</v>
      </c>
    </row>
    <row r="9" spans="1:12" ht="25.5" x14ac:dyDescent="0.2">
      <c r="A9" s="337" t="s">
        <v>124</v>
      </c>
      <c r="B9" s="360"/>
      <c r="C9" s="360"/>
      <c r="D9" s="360"/>
      <c r="E9" s="360"/>
      <c r="F9" s="186"/>
      <c r="G9" s="114" t="s">
        <v>159</v>
      </c>
      <c r="H9" s="114" t="s">
        <v>160</v>
      </c>
      <c r="I9" s="115" t="s">
        <v>158</v>
      </c>
      <c r="J9" s="114" t="s">
        <v>161</v>
      </c>
    </row>
    <row r="10" spans="1:12" x14ac:dyDescent="0.2">
      <c r="A10" s="60" t="s">
        <v>251</v>
      </c>
      <c r="B10" s="36"/>
      <c r="C10" s="36"/>
      <c r="D10" s="36"/>
      <c r="E10" s="36"/>
      <c r="F10" s="36"/>
      <c r="G10" s="111">
        <f>SUM(G11:G15)</f>
        <v>626195</v>
      </c>
      <c r="H10" s="111"/>
      <c r="I10" s="111"/>
      <c r="J10" s="120"/>
    </row>
    <row r="11" spans="1:12" x14ac:dyDescent="0.2">
      <c r="A11" s="77"/>
      <c r="B11" s="29" t="s">
        <v>177</v>
      </c>
      <c r="C11" s="2"/>
      <c r="D11" s="36"/>
      <c r="E11" s="36"/>
      <c r="F11" s="36"/>
      <c r="G11" s="48">
        <f>SUM('5. kiadások fel. szerint'!G13:I13)</f>
        <v>248428</v>
      </c>
      <c r="H11" s="48"/>
      <c r="I11" s="48"/>
      <c r="J11" s="119"/>
    </row>
    <row r="12" spans="1:12" x14ac:dyDescent="0.2">
      <c r="A12" s="77"/>
      <c r="B12" s="29" t="s">
        <v>247</v>
      </c>
      <c r="C12" s="36"/>
      <c r="D12" s="36"/>
      <c r="E12" s="36"/>
      <c r="F12" s="36"/>
      <c r="G12" s="48">
        <f>SUM('5. kiadások fel. szerint'!G14:I14)</f>
        <v>45323</v>
      </c>
      <c r="H12" s="48"/>
      <c r="I12" s="48"/>
      <c r="J12" s="119"/>
    </row>
    <row r="13" spans="1:12" x14ac:dyDescent="0.2">
      <c r="A13" s="77"/>
      <c r="B13" s="29" t="s">
        <v>178</v>
      </c>
      <c r="C13" s="36"/>
      <c r="D13" s="36"/>
      <c r="E13" s="36"/>
      <c r="F13" s="36"/>
      <c r="G13" s="48">
        <f>SUM('5. kiadások fel. szerint'!G15:I15)</f>
        <v>293711</v>
      </c>
      <c r="H13" s="48"/>
      <c r="I13" s="48"/>
      <c r="J13" s="119"/>
    </row>
    <row r="14" spans="1:12" x14ac:dyDescent="0.2">
      <c r="A14" s="77"/>
      <c r="B14" s="29" t="s">
        <v>123</v>
      </c>
      <c r="C14" s="36"/>
      <c r="D14" s="36"/>
      <c r="E14" s="36"/>
      <c r="F14" s="36"/>
      <c r="G14" s="48">
        <f>SUM('5. kiadások fel. szerint'!G16:I16)</f>
        <v>5500</v>
      </c>
      <c r="H14" s="48"/>
      <c r="I14" s="48"/>
      <c r="J14" s="119"/>
    </row>
    <row r="15" spans="1:12" x14ac:dyDescent="0.2">
      <c r="A15" s="77"/>
      <c r="B15" s="29" t="s">
        <v>179</v>
      </c>
      <c r="C15" s="36"/>
      <c r="D15" s="36"/>
      <c r="E15" s="36"/>
      <c r="F15" s="36"/>
      <c r="G15" s="48">
        <f>SUM('5. kiadások fel. szerint'!G17:I17)</f>
        <v>33233</v>
      </c>
      <c r="H15" s="48"/>
      <c r="I15" s="48"/>
      <c r="J15" s="119"/>
    </row>
    <row r="16" spans="1:12" x14ac:dyDescent="0.2">
      <c r="A16" s="5" t="s">
        <v>237</v>
      </c>
      <c r="B16" s="36"/>
      <c r="C16" s="36"/>
      <c r="D16" s="36"/>
      <c r="E16" s="36"/>
      <c r="F16" s="36"/>
      <c r="G16" s="111">
        <f>SUM(G17:G19)</f>
        <v>302404</v>
      </c>
      <c r="H16" s="111"/>
      <c r="I16" s="111"/>
      <c r="J16" s="120"/>
    </row>
    <row r="17" spans="1:10" x14ac:dyDescent="0.2">
      <c r="A17" s="77"/>
      <c r="B17" s="29" t="s">
        <v>234</v>
      </c>
      <c r="C17" s="36"/>
      <c r="D17" s="36"/>
      <c r="E17" s="36"/>
      <c r="F17" s="36"/>
      <c r="G17" s="48">
        <f>SUM('5. kiadások fel. szerint'!G19:I19)</f>
        <v>278137</v>
      </c>
      <c r="H17" s="48"/>
      <c r="I17" s="48"/>
      <c r="J17" s="119"/>
    </row>
    <row r="18" spans="1:10" x14ac:dyDescent="0.2">
      <c r="A18" s="77"/>
      <c r="B18" s="29" t="s">
        <v>235</v>
      </c>
      <c r="C18" s="36"/>
      <c r="D18" s="36"/>
      <c r="E18" s="36"/>
      <c r="F18" s="36"/>
      <c r="G18" s="48">
        <f>SUM('5. kiadások fel. szerint'!G20:I20)</f>
        <v>22267</v>
      </c>
      <c r="H18" s="48"/>
      <c r="I18" s="48"/>
      <c r="J18" s="119"/>
    </row>
    <row r="19" spans="1:10" x14ac:dyDescent="0.2">
      <c r="A19" s="77"/>
      <c r="B19" s="29" t="s">
        <v>236</v>
      </c>
      <c r="C19" s="2"/>
      <c r="D19" s="2"/>
      <c r="E19" s="2"/>
      <c r="F19" s="2"/>
      <c r="G19" s="48">
        <f>SUM('5. kiadások fel. szerint'!G21:I21)</f>
        <v>2000</v>
      </c>
      <c r="H19" s="48"/>
      <c r="I19" s="48"/>
      <c r="J19" s="119"/>
    </row>
    <row r="20" spans="1:10" x14ac:dyDescent="0.2">
      <c r="A20" s="5" t="s">
        <v>249</v>
      </c>
      <c r="B20" s="2"/>
      <c r="C20" s="2"/>
      <c r="D20" s="2"/>
      <c r="E20" s="2"/>
      <c r="F20" s="2"/>
      <c r="G20" s="111">
        <f>G10+G16</f>
        <v>928599</v>
      </c>
      <c r="H20" s="111"/>
      <c r="I20" s="111"/>
      <c r="J20" s="120"/>
    </row>
    <row r="21" spans="1:10" x14ac:dyDescent="0.2">
      <c r="A21" s="5" t="s">
        <v>238</v>
      </c>
      <c r="B21" s="2"/>
      <c r="C21" s="2"/>
      <c r="D21" s="2"/>
      <c r="E21" s="2"/>
      <c r="F21" s="2"/>
      <c r="G21" s="111">
        <f>G22+G26</f>
        <v>7567</v>
      </c>
      <c r="H21" s="111"/>
      <c r="I21" s="111"/>
      <c r="J21" s="120"/>
    </row>
    <row r="22" spans="1:10" x14ac:dyDescent="0.2">
      <c r="A22" s="23"/>
      <c r="B22" s="1" t="s">
        <v>56</v>
      </c>
      <c r="C22" s="2"/>
      <c r="D22" s="2"/>
      <c r="E22" s="2"/>
      <c r="F22" s="2"/>
      <c r="G22" s="112">
        <f>SUM(G23:G25)</f>
        <v>7567</v>
      </c>
      <c r="H22" s="112"/>
      <c r="I22" s="112"/>
      <c r="J22" s="276"/>
    </row>
    <row r="23" spans="1:10" x14ac:dyDescent="0.2">
      <c r="A23" s="12"/>
      <c r="B23" s="11"/>
      <c r="C23" s="36" t="s">
        <v>252</v>
      </c>
      <c r="D23" s="2"/>
      <c r="E23" s="2"/>
      <c r="F23" s="2"/>
      <c r="G23" s="112">
        <f>SUM('5. kiadások fel. szerint'!G25:I25)</f>
        <v>7567</v>
      </c>
      <c r="H23" s="112"/>
      <c r="I23" s="112"/>
      <c r="J23" s="276"/>
    </row>
    <row r="24" spans="1:10" x14ac:dyDescent="0.2">
      <c r="A24" s="12"/>
      <c r="B24" s="35"/>
      <c r="C24" s="36" t="s">
        <v>245</v>
      </c>
      <c r="D24" s="2"/>
      <c r="E24" s="2"/>
      <c r="F24" s="2"/>
      <c r="G24" s="112"/>
      <c r="H24" s="112"/>
      <c r="I24" s="112"/>
      <c r="J24" s="276"/>
    </row>
    <row r="25" spans="1:10" x14ac:dyDescent="0.2">
      <c r="A25" s="12"/>
      <c r="B25" s="15"/>
      <c r="C25" s="36" t="s">
        <v>246</v>
      </c>
      <c r="D25" s="2"/>
      <c r="E25" s="2"/>
      <c r="F25" s="2"/>
      <c r="G25" s="112"/>
      <c r="H25" s="112"/>
      <c r="I25" s="112"/>
      <c r="J25" s="276"/>
    </row>
    <row r="26" spans="1:10" x14ac:dyDescent="0.2">
      <c r="A26" s="12"/>
      <c r="B26" s="1" t="s">
        <v>57</v>
      </c>
      <c r="C26" s="2"/>
      <c r="D26" s="2"/>
      <c r="E26" s="2"/>
      <c r="F26" s="2"/>
      <c r="G26" s="112"/>
      <c r="H26" s="112"/>
      <c r="I26" s="112"/>
      <c r="J26" s="276"/>
    </row>
    <row r="27" spans="1:10" x14ac:dyDescent="0.2">
      <c r="A27" s="12"/>
      <c r="B27" s="4"/>
      <c r="C27" s="29" t="s">
        <v>252</v>
      </c>
      <c r="D27" s="2"/>
      <c r="E27" s="2"/>
      <c r="F27" s="2"/>
      <c r="G27" s="112"/>
      <c r="H27" s="112"/>
      <c r="I27" s="112"/>
      <c r="J27" s="276"/>
    </row>
    <row r="28" spans="1:10" x14ac:dyDescent="0.2">
      <c r="A28" s="12"/>
      <c r="B28" s="7"/>
      <c r="C28" s="29" t="s">
        <v>245</v>
      </c>
      <c r="D28" s="2"/>
      <c r="E28" s="2"/>
      <c r="F28" s="2"/>
      <c r="G28" s="112"/>
      <c r="H28" s="112"/>
      <c r="I28" s="112"/>
      <c r="J28" s="276"/>
    </row>
    <row r="29" spans="1:10" x14ac:dyDescent="0.2">
      <c r="A29" s="12"/>
      <c r="B29" s="7"/>
      <c r="C29" s="29" t="s">
        <v>246</v>
      </c>
      <c r="D29" s="2"/>
      <c r="E29" s="2"/>
      <c r="F29" s="2"/>
      <c r="G29" s="112"/>
      <c r="H29" s="112"/>
      <c r="I29" s="112"/>
      <c r="J29" s="276"/>
    </row>
    <row r="30" spans="1:10" x14ac:dyDescent="0.2">
      <c r="A30" s="5" t="s">
        <v>250</v>
      </c>
      <c r="B30" s="2"/>
      <c r="C30" s="2"/>
      <c r="D30" s="2"/>
      <c r="E30" s="2"/>
      <c r="F30" s="2"/>
      <c r="G30" s="111">
        <f>G10+G16+G21</f>
        <v>936166</v>
      </c>
      <c r="H30" s="111"/>
      <c r="I30" s="111"/>
      <c r="J30" s="120"/>
    </row>
    <row r="35" spans="1:9" x14ac:dyDescent="0.2">
      <c r="A35" s="7"/>
      <c r="B35" s="7"/>
      <c r="C35" s="7"/>
      <c r="D35" s="7"/>
      <c r="E35" s="7"/>
      <c r="F35" s="7"/>
      <c r="G35" s="7"/>
    </row>
    <row r="36" spans="1:9" x14ac:dyDescent="0.2">
      <c r="A36" s="7"/>
      <c r="B36" s="7"/>
      <c r="C36" s="7"/>
      <c r="D36" s="7"/>
      <c r="E36" s="7"/>
      <c r="F36" s="7"/>
      <c r="G36" s="7"/>
    </row>
    <row r="37" spans="1:9" x14ac:dyDescent="0.2">
      <c r="A37" s="7"/>
      <c r="B37" s="7"/>
      <c r="C37" s="7"/>
      <c r="D37" s="7"/>
      <c r="E37" s="7"/>
      <c r="F37" s="7"/>
      <c r="G37" s="7"/>
    </row>
    <row r="38" spans="1:9" x14ac:dyDescent="0.2">
      <c r="A38" s="7"/>
      <c r="B38" s="7"/>
      <c r="C38" s="7"/>
      <c r="D38" s="7"/>
      <c r="E38" s="7"/>
      <c r="F38" s="7"/>
      <c r="G38" s="7"/>
    </row>
    <row r="39" spans="1:9" x14ac:dyDescent="0.2">
      <c r="A39" s="9"/>
    </row>
    <row r="41" spans="1:9" x14ac:dyDescent="0.2">
      <c r="A41" s="59"/>
      <c r="B41" s="10"/>
      <c r="C41" s="10"/>
      <c r="D41" s="10"/>
      <c r="E41" s="10"/>
      <c r="F41" s="10"/>
      <c r="I41" s="9"/>
    </row>
    <row r="42" spans="1:9" x14ac:dyDescent="0.2">
      <c r="D42" s="10"/>
      <c r="E42" s="10"/>
      <c r="F42" s="10"/>
    </row>
    <row r="43" spans="1:9" x14ac:dyDescent="0.2">
      <c r="B43" s="10"/>
      <c r="C43" s="10"/>
      <c r="D43" s="10"/>
      <c r="E43" s="10"/>
      <c r="F43" s="10"/>
    </row>
    <row r="44" spans="1:9" x14ac:dyDescent="0.2">
      <c r="B44" s="10"/>
      <c r="C44" s="10"/>
      <c r="D44" s="10"/>
      <c r="E44" s="10"/>
      <c r="F44" s="10"/>
    </row>
    <row r="45" spans="1:9" x14ac:dyDescent="0.2">
      <c r="B45" s="10"/>
      <c r="C45" s="10"/>
      <c r="D45" s="10"/>
      <c r="E45" s="10"/>
      <c r="F45" s="10"/>
    </row>
    <row r="46" spans="1:9" x14ac:dyDescent="0.2">
      <c r="B46" s="10"/>
      <c r="C46" s="10"/>
      <c r="D46" s="10"/>
      <c r="E46" s="10"/>
      <c r="F46" s="10"/>
    </row>
    <row r="47" spans="1:9" x14ac:dyDescent="0.2">
      <c r="B47" s="10"/>
      <c r="C47" s="10"/>
      <c r="D47" s="10"/>
      <c r="E47" s="10"/>
      <c r="F47" s="10"/>
    </row>
    <row r="48" spans="1:9" x14ac:dyDescent="0.2">
      <c r="B48" s="10"/>
      <c r="C48" s="10"/>
      <c r="D48" s="10"/>
      <c r="E48" s="10"/>
      <c r="F48" s="10"/>
    </row>
    <row r="49" spans="1:9" x14ac:dyDescent="0.2">
      <c r="B49" s="10"/>
      <c r="C49" s="10"/>
      <c r="D49" s="10"/>
      <c r="E49" s="10"/>
      <c r="F49" s="10"/>
    </row>
    <row r="50" spans="1:9" x14ac:dyDescent="0.2">
      <c r="B50" s="10"/>
      <c r="C50" s="10"/>
      <c r="D50" s="10"/>
      <c r="E50" s="10"/>
      <c r="F50" s="10"/>
    </row>
    <row r="51" spans="1:9" x14ac:dyDescent="0.2">
      <c r="B51" s="10"/>
      <c r="C51" s="10"/>
      <c r="D51" s="10"/>
      <c r="E51" s="10"/>
      <c r="F51" s="10"/>
    </row>
    <row r="52" spans="1:9" x14ac:dyDescent="0.2">
      <c r="B52" s="10"/>
      <c r="C52" s="10"/>
      <c r="D52" s="10"/>
      <c r="E52" s="10"/>
      <c r="F52" s="10"/>
    </row>
    <row r="53" spans="1:9" x14ac:dyDescent="0.2">
      <c r="A53" s="9"/>
      <c r="B53" s="10"/>
      <c r="C53" s="10"/>
      <c r="D53" s="10"/>
      <c r="E53" s="10"/>
      <c r="F53" s="10"/>
      <c r="I53" s="9"/>
    </row>
    <row r="54" spans="1:9" x14ac:dyDescent="0.2">
      <c r="B54" s="10"/>
      <c r="C54" s="10"/>
      <c r="D54" s="10"/>
      <c r="E54" s="10"/>
      <c r="F54" s="10"/>
    </row>
    <row r="55" spans="1:9" x14ac:dyDescent="0.2">
      <c r="B55" s="10"/>
      <c r="C55" s="10"/>
      <c r="D55" s="10"/>
      <c r="E55" s="10"/>
      <c r="F55" s="10"/>
    </row>
    <row r="56" spans="1:9" x14ac:dyDescent="0.2">
      <c r="B56" s="10"/>
    </row>
    <row r="57" spans="1:9" x14ac:dyDescent="0.2">
      <c r="B57" s="10"/>
    </row>
    <row r="58" spans="1:9" x14ac:dyDescent="0.2">
      <c r="B58" s="10"/>
    </row>
    <row r="59" spans="1:9" x14ac:dyDescent="0.2">
      <c r="B59" s="10"/>
    </row>
    <row r="60" spans="1:9" x14ac:dyDescent="0.2">
      <c r="B60" s="10"/>
    </row>
    <row r="61" spans="1:9" x14ac:dyDescent="0.2">
      <c r="B61" s="10"/>
    </row>
    <row r="62" spans="1:9" x14ac:dyDescent="0.2">
      <c r="B62" s="10"/>
    </row>
    <row r="63" spans="1:9" x14ac:dyDescent="0.2">
      <c r="A63" s="9"/>
      <c r="I63" s="9"/>
    </row>
    <row r="64" spans="1:9" x14ac:dyDescent="0.2">
      <c r="A64" s="9"/>
    </row>
    <row r="65" spans="1:9" x14ac:dyDescent="0.2">
      <c r="I65" s="9"/>
    </row>
    <row r="67" spans="1:9" x14ac:dyDescent="0.2">
      <c r="A67" s="7"/>
      <c r="B67" s="7"/>
      <c r="C67" s="7"/>
      <c r="D67" s="7"/>
      <c r="E67" s="7"/>
      <c r="F67" s="7"/>
      <c r="G67" s="7"/>
    </row>
  </sheetData>
  <mergeCells count="4">
    <mergeCell ref="A9:E9"/>
    <mergeCell ref="A4:J4"/>
    <mergeCell ref="A5:J5"/>
    <mergeCell ref="A6:J6"/>
  </mergeCells>
  <phoneticPr fontId="1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7"/>
  <sheetViews>
    <sheetView workbookViewId="0">
      <selection activeCell="A3" sqref="A3:U3"/>
    </sheetView>
  </sheetViews>
  <sheetFormatPr defaultRowHeight="12.75" x14ac:dyDescent="0.2"/>
  <cols>
    <col min="9" max="9" width="17.5703125" customWidth="1"/>
    <col min="10" max="12" width="10.5703125" customWidth="1"/>
  </cols>
  <sheetData>
    <row r="1" spans="1:21" x14ac:dyDescent="0.2">
      <c r="U1" s="47" t="s">
        <v>254</v>
      </c>
    </row>
    <row r="3" spans="1:21" x14ac:dyDescent="0.2">
      <c r="A3" s="314" t="s">
        <v>390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21" x14ac:dyDescent="0.2">
      <c r="A4" s="314" t="s">
        <v>190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</row>
    <row r="5" spans="1:21" x14ac:dyDescent="0.2">
      <c r="A5" s="314" t="s">
        <v>122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</row>
    <row r="6" spans="1:21" x14ac:dyDescent="0.2">
      <c r="A6" s="314" t="s">
        <v>255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</row>
    <row r="8" spans="1:21" x14ac:dyDescent="0.2">
      <c r="R8" s="39" t="s">
        <v>172</v>
      </c>
      <c r="U8" s="39"/>
    </row>
    <row r="9" spans="1:21" x14ac:dyDescent="0.2">
      <c r="A9" s="367" t="s">
        <v>124</v>
      </c>
      <c r="B9" s="368"/>
      <c r="C9" s="368"/>
      <c r="D9" s="368"/>
      <c r="E9" s="368"/>
      <c r="F9" s="368"/>
      <c r="G9" s="368"/>
      <c r="H9" s="368"/>
      <c r="I9" s="369"/>
      <c r="J9" s="361" t="s">
        <v>159</v>
      </c>
      <c r="K9" s="362"/>
      <c r="L9" s="363"/>
      <c r="M9" s="361" t="s">
        <v>160</v>
      </c>
      <c r="N9" s="362"/>
      <c r="O9" s="363"/>
      <c r="P9" s="364" t="s">
        <v>158</v>
      </c>
      <c r="Q9" s="360"/>
      <c r="R9" s="365"/>
      <c r="S9" s="366" t="s">
        <v>161</v>
      </c>
      <c r="T9" s="366"/>
      <c r="U9" s="366"/>
    </row>
    <row r="10" spans="1:21" ht="51" x14ac:dyDescent="0.2">
      <c r="A10" s="370"/>
      <c r="B10" s="371"/>
      <c r="C10" s="371"/>
      <c r="D10" s="371"/>
      <c r="E10" s="371"/>
      <c r="F10" s="371"/>
      <c r="G10" s="371"/>
      <c r="H10" s="371"/>
      <c r="I10" s="372"/>
      <c r="J10" s="187" t="s">
        <v>8</v>
      </c>
      <c r="K10" s="187" t="s">
        <v>9</v>
      </c>
      <c r="L10" s="153" t="s">
        <v>10</v>
      </c>
      <c r="M10" s="187" t="s">
        <v>8</v>
      </c>
      <c r="N10" s="187" t="s">
        <v>9</v>
      </c>
      <c r="O10" s="153" t="s">
        <v>10</v>
      </c>
      <c r="P10" s="187" t="s">
        <v>8</v>
      </c>
      <c r="Q10" s="187" t="s">
        <v>9</v>
      </c>
      <c r="R10" s="153" t="s">
        <v>10</v>
      </c>
      <c r="S10" s="187" t="s">
        <v>8</v>
      </c>
      <c r="T10" s="187" t="s">
        <v>9</v>
      </c>
      <c r="U10" s="153" t="s">
        <v>10</v>
      </c>
    </row>
    <row r="11" spans="1:21" x14ac:dyDescent="0.2">
      <c r="A11" s="322" t="s">
        <v>113</v>
      </c>
      <c r="B11" s="322"/>
      <c r="C11" s="322"/>
      <c r="D11" s="322"/>
      <c r="E11" s="322"/>
      <c r="F11" s="322"/>
      <c r="G11" s="322"/>
      <c r="H11" s="322"/>
      <c r="I11" s="322"/>
      <c r="J11" s="111">
        <f t="shared" ref="J11:L11" si="0">J12+J19+J26+J38</f>
        <v>508064</v>
      </c>
      <c r="K11" s="111">
        <f t="shared" si="0"/>
        <v>10463</v>
      </c>
      <c r="L11" s="111">
        <f t="shared" si="0"/>
        <v>30045</v>
      </c>
      <c r="M11" s="111"/>
      <c r="N11" s="111"/>
      <c r="O11" s="111"/>
      <c r="P11" s="20"/>
      <c r="Q11" s="20"/>
      <c r="R11" s="20"/>
      <c r="S11" s="20"/>
      <c r="T11" s="20"/>
      <c r="U11" s="20"/>
    </row>
    <row r="12" spans="1:21" x14ac:dyDescent="0.2">
      <c r="A12" s="166"/>
      <c r="B12" s="333" t="s">
        <v>185</v>
      </c>
      <c r="C12" s="328"/>
      <c r="D12" s="328"/>
      <c r="E12" s="328"/>
      <c r="F12" s="328"/>
      <c r="G12" s="328"/>
      <c r="H12" s="328"/>
      <c r="I12" s="328"/>
      <c r="J12" s="169">
        <f t="shared" ref="J12:L12" si="1">SUM(J13:J18)</f>
        <v>170965</v>
      </c>
      <c r="K12" s="169">
        <f t="shared" si="1"/>
        <v>1000</v>
      </c>
      <c r="L12" s="169">
        <f t="shared" si="1"/>
        <v>29541</v>
      </c>
      <c r="M12" s="169"/>
      <c r="N12" s="169"/>
      <c r="O12" s="169"/>
      <c r="P12" s="20"/>
      <c r="Q12" s="20"/>
      <c r="R12" s="20"/>
      <c r="S12" s="20"/>
      <c r="T12" s="20"/>
      <c r="U12" s="20"/>
    </row>
    <row r="13" spans="1:21" x14ac:dyDescent="0.2">
      <c r="A13" s="77"/>
      <c r="B13" s="171"/>
      <c r="C13" s="325" t="s">
        <v>191</v>
      </c>
      <c r="D13" s="326"/>
      <c r="E13" s="326"/>
      <c r="F13" s="326"/>
      <c r="G13" s="326"/>
      <c r="H13" s="326"/>
      <c r="I13" s="327"/>
      <c r="J13" s="112">
        <f>'6. PMH'!J14+'7. Óvoda'!I14+'8. Önkormányzat'!I13</f>
        <v>160398</v>
      </c>
      <c r="K13" s="112"/>
      <c r="L13" s="112">
        <f>'6. PMH'!L14+'7. Óvoda'!K14+'8. Önkormányzat'!K13</f>
        <v>29541</v>
      </c>
      <c r="M13" s="48"/>
      <c r="N13" s="48"/>
      <c r="O13" s="48"/>
      <c r="P13" s="20"/>
      <c r="Q13" s="20"/>
      <c r="R13" s="20"/>
      <c r="S13" s="20"/>
      <c r="T13" s="20"/>
      <c r="U13" s="20"/>
    </row>
    <row r="14" spans="1:21" x14ac:dyDescent="0.2">
      <c r="A14" s="77"/>
      <c r="B14" s="188"/>
      <c r="C14" s="325" t="s">
        <v>192</v>
      </c>
      <c r="D14" s="326"/>
      <c r="E14" s="326"/>
      <c r="F14" s="326"/>
      <c r="G14" s="326"/>
      <c r="H14" s="326"/>
      <c r="I14" s="327"/>
      <c r="J14" s="112"/>
      <c r="K14" s="112"/>
      <c r="L14" s="112"/>
      <c r="M14" s="48"/>
      <c r="N14" s="48"/>
      <c r="O14" s="48"/>
      <c r="P14" s="20"/>
      <c r="Q14" s="20"/>
      <c r="R14" s="20"/>
      <c r="S14" s="20"/>
      <c r="T14" s="20"/>
      <c r="U14" s="20"/>
    </row>
    <row r="15" spans="1:21" x14ac:dyDescent="0.2">
      <c r="A15" s="77"/>
      <c r="B15" s="188"/>
      <c r="C15" s="325" t="s">
        <v>193</v>
      </c>
      <c r="D15" s="326"/>
      <c r="E15" s="326"/>
      <c r="F15" s="326"/>
      <c r="G15" s="326"/>
      <c r="H15" s="326"/>
      <c r="I15" s="327"/>
      <c r="J15" s="112"/>
      <c r="K15" s="112"/>
      <c r="L15" s="112"/>
      <c r="M15" s="48"/>
      <c r="N15" s="48"/>
      <c r="O15" s="48"/>
      <c r="P15" s="20"/>
      <c r="Q15" s="20"/>
      <c r="R15" s="20"/>
      <c r="S15" s="20"/>
      <c r="T15" s="20"/>
      <c r="U15" s="20"/>
    </row>
    <row r="16" spans="1:21" x14ac:dyDescent="0.2">
      <c r="A16" s="77"/>
      <c r="B16" s="188"/>
      <c r="C16" s="325" t="s">
        <v>194</v>
      </c>
      <c r="D16" s="326"/>
      <c r="E16" s="326"/>
      <c r="F16" s="326"/>
      <c r="G16" s="326"/>
      <c r="H16" s="326"/>
      <c r="I16" s="327"/>
      <c r="J16" s="112"/>
      <c r="K16" s="112"/>
      <c r="L16" s="112"/>
      <c r="M16" s="48"/>
      <c r="N16" s="48"/>
      <c r="O16" s="48"/>
      <c r="P16" s="20"/>
      <c r="Q16" s="20"/>
      <c r="R16" s="20"/>
      <c r="S16" s="20"/>
      <c r="T16" s="20"/>
      <c r="U16" s="20"/>
    </row>
    <row r="17" spans="1:21" x14ac:dyDescent="0.2">
      <c r="A17" s="77"/>
      <c r="B17" s="188"/>
      <c r="C17" s="325" t="s">
        <v>195</v>
      </c>
      <c r="D17" s="326"/>
      <c r="E17" s="326"/>
      <c r="F17" s="326"/>
      <c r="G17" s="326"/>
      <c r="H17" s="326"/>
      <c r="I17" s="327"/>
      <c r="J17" s="112"/>
      <c r="K17" s="112"/>
      <c r="L17" s="112"/>
      <c r="M17" s="48"/>
      <c r="N17" s="48"/>
      <c r="O17" s="48"/>
      <c r="P17" s="20"/>
      <c r="Q17" s="20"/>
      <c r="R17" s="20"/>
      <c r="S17" s="20"/>
      <c r="T17" s="20"/>
      <c r="U17" s="20"/>
    </row>
    <row r="18" spans="1:21" x14ac:dyDescent="0.2">
      <c r="A18" s="77"/>
      <c r="B18" s="188"/>
      <c r="C18" s="334" t="s">
        <v>196</v>
      </c>
      <c r="D18" s="335"/>
      <c r="E18" s="335"/>
      <c r="F18" s="335"/>
      <c r="G18" s="335"/>
      <c r="H18" s="335"/>
      <c r="I18" s="336"/>
      <c r="J18" s="112">
        <f>'6. PMH'!J19+'7. Óvoda'!I19+'8. Önkormányzat'!I18</f>
        <v>10567</v>
      </c>
      <c r="K18" s="112">
        <f>'6. PMH'!K19+'7. Óvoda'!J19+'8. Önkormányzat'!J18</f>
        <v>1000</v>
      </c>
      <c r="L18" s="112"/>
      <c r="M18" s="48"/>
      <c r="N18" s="48"/>
      <c r="O18" s="48"/>
      <c r="P18" s="20"/>
      <c r="Q18" s="20"/>
      <c r="R18" s="20"/>
      <c r="S18" s="20"/>
      <c r="T18" s="20"/>
      <c r="U18" s="20"/>
    </row>
    <row r="19" spans="1:21" x14ac:dyDescent="0.2">
      <c r="A19" s="166"/>
      <c r="B19" s="328" t="s">
        <v>277</v>
      </c>
      <c r="C19" s="328"/>
      <c r="D19" s="328"/>
      <c r="E19" s="328"/>
      <c r="F19" s="328"/>
      <c r="G19" s="328"/>
      <c r="H19" s="328"/>
      <c r="I19" s="328"/>
      <c r="J19" s="169">
        <f>SUM(J20:J25)</f>
        <v>253800</v>
      </c>
      <c r="K19" s="169"/>
      <c r="L19" s="169">
        <f>SUM(L20:L25)</f>
        <v>50</v>
      </c>
      <c r="M19" s="169"/>
      <c r="N19" s="169"/>
      <c r="O19" s="169"/>
      <c r="P19" s="20"/>
      <c r="Q19" s="20"/>
      <c r="R19" s="20"/>
      <c r="S19" s="20"/>
      <c r="T19" s="20"/>
      <c r="U19" s="20"/>
    </row>
    <row r="20" spans="1:21" x14ac:dyDescent="0.2">
      <c r="A20" s="77"/>
      <c r="B20" s="11"/>
      <c r="C20" s="321" t="s">
        <v>199</v>
      </c>
      <c r="D20" s="320"/>
      <c r="E20" s="320"/>
      <c r="F20" s="320"/>
      <c r="G20" s="320"/>
      <c r="H20" s="320"/>
      <c r="I20" s="320"/>
      <c r="J20" s="112"/>
      <c r="K20" s="112"/>
      <c r="L20" s="112"/>
      <c r="M20" s="48"/>
      <c r="N20" s="20"/>
      <c r="O20" s="20"/>
      <c r="P20" s="20"/>
      <c r="Q20" s="20"/>
      <c r="R20" s="20"/>
      <c r="S20" s="20"/>
      <c r="T20" s="20"/>
      <c r="U20" s="20"/>
    </row>
    <row r="21" spans="1:21" x14ac:dyDescent="0.2">
      <c r="A21" s="77"/>
      <c r="B21" s="35"/>
      <c r="C21" s="331" t="s">
        <v>200</v>
      </c>
      <c r="D21" s="332"/>
      <c r="E21" s="332"/>
      <c r="F21" s="332"/>
      <c r="G21" s="332"/>
      <c r="H21" s="332"/>
      <c r="I21" s="332"/>
      <c r="J21" s="112"/>
      <c r="K21" s="112"/>
      <c r="L21" s="112"/>
      <c r="M21" s="48"/>
      <c r="N21" s="20"/>
      <c r="O21" s="20"/>
      <c r="P21" s="20"/>
      <c r="Q21" s="20"/>
      <c r="R21" s="20"/>
      <c r="S21" s="20"/>
      <c r="T21" s="20"/>
      <c r="U21" s="20"/>
    </row>
    <row r="22" spans="1:21" x14ac:dyDescent="0.2">
      <c r="A22" s="77"/>
      <c r="B22" s="35"/>
      <c r="C22" s="321" t="s">
        <v>201</v>
      </c>
      <c r="D22" s="320"/>
      <c r="E22" s="320"/>
      <c r="F22" s="320"/>
      <c r="G22" s="320"/>
      <c r="H22" s="320"/>
      <c r="I22" s="320"/>
      <c r="J22" s="112"/>
      <c r="K22" s="112"/>
      <c r="L22" s="112"/>
      <c r="M22" s="48"/>
      <c r="N22" s="20"/>
      <c r="O22" s="20"/>
      <c r="P22" s="20"/>
      <c r="Q22" s="20"/>
      <c r="R22" s="20"/>
      <c r="S22" s="20"/>
      <c r="T22" s="20"/>
      <c r="U22" s="20"/>
    </row>
    <row r="23" spans="1:21" x14ac:dyDescent="0.2">
      <c r="A23" s="77"/>
      <c r="B23" s="35"/>
      <c r="C23" s="321" t="s">
        <v>202</v>
      </c>
      <c r="D23" s="320"/>
      <c r="E23" s="320"/>
      <c r="F23" s="320"/>
      <c r="G23" s="320"/>
      <c r="H23" s="320"/>
      <c r="I23" s="320"/>
      <c r="J23" s="112">
        <f>'6. PMH'!J24+'7. Óvoda'!I24+'8. Önkormányzat'!I23</f>
        <v>181000</v>
      </c>
      <c r="K23" s="112"/>
      <c r="L23" s="112"/>
      <c r="M23" s="48"/>
      <c r="N23" s="48"/>
      <c r="O23" s="48"/>
      <c r="P23" s="20"/>
      <c r="Q23" s="20"/>
      <c r="R23" s="20"/>
      <c r="S23" s="20"/>
      <c r="T23" s="20"/>
      <c r="U23" s="20"/>
    </row>
    <row r="24" spans="1:21" x14ac:dyDescent="0.2">
      <c r="A24" s="77"/>
      <c r="B24" s="35"/>
      <c r="C24" s="321" t="s">
        <v>203</v>
      </c>
      <c r="D24" s="320"/>
      <c r="E24" s="320"/>
      <c r="F24" s="320"/>
      <c r="G24" s="320"/>
      <c r="H24" s="320"/>
      <c r="I24" s="320"/>
      <c r="J24" s="112">
        <f>'6. PMH'!J25+'7. Óvoda'!I25+'8. Önkormányzat'!I24</f>
        <v>72000</v>
      </c>
      <c r="K24" s="112"/>
      <c r="L24" s="112"/>
      <c r="M24" s="48"/>
      <c r="N24" s="48"/>
      <c r="O24" s="48"/>
      <c r="P24" s="20"/>
      <c r="Q24" s="20"/>
      <c r="R24" s="20"/>
      <c r="S24" s="20"/>
      <c r="T24" s="20"/>
      <c r="U24" s="20"/>
    </row>
    <row r="25" spans="1:21" x14ac:dyDescent="0.2">
      <c r="A25" s="77"/>
      <c r="B25" s="35"/>
      <c r="C25" s="321" t="s">
        <v>204</v>
      </c>
      <c r="D25" s="320"/>
      <c r="E25" s="320"/>
      <c r="F25" s="320"/>
      <c r="G25" s="320"/>
      <c r="H25" s="320"/>
      <c r="I25" s="320"/>
      <c r="J25" s="112">
        <f>'6. PMH'!J26+'7. Óvoda'!I26+'8. Önkormányzat'!I25</f>
        <v>800</v>
      </c>
      <c r="K25" s="112"/>
      <c r="L25" s="112">
        <f>'6. PMH'!L26+'7. Óvoda'!K26+'8. Önkormányzat'!K25</f>
        <v>50</v>
      </c>
      <c r="M25" s="48"/>
      <c r="N25" s="48"/>
      <c r="O25" s="48"/>
      <c r="P25" s="20"/>
      <c r="Q25" s="20"/>
      <c r="R25" s="20"/>
      <c r="S25" s="20"/>
      <c r="T25" s="20"/>
      <c r="U25" s="20"/>
    </row>
    <row r="26" spans="1:21" x14ac:dyDescent="0.2">
      <c r="A26" s="166"/>
      <c r="B26" s="328" t="s">
        <v>206</v>
      </c>
      <c r="C26" s="328"/>
      <c r="D26" s="328"/>
      <c r="E26" s="328"/>
      <c r="F26" s="328"/>
      <c r="G26" s="328"/>
      <c r="H26" s="328"/>
      <c r="I26" s="328"/>
      <c r="J26" s="169">
        <f t="shared" ref="J26:L26" si="2">SUM(J27:J37)</f>
        <v>83299</v>
      </c>
      <c r="K26" s="169">
        <f t="shared" si="2"/>
        <v>9463</v>
      </c>
      <c r="L26" s="169">
        <f t="shared" si="2"/>
        <v>454</v>
      </c>
      <c r="M26" s="169"/>
      <c r="N26" s="169"/>
      <c r="O26" s="169"/>
      <c r="P26" s="20"/>
      <c r="Q26" s="20"/>
      <c r="R26" s="20"/>
      <c r="S26" s="20"/>
      <c r="T26" s="20"/>
      <c r="U26" s="20"/>
    </row>
    <row r="27" spans="1:21" x14ac:dyDescent="0.2">
      <c r="A27" s="77"/>
      <c r="B27" s="11"/>
      <c r="C27" s="329" t="s">
        <v>207</v>
      </c>
      <c r="D27" s="330"/>
      <c r="E27" s="330"/>
      <c r="F27" s="330"/>
      <c r="G27" s="330"/>
      <c r="H27" s="330"/>
      <c r="I27" s="330"/>
      <c r="J27" s="112"/>
      <c r="K27" s="112">
        <f>'6. PMH'!K28+'7. Óvoda'!J28+'8. Önkormányzat'!J27</f>
        <v>50</v>
      </c>
      <c r="L27" s="112"/>
      <c r="M27" s="48"/>
      <c r="N27" s="48"/>
      <c r="O27" s="48"/>
      <c r="P27" s="20"/>
      <c r="Q27" s="20"/>
      <c r="R27" s="20"/>
      <c r="S27" s="20"/>
      <c r="T27" s="20"/>
      <c r="U27" s="20"/>
    </row>
    <row r="28" spans="1:21" x14ac:dyDescent="0.2">
      <c r="A28" s="77"/>
      <c r="B28" s="35"/>
      <c r="C28" s="329" t="s">
        <v>208</v>
      </c>
      <c r="D28" s="330"/>
      <c r="E28" s="330"/>
      <c r="F28" s="330"/>
      <c r="G28" s="330"/>
      <c r="H28" s="330"/>
      <c r="I28" s="330"/>
      <c r="J28" s="112">
        <f>'6. PMH'!J29+'7. Óvoda'!I29+'8. Önkormányzat'!I28</f>
        <v>58036</v>
      </c>
      <c r="K28" s="112">
        <f>'6. PMH'!K29+'7. Óvoda'!J29+'8. Önkormányzat'!J28</f>
        <v>7018</v>
      </c>
      <c r="L28" s="112">
        <f>'6. PMH'!L29+'7. Óvoda'!K29+'8. Önkormányzat'!K28</f>
        <v>440</v>
      </c>
      <c r="M28" s="48"/>
      <c r="N28" s="48"/>
      <c r="O28" s="48"/>
      <c r="P28" s="20"/>
      <c r="Q28" s="20"/>
      <c r="R28" s="20"/>
      <c r="S28" s="20"/>
      <c r="T28" s="20"/>
      <c r="U28" s="20"/>
    </row>
    <row r="29" spans="1:21" x14ac:dyDescent="0.2">
      <c r="A29" s="77"/>
      <c r="B29" s="35"/>
      <c r="C29" s="329" t="s">
        <v>209</v>
      </c>
      <c r="D29" s="330"/>
      <c r="E29" s="330"/>
      <c r="F29" s="330"/>
      <c r="G29" s="330"/>
      <c r="H29" s="330"/>
      <c r="I29" s="330"/>
      <c r="J29" s="112">
        <f>'6. PMH'!J30+'7. Óvoda'!I30+'8. Önkormányzat'!I29</f>
        <v>3230</v>
      </c>
      <c r="K29" s="112">
        <f>'6. PMH'!K30+'7. Óvoda'!J30+'8. Önkormányzat'!J29</f>
        <v>387</v>
      </c>
      <c r="L29" s="112"/>
      <c r="M29" s="48"/>
      <c r="N29" s="48"/>
      <c r="O29" s="48"/>
      <c r="P29" s="20"/>
      <c r="Q29" s="20"/>
      <c r="R29" s="20"/>
      <c r="S29" s="20"/>
      <c r="T29" s="20"/>
      <c r="U29" s="20"/>
    </row>
    <row r="30" spans="1:21" x14ac:dyDescent="0.2">
      <c r="A30" s="77"/>
      <c r="B30" s="35"/>
      <c r="C30" s="321" t="s">
        <v>210</v>
      </c>
      <c r="D30" s="320"/>
      <c r="E30" s="320"/>
      <c r="F30" s="320"/>
      <c r="G30" s="320"/>
      <c r="H30" s="320"/>
      <c r="I30" s="320"/>
      <c r="J30" s="112"/>
      <c r="K30" s="112"/>
      <c r="L30" s="112"/>
      <c r="M30" s="48"/>
      <c r="N30" s="48"/>
      <c r="O30" s="48"/>
      <c r="P30" s="20"/>
      <c r="Q30" s="20"/>
      <c r="R30" s="20"/>
      <c r="S30" s="20"/>
      <c r="T30" s="20"/>
      <c r="U30" s="20"/>
    </row>
    <row r="31" spans="1:21" x14ac:dyDescent="0.2">
      <c r="A31" s="77"/>
      <c r="B31" s="35"/>
      <c r="C31" s="321" t="s">
        <v>211</v>
      </c>
      <c r="D31" s="320"/>
      <c r="E31" s="320"/>
      <c r="F31" s="320"/>
      <c r="G31" s="320"/>
      <c r="H31" s="320"/>
      <c r="I31" s="320"/>
      <c r="J31" s="112">
        <f>'6. PMH'!J32+'7. Óvoda'!I32+'8. Önkormányzat'!I31</f>
        <v>3984</v>
      </c>
      <c r="K31" s="112"/>
      <c r="L31" s="112"/>
      <c r="M31" s="48"/>
      <c r="N31" s="48"/>
      <c r="O31" s="48"/>
      <c r="P31" s="20"/>
      <c r="Q31" s="20"/>
      <c r="R31" s="20"/>
      <c r="S31" s="20"/>
      <c r="T31" s="20"/>
      <c r="U31" s="20"/>
    </row>
    <row r="32" spans="1:21" x14ac:dyDescent="0.2">
      <c r="A32" s="77"/>
      <c r="B32" s="35"/>
      <c r="C32" s="325" t="s">
        <v>212</v>
      </c>
      <c r="D32" s="326"/>
      <c r="E32" s="326"/>
      <c r="F32" s="326"/>
      <c r="G32" s="326"/>
      <c r="H32" s="326"/>
      <c r="I32" s="327"/>
      <c r="J32" s="112">
        <f>'6. PMH'!J33+'7. Óvoda'!I33+'8. Önkormányzat'!I32</f>
        <v>17048</v>
      </c>
      <c r="K32" s="112">
        <f>'6. PMH'!K33+'7. Óvoda'!J33+'8. Önkormányzat'!J32</f>
        <v>2008</v>
      </c>
      <c r="L32" s="112">
        <f>'6. PMH'!L33+'7. Óvoda'!K33+'8. Önkormányzat'!K32</f>
        <v>14</v>
      </c>
      <c r="M32" s="48"/>
      <c r="N32" s="48"/>
      <c r="O32" s="48"/>
      <c r="P32" s="20"/>
      <c r="Q32" s="20"/>
      <c r="R32" s="20"/>
      <c r="S32" s="20"/>
      <c r="T32" s="20"/>
      <c r="U32" s="20"/>
    </row>
    <row r="33" spans="1:21" x14ac:dyDescent="0.2">
      <c r="A33" s="77"/>
      <c r="B33" s="35"/>
      <c r="C33" s="325" t="s">
        <v>213</v>
      </c>
      <c r="D33" s="326"/>
      <c r="E33" s="326"/>
      <c r="F33" s="326"/>
      <c r="G33" s="326"/>
      <c r="H33" s="326"/>
      <c r="I33" s="327"/>
      <c r="J33" s="112"/>
      <c r="K33" s="112"/>
      <c r="L33" s="112"/>
      <c r="M33" s="48"/>
      <c r="N33" s="48"/>
      <c r="O33" s="48"/>
      <c r="P33" s="20"/>
      <c r="Q33" s="20"/>
      <c r="R33" s="20"/>
      <c r="S33" s="20"/>
      <c r="T33" s="20"/>
      <c r="U33" s="20"/>
    </row>
    <row r="34" spans="1:21" x14ac:dyDescent="0.2">
      <c r="A34" s="77"/>
      <c r="B34" s="35"/>
      <c r="C34" s="325" t="s">
        <v>214</v>
      </c>
      <c r="D34" s="326"/>
      <c r="E34" s="326"/>
      <c r="F34" s="326"/>
      <c r="G34" s="326"/>
      <c r="H34" s="326"/>
      <c r="I34" s="327"/>
      <c r="J34" s="112">
        <f>'6. PMH'!J35+'7. Óvoda'!I35+'8. Önkormányzat'!I34</f>
        <v>1</v>
      </c>
      <c r="K34" s="112"/>
      <c r="L34" s="112"/>
      <c r="M34" s="48"/>
      <c r="N34" s="48"/>
      <c r="O34" s="48"/>
      <c r="P34" s="20"/>
      <c r="Q34" s="20"/>
      <c r="R34" s="20"/>
      <c r="S34" s="20"/>
      <c r="T34" s="20"/>
      <c r="U34" s="20"/>
    </row>
    <row r="35" spans="1:21" x14ac:dyDescent="0.2">
      <c r="A35" s="77"/>
      <c r="B35" s="35"/>
      <c r="C35" s="321" t="s">
        <v>215</v>
      </c>
      <c r="D35" s="320"/>
      <c r="E35" s="320"/>
      <c r="F35" s="320"/>
      <c r="G35" s="320"/>
      <c r="H35" s="320"/>
      <c r="I35" s="320"/>
      <c r="J35" s="112">
        <f>'6. PMH'!J36+'7. Óvoda'!I36+'8. Önkormányzat'!I35</f>
        <v>1000</v>
      </c>
      <c r="K35" s="112"/>
      <c r="L35" s="112"/>
      <c r="M35" s="48"/>
      <c r="N35" s="48"/>
      <c r="O35" s="48"/>
      <c r="P35" s="20"/>
      <c r="Q35" s="20"/>
      <c r="R35" s="20"/>
      <c r="S35" s="20"/>
      <c r="T35" s="20"/>
      <c r="U35" s="20"/>
    </row>
    <row r="36" spans="1:21" x14ac:dyDescent="0.2">
      <c r="A36" s="77"/>
      <c r="B36" s="35"/>
      <c r="C36" s="325" t="s">
        <v>345</v>
      </c>
      <c r="D36" s="326"/>
      <c r="E36" s="326"/>
      <c r="F36" s="326"/>
      <c r="G36" s="326"/>
      <c r="H36" s="326"/>
      <c r="I36" s="327"/>
      <c r="J36" s="112"/>
      <c r="K36" s="112"/>
      <c r="L36" s="112"/>
      <c r="M36" s="48"/>
      <c r="N36" s="48"/>
      <c r="O36" s="48"/>
      <c r="P36" s="20"/>
      <c r="Q36" s="20"/>
      <c r="R36" s="20"/>
      <c r="S36" s="20"/>
      <c r="T36" s="20"/>
      <c r="U36" s="20"/>
    </row>
    <row r="37" spans="1:21" x14ac:dyDescent="0.2">
      <c r="A37" s="77"/>
      <c r="B37" s="15"/>
      <c r="C37" s="321" t="s">
        <v>216</v>
      </c>
      <c r="D37" s="320"/>
      <c r="E37" s="320"/>
      <c r="F37" s="320"/>
      <c r="G37" s="320"/>
      <c r="H37" s="320"/>
      <c r="I37" s="320"/>
      <c r="J37" s="112"/>
      <c r="K37" s="112"/>
      <c r="L37" s="112"/>
      <c r="M37" s="48"/>
      <c r="N37" s="48"/>
      <c r="O37" s="48"/>
      <c r="P37" s="20"/>
      <c r="Q37" s="20"/>
      <c r="R37" s="20"/>
      <c r="S37" s="20"/>
      <c r="T37" s="20"/>
      <c r="U37" s="20"/>
    </row>
    <row r="38" spans="1:21" x14ac:dyDescent="0.2">
      <c r="A38" s="166"/>
      <c r="B38" s="328" t="s">
        <v>279</v>
      </c>
      <c r="C38" s="328"/>
      <c r="D38" s="328"/>
      <c r="E38" s="328"/>
      <c r="F38" s="328"/>
      <c r="G38" s="328"/>
      <c r="H38" s="328"/>
      <c r="I38" s="328"/>
      <c r="J38" s="169"/>
      <c r="K38" s="169"/>
      <c r="L38" s="169"/>
      <c r="M38" s="48"/>
      <c r="N38" s="20"/>
      <c r="O38" s="20"/>
      <c r="P38" s="20"/>
      <c r="Q38" s="20"/>
      <c r="R38" s="20"/>
      <c r="S38" s="20"/>
      <c r="T38" s="20"/>
      <c r="U38" s="20"/>
    </row>
    <row r="39" spans="1:21" x14ac:dyDescent="0.2">
      <c r="A39" s="77"/>
      <c r="B39" s="170"/>
      <c r="C39" s="317" t="s">
        <v>223</v>
      </c>
      <c r="D39" s="323"/>
      <c r="E39" s="323"/>
      <c r="F39" s="323"/>
      <c r="G39" s="323"/>
      <c r="H39" s="323"/>
      <c r="I39" s="324"/>
      <c r="J39" s="112"/>
      <c r="K39" s="112"/>
      <c r="L39" s="112"/>
      <c r="M39" s="48"/>
      <c r="N39" s="20"/>
      <c r="O39" s="20"/>
      <c r="P39" s="20"/>
      <c r="Q39" s="20"/>
      <c r="R39" s="20"/>
      <c r="S39" s="20"/>
      <c r="T39" s="20"/>
      <c r="U39" s="20"/>
    </row>
    <row r="40" spans="1:21" x14ac:dyDescent="0.2">
      <c r="A40" s="77"/>
      <c r="B40" s="174"/>
      <c r="C40" s="325" t="s">
        <v>346</v>
      </c>
      <c r="D40" s="326"/>
      <c r="E40" s="326"/>
      <c r="F40" s="326"/>
      <c r="G40" s="326"/>
      <c r="H40" s="326"/>
      <c r="I40" s="327"/>
      <c r="J40" s="112"/>
      <c r="K40" s="112"/>
      <c r="L40" s="112"/>
      <c r="M40" s="48"/>
      <c r="N40" s="20"/>
      <c r="O40" s="20"/>
      <c r="P40" s="20"/>
      <c r="Q40" s="20"/>
      <c r="R40" s="20"/>
      <c r="S40" s="20"/>
      <c r="T40" s="20"/>
      <c r="U40" s="20"/>
    </row>
    <row r="41" spans="1:21" ht="25.5" customHeight="1" x14ac:dyDescent="0.2">
      <c r="A41" s="77"/>
      <c r="B41" s="174"/>
      <c r="C41" s="348" t="s">
        <v>347</v>
      </c>
      <c r="D41" s="349"/>
      <c r="E41" s="349"/>
      <c r="F41" s="349"/>
      <c r="G41" s="349"/>
      <c r="H41" s="349"/>
      <c r="I41" s="350"/>
      <c r="J41" s="112"/>
      <c r="K41" s="112"/>
      <c r="L41" s="112"/>
      <c r="M41" s="48"/>
      <c r="N41" s="20"/>
      <c r="O41" s="20"/>
      <c r="P41" s="20"/>
      <c r="Q41" s="20"/>
      <c r="R41" s="20"/>
      <c r="S41" s="20"/>
      <c r="T41" s="20"/>
      <c r="U41" s="20"/>
    </row>
    <row r="42" spans="1:21" x14ac:dyDescent="0.2">
      <c r="A42" s="77"/>
      <c r="B42" s="174"/>
      <c r="C42" s="317" t="s">
        <v>0</v>
      </c>
      <c r="D42" s="323"/>
      <c r="E42" s="323"/>
      <c r="F42" s="323"/>
      <c r="G42" s="323"/>
      <c r="H42" s="323"/>
      <c r="I42" s="324"/>
      <c r="J42" s="112"/>
      <c r="K42" s="112"/>
      <c r="L42" s="112"/>
      <c r="M42" s="48"/>
      <c r="N42" s="20"/>
      <c r="O42" s="20"/>
      <c r="P42" s="20"/>
      <c r="Q42" s="20"/>
      <c r="R42" s="20"/>
      <c r="S42" s="20"/>
      <c r="T42" s="20"/>
      <c r="U42" s="20"/>
    </row>
    <row r="43" spans="1:21" x14ac:dyDescent="0.2">
      <c r="A43" s="77"/>
      <c r="B43" s="174"/>
      <c r="C43" s="317" t="s">
        <v>224</v>
      </c>
      <c r="D43" s="323"/>
      <c r="E43" s="323"/>
      <c r="F43" s="323"/>
      <c r="G43" s="323"/>
      <c r="H43" s="323"/>
      <c r="I43" s="324"/>
      <c r="J43" s="112"/>
      <c r="K43" s="112"/>
      <c r="L43" s="112"/>
      <c r="M43" s="48"/>
      <c r="N43" s="20"/>
      <c r="O43" s="20"/>
      <c r="P43" s="20"/>
      <c r="Q43" s="20"/>
      <c r="R43" s="20"/>
      <c r="S43" s="20"/>
      <c r="T43" s="20"/>
      <c r="U43" s="20"/>
    </row>
    <row r="44" spans="1:21" x14ac:dyDescent="0.2">
      <c r="A44" s="351"/>
      <c r="B44" s="352"/>
      <c r="C44" s="352"/>
      <c r="D44" s="352"/>
      <c r="E44" s="352"/>
      <c r="F44" s="352"/>
      <c r="G44" s="352"/>
      <c r="H44" s="352"/>
      <c r="I44" s="353"/>
      <c r="J44" s="111"/>
      <c r="K44" s="111"/>
      <c r="L44" s="111"/>
      <c r="M44" s="48"/>
      <c r="N44" s="20"/>
      <c r="O44" s="20"/>
      <c r="P44" s="20"/>
      <c r="Q44" s="20"/>
      <c r="R44" s="20"/>
      <c r="S44" s="20"/>
      <c r="T44" s="20"/>
      <c r="U44" s="20"/>
    </row>
    <row r="45" spans="1:21" x14ac:dyDescent="0.2">
      <c r="A45" s="322" t="s">
        <v>114</v>
      </c>
      <c r="B45" s="322"/>
      <c r="C45" s="322"/>
      <c r="D45" s="322"/>
      <c r="E45" s="322"/>
      <c r="F45" s="322"/>
      <c r="G45" s="322"/>
      <c r="H45" s="322"/>
      <c r="I45" s="322"/>
      <c r="J45" s="111">
        <f>J46+J52+J58</f>
        <v>97420</v>
      </c>
      <c r="K45" s="111">
        <f>K46+K52+K58</f>
        <v>500</v>
      </c>
      <c r="L45" s="111"/>
      <c r="M45" s="111"/>
      <c r="N45" s="111"/>
      <c r="O45" s="111"/>
      <c r="P45" s="20"/>
      <c r="Q45" s="20"/>
      <c r="R45" s="20"/>
      <c r="S45" s="20"/>
      <c r="T45" s="20"/>
      <c r="U45" s="20"/>
    </row>
    <row r="46" spans="1:21" x14ac:dyDescent="0.2">
      <c r="A46" s="189"/>
      <c r="B46" s="354" t="s">
        <v>205</v>
      </c>
      <c r="C46" s="355"/>
      <c r="D46" s="355"/>
      <c r="E46" s="355"/>
      <c r="F46" s="355"/>
      <c r="G46" s="355"/>
      <c r="H46" s="355"/>
      <c r="I46" s="356"/>
      <c r="J46" s="169">
        <f>SUM(J47:J51)</f>
        <v>97134</v>
      </c>
      <c r="K46" s="169"/>
      <c r="L46" s="169"/>
      <c r="M46" s="169"/>
      <c r="N46" s="20"/>
      <c r="O46" s="20"/>
      <c r="P46" s="20"/>
      <c r="Q46" s="20"/>
      <c r="R46" s="20"/>
      <c r="S46" s="20"/>
      <c r="T46" s="20"/>
      <c r="U46" s="20"/>
    </row>
    <row r="47" spans="1:21" x14ac:dyDescent="0.2">
      <c r="A47" s="190"/>
      <c r="B47" s="35"/>
      <c r="C47" s="341" t="s">
        <v>197</v>
      </c>
      <c r="D47" s="342"/>
      <c r="E47" s="342"/>
      <c r="F47" s="342"/>
      <c r="G47" s="342"/>
      <c r="H47" s="342"/>
      <c r="I47" s="342"/>
      <c r="J47" s="112"/>
      <c r="K47" s="112"/>
      <c r="L47" s="112"/>
      <c r="M47" s="48"/>
      <c r="N47" s="48"/>
      <c r="O47" s="48"/>
      <c r="P47" s="20"/>
      <c r="Q47" s="20"/>
      <c r="R47" s="20"/>
      <c r="S47" s="20"/>
      <c r="T47" s="20"/>
      <c r="U47" s="20"/>
    </row>
    <row r="48" spans="1:21" x14ac:dyDescent="0.2">
      <c r="A48" s="190"/>
      <c r="B48" s="35"/>
      <c r="C48" s="343" t="s">
        <v>193</v>
      </c>
      <c r="D48" s="344"/>
      <c r="E48" s="344"/>
      <c r="F48" s="344"/>
      <c r="G48" s="344"/>
      <c r="H48" s="344"/>
      <c r="I48" s="344"/>
      <c r="J48" s="112"/>
      <c r="K48" s="112"/>
      <c r="L48" s="112"/>
      <c r="M48" s="48"/>
      <c r="N48" s="48"/>
      <c r="O48" s="48"/>
      <c r="P48" s="20"/>
      <c r="Q48" s="20"/>
      <c r="R48" s="20"/>
      <c r="S48" s="20"/>
      <c r="T48" s="20"/>
      <c r="U48" s="20"/>
    </row>
    <row r="49" spans="1:21" x14ac:dyDescent="0.2">
      <c r="A49" s="190"/>
      <c r="B49" s="35"/>
      <c r="C49" s="343" t="s">
        <v>194</v>
      </c>
      <c r="D49" s="344"/>
      <c r="E49" s="344"/>
      <c r="F49" s="344"/>
      <c r="G49" s="344"/>
      <c r="H49" s="344"/>
      <c r="I49" s="344"/>
      <c r="J49" s="112"/>
      <c r="K49" s="112"/>
      <c r="L49" s="112"/>
      <c r="M49" s="48"/>
      <c r="N49" s="48"/>
      <c r="O49" s="48"/>
      <c r="P49" s="20"/>
      <c r="Q49" s="20"/>
      <c r="R49" s="20"/>
      <c r="S49" s="20"/>
      <c r="T49" s="20"/>
      <c r="U49" s="20"/>
    </row>
    <row r="50" spans="1:21" x14ac:dyDescent="0.2">
      <c r="A50" s="190"/>
      <c r="B50" s="35"/>
      <c r="C50" s="357" t="s">
        <v>195</v>
      </c>
      <c r="D50" s="358"/>
      <c r="E50" s="358"/>
      <c r="F50" s="358"/>
      <c r="G50" s="358"/>
      <c r="H50" s="358"/>
      <c r="I50" s="358"/>
      <c r="J50" s="112"/>
      <c r="K50" s="112"/>
      <c r="L50" s="112"/>
      <c r="M50" s="48"/>
      <c r="N50" s="48"/>
      <c r="O50" s="48"/>
      <c r="P50" s="20"/>
      <c r="Q50" s="20"/>
      <c r="R50" s="20"/>
      <c r="S50" s="20"/>
      <c r="T50" s="20"/>
      <c r="U50" s="20"/>
    </row>
    <row r="51" spans="1:21" x14ac:dyDescent="0.2">
      <c r="A51" s="190"/>
      <c r="B51" s="35"/>
      <c r="C51" s="343" t="s">
        <v>198</v>
      </c>
      <c r="D51" s="344"/>
      <c r="E51" s="344"/>
      <c r="F51" s="344"/>
      <c r="G51" s="344"/>
      <c r="H51" s="344"/>
      <c r="I51" s="344"/>
      <c r="J51" s="112">
        <f>'8. Önkormányzat'!I51</f>
        <v>97134</v>
      </c>
      <c r="K51" s="112"/>
      <c r="L51" s="112"/>
      <c r="M51" s="48"/>
      <c r="N51" s="48"/>
      <c r="O51" s="48"/>
      <c r="P51" s="20"/>
      <c r="Q51" s="20"/>
      <c r="R51" s="20"/>
      <c r="S51" s="20"/>
      <c r="T51" s="20"/>
      <c r="U51" s="20"/>
    </row>
    <row r="52" spans="1:21" x14ac:dyDescent="0.2">
      <c r="A52" s="166"/>
      <c r="B52" s="333" t="s">
        <v>217</v>
      </c>
      <c r="C52" s="328"/>
      <c r="D52" s="328"/>
      <c r="E52" s="328"/>
      <c r="F52" s="328"/>
      <c r="G52" s="328"/>
      <c r="H52" s="328"/>
      <c r="I52" s="328"/>
      <c r="J52" s="111"/>
      <c r="K52" s="111"/>
      <c r="L52" s="111"/>
      <c r="M52" s="48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77"/>
      <c r="B53" s="171"/>
      <c r="C53" s="325" t="s">
        <v>218</v>
      </c>
      <c r="D53" s="326"/>
      <c r="E53" s="326"/>
      <c r="F53" s="326"/>
      <c r="G53" s="326"/>
      <c r="H53" s="326"/>
      <c r="I53" s="327"/>
      <c r="J53" s="112"/>
      <c r="K53" s="112"/>
      <c r="L53" s="112"/>
      <c r="M53" s="48"/>
      <c r="N53" s="20"/>
      <c r="O53" s="20"/>
      <c r="P53" s="20"/>
      <c r="Q53" s="20"/>
      <c r="R53" s="20"/>
      <c r="S53" s="20"/>
      <c r="T53" s="20"/>
      <c r="U53" s="20"/>
    </row>
    <row r="54" spans="1:21" x14ac:dyDescent="0.2">
      <c r="A54" s="77"/>
      <c r="B54" s="188"/>
      <c r="C54" s="325" t="s">
        <v>219</v>
      </c>
      <c r="D54" s="326"/>
      <c r="E54" s="326"/>
      <c r="F54" s="326"/>
      <c r="G54" s="326"/>
      <c r="H54" s="326"/>
      <c r="I54" s="327"/>
      <c r="J54" s="112"/>
      <c r="K54" s="112"/>
      <c r="L54" s="112"/>
      <c r="M54" s="48"/>
      <c r="N54" s="20"/>
      <c r="O54" s="20"/>
      <c r="P54" s="20"/>
      <c r="Q54" s="20"/>
      <c r="R54" s="20"/>
      <c r="S54" s="20"/>
      <c r="T54" s="20"/>
      <c r="U54" s="20"/>
    </row>
    <row r="55" spans="1:21" x14ac:dyDescent="0.2">
      <c r="A55" s="77"/>
      <c r="B55" s="188"/>
      <c r="C55" s="325" t="s">
        <v>220</v>
      </c>
      <c r="D55" s="326"/>
      <c r="E55" s="326"/>
      <c r="F55" s="326"/>
      <c r="G55" s="326"/>
      <c r="H55" s="326"/>
      <c r="I55" s="327"/>
      <c r="J55" s="112"/>
      <c r="K55" s="112"/>
      <c r="L55" s="112"/>
      <c r="M55" s="48"/>
      <c r="N55" s="20"/>
      <c r="O55" s="20"/>
      <c r="P55" s="20"/>
      <c r="Q55" s="20"/>
      <c r="R55" s="20"/>
      <c r="S55" s="20"/>
      <c r="T55" s="20"/>
      <c r="U55" s="20"/>
    </row>
    <row r="56" spans="1:21" x14ac:dyDescent="0.2">
      <c r="A56" s="77"/>
      <c r="B56" s="35"/>
      <c r="C56" s="321" t="s">
        <v>221</v>
      </c>
      <c r="D56" s="321"/>
      <c r="E56" s="321"/>
      <c r="F56" s="321"/>
      <c r="G56" s="321"/>
      <c r="H56" s="321"/>
      <c r="I56" s="321"/>
      <c r="J56" s="112"/>
      <c r="K56" s="112"/>
      <c r="L56" s="112"/>
      <c r="M56" s="48"/>
      <c r="N56" s="20"/>
      <c r="O56" s="20"/>
      <c r="P56" s="20"/>
      <c r="Q56" s="20"/>
      <c r="R56" s="20"/>
      <c r="S56" s="20"/>
      <c r="T56" s="20"/>
      <c r="U56" s="20"/>
    </row>
    <row r="57" spans="1:21" x14ac:dyDescent="0.2">
      <c r="A57" s="77"/>
      <c r="B57" s="35"/>
      <c r="C57" s="321" t="s">
        <v>222</v>
      </c>
      <c r="D57" s="321"/>
      <c r="E57" s="321"/>
      <c r="F57" s="321"/>
      <c r="G57" s="321"/>
      <c r="H57" s="321"/>
      <c r="I57" s="321"/>
      <c r="J57" s="112"/>
      <c r="K57" s="112"/>
      <c r="L57" s="112"/>
      <c r="M57" s="48"/>
      <c r="N57" s="20"/>
      <c r="O57" s="20"/>
      <c r="P57" s="20"/>
      <c r="Q57" s="20"/>
      <c r="R57" s="20"/>
      <c r="S57" s="20"/>
      <c r="T57" s="20"/>
      <c r="U57" s="20"/>
    </row>
    <row r="58" spans="1:21" x14ac:dyDescent="0.2">
      <c r="A58" s="166"/>
      <c r="B58" s="328" t="s">
        <v>115</v>
      </c>
      <c r="C58" s="320"/>
      <c r="D58" s="320"/>
      <c r="E58" s="320"/>
      <c r="F58" s="320"/>
      <c r="G58" s="320"/>
      <c r="H58" s="320"/>
      <c r="I58" s="320"/>
      <c r="J58" s="169">
        <f>SUM(J59:J63)</f>
        <v>286</v>
      </c>
      <c r="K58" s="169">
        <f>SUM(K59:K63)</f>
        <v>500</v>
      </c>
      <c r="L58" s="169"/>
      <c r="M58" s="169"/>
      <c r="N58" s="169"/>
      <c r="O58" s="169"/>
      <c r="P58" s="20"/>
      <c r="Q58" s="20"/>
      <c r="R58" s="20"/>
      <c r="S58" s="20"/>
      <c r="T58" s="20"/>
      <c r="U58" s="20"/>
    </row>
    <row r="59" spans="1:21" x14ac:dyDescent="0.2">
      <c r="A59" s="77"/>
      <c r="B59" s="170"/>
      <c r="C59" s="317" t="s">
        <v>223</v>
      </c>
      <c r="D59" s="323"/>
      <c r="E59" s="323"/>
      <c r="F59" s="323"/>
      <c r="G59" s="323"/>
      <c r="H59" s="323"/>
      <c r="I59" s="324"/>
      <c r="J59" s="112"/>
      <c r="K59" s="112"/>
      <c r="L59" s="112"/>
      <c r="M59" s="48"/>
      <c r="N59" s="20"/>
      <c r="O59" s="20"/>
      <c r="P59" s="20"/>
      <c r="Q59" s="20"/>
      <c r="R59" s="20"/>
      <c r="S59" s="20"/>
      <c r="T59" s="20"/>
      <c r="U59" s="20"/>
    </row>
    <row r="60" spans="1:21" x14ac:dyDescent="0.2">
      <c r="A60" s="77"/>
      <c r="B60" s="174"/>
      <c r="C60" s="325" t="s">
        <v>348</v>
      </c>
      <c r="D60" s="326"/>
      <c r="E60" s="326"/>
      <c r="F60" s="326"/>
      <c r="G60" s="326"/>
      <c r="H60" s="326"/>
      <c r="I60" s="327"/>
      <c r="J60" s="112"/>
      <c r="K60" s="112"/>
      <c r="L60" s="112"/>
      <c r="M60" s="48"/>
      <c r="N60" s="20"/>
      <c r="O60" s="20"/>
      <c r="P60" s="20"/>
      <c r="Q60" s="20"/>
      <c r="R60" s="20"/>
      <c r="S60" s="20"/>
      <c r="T60" s="20"/>
      <c r="U60" s="20"/>
    </row>
    <row r="61" spans="1:21" ht="25.5" customHeight="1" x14ac:dyDescent="0.2">
      <c r="A61" s="77"/>
      <c r="B61" s="174"/>
      <c r="C61" s="348" t="s">
        <v>349</v>
      </c>
      <c r="D61" s="349"/>
      <c r="E61" s="349"/>
      <c r="F61" s="349"/>
      <c r="G61" s="349"/>
      <c r="H61" s="349"/>
      <c r="I61" s="350"/>
      <c r="J61" s="112"/>
      <c r="K61" s="112"/>
      <c r="L61" s="112"/>
      <c r="M61" s="48"/>
      <c r="N61" s="20"/>
      <c r="O61" s="20"/>
      <c r="P61" s="20"/>
      <c r="Q61" s="20"/>
      <c r="R61" s="20"/>
      <c r="S61" s="20"/>
      <c r="T61" s="20"/>
      <c r="U61" s="20"/>
    </row>
    <row r="62" spans="1:21" x14ac:dyDescent="0.2">
      <c r="A62" s="77"/>
      <c r="B62" s="174"/>
      <c r="C62" s="317" t="s">
        <v>0</v>
      </c>
      <c r="D62" s="323"/>
      <c r="E62" s="323"/>
      <c r="F62" s="323"/>
      <c r="G62" s="323"/>
      <c r="H62" s="323"/>
      <c r="I62" s="324"/>
      <c r="J62" s="112"/>
      <c r="K62" s="112">
        <f>'6. PMH'!K63+'7. Óvoda'!J63+'8. Önkormányzat'!J62</f>
        <v>500</v>
      </c>
      <c r="L62" s="112"/>
      <c r="M62" s="48"/>
      <c r="N62" s="48"/>
      <c r="O62" s="20"/>
      <c r="P62" s="20"/>
      <c r="Q62" s="20"/>
      <c r="R62" s="20"/>
      <c r="S62" s="20"/>
      <c r="T62" s="20"/>
      <c r="U62" s="20"/>
    </row>
    <row r="63" spans="1:21" x14ac:dyDescent="0.2">
      <c r="A63" s="77"/>
      <c r="B63" s="174"/>
      <c r="C63" s="317" t="s">
        <v>225</v>
      </c>
      <c r="D63" s="323"/>
      <c r="E63" s="323"/>
      <c r="F63" s="323"/>
      <c r="G63" s="323"/>
      <c r="H63" s="323"/>
      <c r="I63" s="324"/>
      <c r="J63" s="112">
        <f>'6. PMH'!J64+'7. Óvoda'!I64+'8. Önkormányzat'!I63</f>
        <v>286</v>
      </c>
      <c r="K63" s="112"/>
      <c r="L63" s="112"/>
      <c r="M63" s="48"/>
      <c r="N63" s="48"/>
      <c r="O63" s="20"/>
      <c r="P63" s="20"/>
      <c r="Q63" s="20"/>
      <c r="R63" s="20"/>
      <c r="S63" s="20"/>
      <c r="T63" s="20"/>
      <c r="U63" s="20"/>
    </row>
    <row r="64" spans="1:21" x14ac:dyDescent="0.2">
      <c r="A64" s="351"/>
      <c r="B64" s="352"/>
      <c r="C64" s="352"/>
      <c r="D64" s="352"/>
      <c r="E64" s="352"/>
      <c r="F64" s="352"/>
      <c r="G64" s="352"/>
      <c r="H64" s="352"/>
      <c r="I64" s="353"/>
      <c r="J64" s="111"/>
      <c r="K64" s="111"/>
      <c r="L64" s="111"/>
      <c r="M64" s="48"/>
      <c r="N64" s="20"/>
      <c r="O64" s="20"/>
      <c r="P64" s="20"/>
      <c r="Q64" s="20"/>
      <c r="R64" s="20"/>
      <c r="S64" s="20"/>
      <c r="T64" s="20"/>
      <c r="U64" s="20"/>
    </row>
    <row r="65" spans="1:21" x14ac:dyDescent="0.2">
      <c r="A65" s="322" t="s">
        <v>1</v>
      </c>
      <c r="B65" s="322"/>
      <c r="C65" s="322"/>
      <c r="D65" s="322"/>
      <c r="E65" s="322"/>
      <c r="F65" s="322"/>
      <c r="G65" s="322"/>
      <c r="H65" s="322"/>
      <c r="I65" s="322"/>
      <c r="J65" s="111">
        <f t="shared" ref="J65:L65" si="3">J11+J45</f>
        <v>605484</v>
      </c>
      <c r="K65" s="111">
        <f t="shared" si="3"/>
        <v>10963</v>
      </c>
      <c r="L65" s="111">
        <f t="shared" si="3"/>
        <v>30045</v>
      </c>
      <c r="M65" s="111"/>
      <c r="N65" s="111"/>
      <c r="O65" s="111"/>
      <c r="P65" s="48"/>
      <c r="Q65" s="20"/>
      <c r="R65" s="20"/>
      <c r="S65" s="20"/>
      <c r="T65" s="20"/>
      <c r="U65" s="20"/>
    </row>
    <row r="66" spans="1:21" x14ac:dyDescent="0.2">
      <c r="A66" s="345"/>
      <c r="B66" s="346"/>
      <c r="C66" s="346"/>
      <c r="D66" s="346"/>
      <c r="E66" s="346"/>
      <c r="F66" s="346"/>
      <c r="G66" s="346"/>
      <c r="H66" s="346"/>
      <c r="I66" s="347"/>
      <c r="J66" s="111"/>
      <c r="K66" s="111"/>
      <c r="L66" s="111"/>
      <c r="M66" s="48"/>
      <c r="N66" s="20"/>
      <c r="O66" s="20"/>
      <c r="P66" s="20"/>
      <c r="Q66" s="20"/>
      <c r="R66" s="20"/>
      <c r="S66" s="20"/>
      <c r="T66" s="20"/>
      <c r="U66" s="20"/>
    </row>
    <row r="67" spans="1:21" ht="25.5" customHeight="1" x14ac:dyDescent="0.2">
      <c r="A67" s="359" t="s">
        <v>226</v>
      </c>
      <c r="B67" s="320"/>
      <c r="C67" s="320"/>
      <c r="D67" s="320"/>
      <c r="E67" s="320"/>
      <c r="F67" s="320"/>
      <c r="G67" s="320"/>
      <c r="H67" s="320"/>
      <c r="I67" s="320"/>
      <c r="J67" s="133">
        <f t="shared" ref="J67:L67" si="4">SUM(J68:J69)</f>
        <v>280539</v>
      </c>
      <c r="K67" s="133">
        <f t="shared" si="4"/>
        <v>0</v>
      </c>
      <c r="L67" s="133">
        <f t="shared" si="4"/>
        <v>1568</v>
      </c>
      <c r="M67" s="133"/>
      <c r="N67" s="133"/>
      <c r="O67" s="133"/>
      <c r="P67" s="48"/>
      <c r="Q67" s="20"/>
      <c r="R67" s="20"/>
      <c r="S67" s="20"/>
      <c r="T67" s="20"/>
      <c r="U67" s="20"/>
    </row>
    <row r="68" spans="1:21" x14ac:dyDescent="0.2">
      <c r="A68" s="34"/>
      <c r="B68" s="320" t="s">
        <v>116</v>
      </c>
      <c r="C68" s="320"/>
      <c r="D68" s="320"/>
      <c r="E68" s="320"/>
      <c r="F68" s="320"/>
      <c r="G68" s="320"/>
      <c r="H68" s="320"/>
      <c r="I68" s="320"/>
      <c r="J68" s="296">
        <f>'6. PMH'!J69+'7. Óvoda'!I69+'8. Önkormányzat'!I68</f>
        <v>76055</v>
      </c>
      <c r="K68" s="296"/>
      <c r="L68" s="296">
        <f>'6. PMH'!L69+'7. Óvoda'!K69+'8. Önkormányzat'!K68</f>
        <v>1568</v>
      </c>
      <c r="M68" s="48"/>
      <c r="N68" s="48"/>
      <c r="O68" s="48"/>
      <c r="P68" s="20"/>
      <c r="Q68" s="20"/>
      <c r="R68" s="20"/>
      <c r="S68" s="20"/>
      <c r="T68" s="20"/>
      <c r="U68" s="20"/>
    </row>
    <row r="69" spans="1:21" x14ac:dyDescent="0.2">
      <c r="A69" s="166"/>
      <c r="B69" s="320" t="s">
        <v>117</v>
      </c>
      <c r="C69" s="320"/>
      <c r="D69" s="320"/>
      <c r="E69" s="320"/>
      <c r="F69" s="320"/>
      <c r="G69" s="320"/>
      <c r="H69" s="320"/>
      <c r="I69" s="320"/>
      <c r="J69" s="296">
        <f>'6. PMH'!J70+'7. Óvoda'!I70+'8. Önkormányzat'!I69</f>
        <v>204484</v>
      </c>
      <c r="K69" s="296"/>
      <c r="L69" s="296"/>
      <c r="M69" s="48"/>
      <c r="N69" s="48"/>
      <c r="O69" s="48"/>
      <c r="P69" s="20"/>
      <c r="Q69" s="20"/>
      <c r="R69" s="20"/>
      <c r="S69" s="20"/>
      <c r="T69" s="20"/>
      <c r="U69" s="20"/>
    </row>
    <row r="70" spans="1:21" x14ac:dyDescent="0.2">
      <c r="A70" s="340"/>
      <c r="B70" s="320"/>
      <c r="C70" s="320"/>
      <c r="D70" s="320"/>
      <c r="E70" s="320"/>
      <c r="F70" s="320"/>
      <c r="G70" s="320"/>
      <c r="H70" s="320"/>
      <c r="I70" s="320"/>
      <c r="J70" s="111"/>
      <c r="K70" s="111"/>
      <c r="L70" s="111"/>
      <c r="M70" s="48"/>
      <c r="N70" s="20"/>
      <c r="O70" s="20"/>
      <c r="P70" s="20"/>
      <c r="Q70" s="20"/>
      <c r="R70" s="20"/>
      <c r="S70" s="20"/>
      <c r="T70" s="20"/>
      <c r="U70" s="20"/>
    </row>
    <row r="71" spans="1:21" x14ac:dyDescent="0.2">
      <c r="A71" s="322" t="s">
        <v>2</v>
      </c>
      <c r="B71" s="322"/>
      <c r="C71" s="322"/>
      <c r="D71" s="322"/>
      <c r="E71" s="322"/>
      <c r="F71" s="322"/>
      <c r="G71" s="322"/>
      <c r="H71" s="322"/>
      <c r="I71" s="322"/>
      <c r="J71" s="111">
        <f>J72+J83</f>
        <v>7567</v>
      </c>
      <c r="K71" s="111"/>
      <c r="L71" s="111"/>
      <c r="M71" s="111"/>
      <c r="N71" s="20"/>
      <c r="O71" s="20"/>
      <c r="P71" s="20"/>
      <c r="Q71" s="20"/>
      <c r="R71" s="20"/>
      <c r="S71" s="20"/>
      <c r="T71" s="20"/>
      <c r="U71" s="20"/>
    </row>
    <row r="72" spans="1:21" x14ac:dyDescent="0.2">
      <c r="A72" s="34"/>
      <c r="B72" s="320" t="s">
        <v>118</v>
      </c>
      <c r="C72" s="320"/>
      <c r="D72" s="320"/>
      <c r="E72" s="320"/>
      <c r="F72" s="320"/>
      <c r="G72" s="320"/>
      <c r="H72" s="320"/>
      <c r="I72" s="320"/>
      <c r="J72" s="112">
        <f>SUM(J73:J82)</f>
        <v>7567</v>
      </c>
      <c r="K72" s="112"/>
      <c r="L72" s="112"/>
      <c r="M72" s="48"/>
      <c r="N72" s="20"/>
      <c r="O72" s="20"/>
      <c r="P72" s="20"/>
      <c r="Q72" s="20"/>
      <c r="R72" s="20"/>
      <c r="S72" s="20"/>
      <c r="T72" s="20"/>
      <c r="U72" s="20"/>
    </row>
    <row r="73" spans="1:21" x14ac:dyDescent="0.2">
      <c r="A73" s="77"/>
      <c r="B73" s="168"/>
      <c r="C73" s="317" t="s">
        <v>353</v>
      </c>
      <c r="D73" s="318"/>
      <c r="E73" s="318"/>
      <c r="F73" s="318"/>
      <c r="G73" s="318"/>
      <c r="H73" s="318"/>
      <c r="I73" s="319"/>
      <c r="J73" s="112"/>
      <c r="K73" s="112"/>
      <c r="L73" s="112"/>
      <c r="M73" s="48"/>
      <c r="N73" s="20"/>
      <c r="O73" s="20"/>
      <c r="P73" s="20"/>
      <c r="Q73" s="20"/>
      <c r="R73" s="20"/>
      <c r="S73" s="20"/>
      <c r="T73" s="20"/>
      <c r="U73" s="20"/>
    </row>
    <row r="74" spans="1:21" x14ac:dyDescent="0.2">
      <c r="A74" s="77"/>
      <c r="B74" s="173"/>
      <c r="C74" s="317" t="s">
        <v>4</v>
      </c>
      <c r="D74" s="318"/>
      <c r="E74" s="318"/>
      <c r="F74" s="318"/>
      <c r="G74" s="318"/>
      <c r="H74" s="318"/>
      <c r="I74" s="319"/>
      <c r="J74" s="112"/>
      <c r="K74" s="112"/>
      <c r="L74" s="112"/>
      <c r="M74" s="48"/>
      <c r="N74" s="20"/>
      <c r="O74" s="20"/>
      <c r="P74" s="20"/>
      <c r="Q74" s="20"/>
      <c r="R74" s="20"/>
      <c r="S74" s="20"/>
      <c r="T74" s="20"/>
      <c r="U74" s="20"/>
    </row>
    <row r="75" spans="1:21" x14ac:dyDescent="0.2">
      <c r="A75" s="77"/>
      <c r="B75" s="173"/>
      <c r="C75" s="317" t="s">
        <v>227</v>
      </c>
      <c r="D75" s="318"/>
      <c r="E75" s="318"/>
      <c r="F75" s="318"/>
      <c r="G75" s="318"/>
      <c r="H75" s="318"/>
      <c r="I75" s="319"/>
      <c r="J75" s="112">
        <f>'6. PMH'!J76+'7. Óvoda'!I76+'8. Önkormányzat'!I75</f>
        <v>7567</v>
      </c>
      <c r="K75" s="112"/>
      <c r="L75" s="112"/>
      <c r="M75" s="48"/>
      <c r="N75" s="20"/>
      <c r="O75" s="20"/>
      <c r="P75" s="20"/>
      <c r="Q75" s="20"/>
      <c r="R75" s="20"/>
      <c r="S75" s="20"/>
      <c r="T75" s="20"/>
      <c r="U75" s="20"/>
    </row>
    <row r="76" spans="1:21" x14ac:dyDescent="0.2">
      <c r="A76" s="77"/>
      <c r="B76" s="173"/>
      <c r="C76" s="325" t="s">
        <v>228</v>
      </c>
      <c r="D76" s="326"/>
      <c r="E76" s="326"/>
      <c r="F76" s="326"/>
      <c r="G76" s="326"/>
      <c r="H76" s="326"/>
      <c r="I76" s="327"/>
      <c r="J76" s="112"/>
      <c r="K76" s="112"/>
      <c r="L76" s="112"/>
      <c r="M76" s="48"/>
      <c r="N76" s="20"/>
      <c r="O76" s="20"/>
      <c r="P76" s="20"/>
      <c r="Q76" s="20"/>
      <c r="R76" s="20"/>
      <c r="S76" s="20"/>
      <c r="T76" s="20"/>
      <c r="U76" s="20"/>
    </row>
    <row r="77" spans="1:21" x14ac:dyDescent="0.2">
      <c r="A77" s="77"/>
      <c r="B77" s="173"/>
      <c r="C77" s="317" t="s">
        <v>5</v>
      </c>
      <c r="D77" s="318"/>
      <c r="E77" s="318"/>
      <c r="F77" s="318"/>
      <c r="G77" s="318"/>
      <c r="H77" s="318"/>
      <c r="I77" s="319"/>
      <c r="J77" s="112"/>
      <c r="K77" s="112"/>
      <c r="L77" s="112"/>
      <c r="M77" s="48"/>
      <c r="N77" s="20"/>
      <c r="O77" s="20"/>
      <c r="P77" s="20"/>
      <c r="Q77" s="20"/>
      <c r="R77" s="20"/>
      <c r="S77" s="20"/>
      <c r="T77" s="20"/>
      <c r="U77" s="20"/>
    </row>
    <row r="78" spans="1:21" x14ac:dyDescent="0.2">
      <c r="A78" s="77"/>
      <c r="B78" s="173"/>
      <c r="C78" s="317" t="s">
        <v>352</v>
      </c>
      <c r="D78" s="318"/>
      <c r="E78" s="318"/>
      <c r="F78" s="318"/>
      <c r="G78" s="318"/>
      <c r="H78" s="318"/>
      <c r="I78" s="319"/>
      <c r="J78" s="112"/>
      <c r="K78" s="112"/>
      <c r="L78" s="112"/>
      <c r="M78" s="48"/>
      <c r="N78" s="20"/>
      <c r="O78" s="20"/>
      <c r="P78" s="20"/>
      <c r="Q78" s="20"/>
      <c r="R78" s="20"/>
      <c r="S78" s="20"/>
      <c r="T78" s="20"/>
      <c r="U78" s="20"/>
    </row>
    <row r="79" spans="1:21" x14ac:dyDescent="0.2">
      <c r="A79" s="77"/>
      <c r="B79" s="173"/>
      <c r="C79" s="325" t="s">
        <v>351</v>
      </c>
      <c r="D79" s="326"/>
      <c r="E79" s="326"/>
      <c r="F79" s="326"/>
      <c r="G79" s="326"/>
      <c r="H79" s="326"/>
      <c r="I79" s="327"/>
      <c r="J79" s="112"/>
      <c r="K79" s="112"/>
      <c r="L79" s="112"/>
      <c r="M79" s="48"/>
      <c r="N79" s="20"/>
      <c r="O79" s="20"/>
      <c r="P79" s="20"/>
      <c r="Q79" s="20"/>
      <c r="R79" s="20"/>
      <c r="S79" s="20"/>
      <c r="T79" s="20"/>
      <c r="U79" s="20"/>
    </row>
    <row r="80" spans="1:21" x14ac:dyDescent="0.2">
      <c r="A80" s="77"/>
      <c r="B80" s="173"/>
      <c r="C80" s="317" t="s">
        <v>6</v>
      </c>
      <c r="D80" s="318"/>
      <c r="E80" s="318"/>
      <c r="F80" s="318"/>
      <c r="G80" s="318"/>
      <c r="H80" s="318"/>
      <c r="I80" s="319"/>
      <c r="J80" s="112"/>
      <c r="K80" s="112"/>
      <c r="L80" s="112"/>
      <c r="M80" s="48"/>
      <c r="N80" s="20"/>
      <c r="O80" s="20"/>
      <c r="P80" s="20"/>
      <c r="Q80" s="20"/>
      <c r="R80" s="20"/>
      <c r="S80" s="20"/>
      <c r="T80" s="20"/>
      <c r="U80" s="20"/>
    </row>
    <row r="81" spans="1:21" x14ac:dyDescent="0.2">
      <c r="A81" s="77"/>
      <c r="B81" s="173"/>
      <c r="C81" s="317" t="s">
        <v>230</v>
      </c>
      <c r="D81" s="318"/>
      <c r="E81" s="318"/>
      <c r="F81" s="318"/>
      <c r="G81" s="318"/>
      <c r="H81" s="318"/>
      <c r="I81" s="319"/>
      <c r="J81" s="112"/>
      <c r="K81" s="112"/>
      <c r="L81" s="112"/>
      <c r="M81" s="48"/>
      <c r="N81" s="20"/>
      <c r="O81" s="20"/>
      <c r="P81" s="20"/>
      <c r="Q81" s="20"/>
      <c r="R81" s="20"/>
      <c r="S81" s="20"/>
      <c r="T81" s="20"/>
      <c r="U81" s="20"/>
    </row>
    <row r="82" spans="1:21" x14ac:dyDescent="0.2">
      <c r="A82" s="77"/>
      <c r="B82" s="167"/>
      <c r="C82" s="325" t="s">
        <v>350</v>
      </c>
      <c r="D82" s="326"/>
      <c r="E82" s="326"/>
      <c r="F82" s="326"/>
      <c r="G82" s="326"/>
      <c r="H82" s="326"/>
      <c r="I82" s="327"/>
      <c r="J82" s="112"/>
      <c r="K82" s="112"/>
      <c r="L82" s="112"/>
      <c r="M82" s="48"/>
      <c r="N82" s="20"/>
      <c r="O82" s="20"/>
      <c r="P82" s="20"/>
      <c r="Q82" s="20"/>
      <c r="R82" s="20"/>
      <c r="S82" s="20"/>
      <c r="T82" s="20"/>
      <c r="U82" s="20"/>
    </row>
    <row r="83" spans="1:21" x14ac:dyDescent="0.2">
      <c r="A83" s="166"/>
      <c r="B83" s="330" t="s">
        <v>119</v>
      </c>
      <c r="C83" s="330"/>
      <c r="D83" s="330"/>
      <c r="E83" s="330"/>
      <c r="F83" s="330"/>
      <c r="G83" s="330"/>
      <c r="H83" s="330"/>
      <c r="I83" s="330"/>
      <c r="J83" s="112"/>
      <c r="K83" s="112"/>
      <c r="L83" s="112"/>
      <c r="M83" s="48"/>
      <c r="N83" s="20"/>
      <c r="O83" s="20"/>
      <c r="P83" s="20"/>
      <c r="Q83" s="20"/>
      <c r="R83" s="20"/>
      <c r="S83" s="20"/>
      <c r="T83" s="20"/>
      <c r="U83" s="20"/>
    </row>
    <row r="84" spans="1:21" x14ac:dyDescent="0.2">
      <c r="A84" s="77"/>
      <c r="B84" s="184"/>
      <c r="C84" s="317" t="s">
        <v>353</v>
      </c>
      <c r="D84" s="318"/>
      <c r="E84" s="318"/>
      <c r="F84" s="318"/>
      <c r="G84" s="318"/>
      <c r="H84" s="318"/>
      <c r="I84" s="319"/>
      <c r="J84" s="112"/>
      <c r="K84" s="112"/>
      <c r="L84" s="112"/>
      <c r="M84" s="48"/>
      <c r="N84" s="20"/>
      <c r="O84" s="20"/>
      <c r="P84" s="20"/>
      <c r="Q84" s="20"/>
      <c r="R84" s="20"/>
      <c r="S84" s="20"/>
      <c r="T84" s="20"/>
      <c r="U84" s="20"/>
    </row>
    <row r="85" spans="1:21" x14ac:dyDescent="0.2">
      <c r="A85" s="77"/>
      <c r="B85" s="185"/>
      <c r="C85" s="317" t="s">
        <v>4</v>
      </c>
      <c r="D85" s="318"/>
      <c r="E85" s="318"/>
      <c r="F85" s="318"/>
      <c r="G85" s="318"/>
      <c r="H85" s="318"/>
      <c r="I85" s="319"/>
      <c r="J85" s="112"/>
      <c r="K85" s="112"/>
      <c r="L85" s="112"/>
      <c r="M85" s="48"/>
      <c r="N85" s="20"/>
      <c r="O85" s="20"/>
      <c r="P85" s="20"/>
      <c r="Q85" s="20"/>
      <c r="R85" s="20"/>
      <c r="S85" s="20"/>
      <c r="T85" s="20"/>
      <c r="U85" s="20"/>
    </row>
    <row r="86" spans="1:21" x14ac:dyDescent="0.2">
      <c r="A86" s="77"/>
      <c r="B86" s="185"/>
      <c r="C86" s="317" t="s">
        <v>227</v>
      </c>
      <c r="D86" s="318"/>
      <c r="E86" s="318"/>
      <c r="F86" s="318"/>
      <c r="G86" s="318"/>
      <c r="H86" s="318"/>
      <c r="I86" s="319"/>
      <c r="J86" s="112"/>
      <c r="K86" s="112"/>
      <c r="L86" s="112"/>
      <c r="M86" s="48"/>
      <c r="N86" s="20"/>
      <c r="O86" s="20"/>
      <c r="P86" s="20"/>
      <c r="Q86" s="20"/>
      <c r="R86" s="20"/>
      <c r="S86" s="20"/>
      <c r="T86" s="20"/>
      <c r="U86" s="20"/>
    </row>
    <row r="87" spans="1:21" x14ac:dyDescent="0.2">
      <c r="A87" s="77"/>
      <c r="B87" s="185"/>
      <c r="C87" s="325" t="s">
        <v>228</v>
      </c>
      <c r="D87" s="326"/>
      <c r="E87" s="326"/>
      <c r="F87" s="326"/>
      <c r="G87" s="326"/>
      <c r="H87" s="326"/>
      <c r="I87" s="327"/>
      <c r="J87" s="112"/>
      <c r="K87" s="112"/>
      <c r="L87" s="112"/>
      <c r="M87" s="48"/>
      <c r="N87" s="20"/>
      <c r="O87" s="20"/>
      <c r="P87" s="20"/>
      <c r="Q87" s="20"/>
      <c r="R87" s="20"/>
      <c r="S87" s="20"/>
      <c r="T87" s="20"/>
      <c r="U87" s="20"/>
    </row>
    <row r="88" spans="1:21" x14ac:dyDescent="0.2">
      <c r="A88" s="77"/>
      <c r="B88" s="185"/>
      <c r="C88" s="317" t="s">
        <v>5</v>
      </c>
      <c r="D88" s="318"/>
      <c r="E88" s="318"/>
      <c r="F88" s="318"/>
      <c r="G88" s="318"/>
      <c r="H88" s="318"/>
      <c r="I88" s="319"/>
      <c r="J88" s="112"/>
      <c r="K88" s="112"/>
      <c r="L88" s="112"/>
      <c r="M88" s="48"/>
      <c r="N88" s="20"/>
      <c r="O88" s="20"/>
      <c r="P88" s="20"/>
      <c r="Q88" s="20"/>
      <c r="R88" s="20"/>
      <c r="S88" s="20"/>
      <c r="T88" s="20"/>
      <c r="U88" s="20"/>
    </row>
    <row r="89" spans="1:21" x14ac:dyDescent="0.2">
      <c r="A89" s="77"/>
      <c r="B89" s="185"/>
      <c r="C89" s="317" t="s">
        <v>352</v>
      </c>
      <c r="D89" s="318"/>
      <c r="E89" s="318"/>
      <c r="F89" s="318"/>
      <c r="G89" s="318"/>
      <c r="H89" s="318"/>
      <c r="I89" s="319"/>
      <c r="J89" s="112"/>
      <c r="K89" s="112"/>
      <c r="L89" s="112"/>
      <c r="M89" s="48"/>
      <c r="N89" s="20"/>
      <c r="O89" s="20"/>
      <c r="P89" s="20"/>
      <c r="Q89" s="20"/>
      <c r="R89" s="20"/>
      <c r="S89" s="20"/>
      <c r="T89" s="20"/>
      <c r="U89" s="20"/>
    </row>
    <row r="90" spans="1:21" x14ac:dyDescent="0.2">
      <c r="A90" s="77"/>
      <c r="B90" s="185"/>
      <c r="C90" s="325" t="s">
        <v>351</v>
      </c>
      <c r="D90" s="326"/>
      <c r="E90" s="326"/>
      <c r="F90" s="326"/>
      <c r="G90" s="326"/>
      <c r="H90" s="326"/>
      <c r="I90" s="327"/>
      <c r="J90" s="112"/>
      <c r="K90" s="112"/>
      <c r="L90" s="112"/>
      <c r="M90" s="48"/>
      <c r="N90" s="20"/>
      <c r="O90" s="20"/>
      <c r="P90" s="20"/>
      <c r="Q90" s="20"/>
      <c r="R90" s="20"/>
      <c r="S90" s="20"/>
      <c r="T90" s="20"/>
      <c r="U90" s="20"/>
    </row>
    <row r="91" spans="1:21" x14ac:dyDescent="0.2">
      <c r="A91" s="77"/>
      <c r="B91" s="185"/>
      <c r="C91" s="317" t="s">
        <v>6</v>
      </c>
      <c r="D91" s="318"/>
      <c r="E91" s="318"/>
      <c r="F91" s="318"/>
      <c r="G91" s="318"/>
      <c r="H91" s="318"/>
      <c r="I91" s="319"/>
      <c r="J91" s="112"/>
      <c r="K91" s="112"/>
      <c r="L91" s="112"/>
      <c r="M91" s="48"/>
      <c r="N91" s="20"/>
      <c r="O91" s="20"/>
      <c r="P91" s="20"/>
      <c r="Q91" s="20"/>
      <c r="R91" s="20"/>
      <c r="S91" s="20"/>
      <c r="T91" s="20"/>
      <c r="U91" s="20"/>
    </row>
    <row r="92" spans="1:21" x14ac:dyDescent="0.2">
      <c r="A92" s="77"/>
      <c r="B92" s="185"/>
      <c r="C92" s="317" t="s">
        <v>230</v>
      </c>
      <c r="D92" s="318"/>
      <c r="E92" s="318"/>
      <c r="F92" s="318"/>
      <c r="G92" s="318"/>
      <c r="H92" s="318"/>
      <c r="I92" s="319"/>
      <c r="J92" s="112"/>
      <c r="K92" s="112"/>
      <c r="L92" s="112"/>
      <c r="M92" s="48"/>
      <c r="N92" s="20"/>
      <c r="O92" s="20"/>
      <c r="P92" s="20"/>
      <c r="Q92" s="20"/>
      <c r="R92" s="20"/>
      <c r="S92" s="20"/>
      <c r="T92" s="20"/>
      <c r="U92" s="20"/>
    </row>
    <row r="93" spans="1:21" x14ac:dyDescent="0.2">
      <c r="A93" s="77"/>
      <c r="B93" s="185"/>
      <c r="C93" s="325" t="s">
        <v>350</v>
      </c>
      <c r="D93" s="326"/>
      <c r="E93" s="326"/>
      <c r="F93" s="326"/>
      <c r="G93" s="326"/>
      <c r="H93" s="326"/>
      <c r="I93" s="327"/>
      <c r="J93" s="112"/>
      <c r="K93" s="112"/>
      <c r="L93" s="112"/>
      <c r="M93" s="48"/>
      <c r="N93" s="20"/>
      <c r="O93" s="20"/>
      <c r="P93" s="20"/>
      <c r="Q93" s="20"/>
      <c r="R93" s="20"/>
      <c r="S93" s="20"/>
      <c r="T93" s="20"/>
      <c r="U93" s="20"/>
    </row>
    <row r="94" spans="1:21" x14ac:dyDescent="0.2">
      <c r="A94" s="340"/>
      <c r="B94" s="340"/>
      <c r="C94" s="320"/>
      <c r="D94" s="320"/>
      <c r="E94" s="320"/>
      <c r="F94" s="320"/>
      <c r="G94" s="320"/>
      <c r="H94" s="320"/>
      <c r="I94" s="320"/>
      <c r="J94" s="111"/>
      <c r="K94" s="111"/>
      <c r="L94" s="111"/>
      <c r="M94" s="48"/>
      <c r="N94" s="20"/>
      <c r="O94" s="20"/>
      <c r="P94" s="20"/>
      <c r="Q94" s="20"/>
      <c r="R94" s="20"/>
      <c r="S94" s="20"/>
      <c r="T94" s="20"/>
      <c r="U94" s="20"/>
    </row>
    <row r="95" spans="1:21" x14ac:dyDescent="0.2">
      <c r="A95" s="322" t="s">
        <v>231</v>
      </c>
      <c r="B95" s="322"/>
      <c r="C95" s="322"/>
      <c r="D95" s="322"/>
      <c r="E95" s="322"/>
      <c r="F95" s="322"/>
      <c r="G95" s="322"/>
      <c r="H95" s="322"/>
      <c r="I95" s="322"/>
      <c r="J95" s="111">
        <f t="shared" ref="J95:L95" si="5">J65+J67+J71</f>
        <v>893590</v>
      </c>
      <c r="K95" s="111">
        <f t="shared" si="5"/>
        <v>10963</v>
      </c>
      <c r="L95" s="111">
        <f t="shared" si="5"/>
        <v>31613</v>
      </c>
      <c r="M95" s="111"/>
      <c r="N95" s="111"/>
      <c r="O95" s="111"/>
      <c r="P95" s="20"/>
      <c r="Q95" s="20"/>
      <c r="R95" s="20"/>
      <c r="S95" s="20"/>
      <c r="T95" s="20"/>
      <c r="U95" s="20"/>
    </row>
    <row r="97" spans="12:15" x14ac:dyDescent="0.2">
      <c r="L97" s="130"/>
      <c r="O97" s="130"/>
    </row>
  </sheetData>
  <mergeCells count="94">
    <mergeCell ref="A3:U3"/>
    <mergeCell ref="A4:U4"/>
    <mergeCell ref="A5:U5"/>
    <mergeCell ref="A6:U6"/>
    <mergeCell ref="J9:L9"/>
    <mergeCell ref="M9:O9"/>
    <mergeCell ref="P9:R9"/>
    <mergeCell ref="S9:U9"/>
    <mergeCell ref="A9:I10"/>
    <mergeCell ref="C17:I17"/>
    <mergeCell ref="C27:I27"/>
    <mergeCell ref="C20:I20"/>
    <mergeCell ref="C21:I21"/>
    <mergeCell ref="A11:I11"/>
    <mergeCell ref="B12:I12"/>
    <mergeCell ref="C13:I13"/>
    <mergeCell ref="C14:I14"/>
    <mergeCell ref="C15:I15"/>
    <mergeCell ref="C16:I16"/>
    <mergeCell ref="C18:I18"/>
    <mergeCell ref="B19:I19"/>
    <mergeCell ref="C32:I32"/>
    <mergeCell ref="C33:I33"/>
    <mergeCell ref="C22:I22"/>
    <mergeCell ref="C23:I23"/>
    <mergeCell ref="C24:I24"/>
    <mergeCell ref="C25:I25"/>
    <mergeCell ref="B26:I26"/>
    <mergeCell ref="C28:I28"/>
    <mergeCell ref="C29:I29"/>
    <mergeCell ref="C30:I30"/>
    <mergeCell ref="C31:I31"/>
    <mergeCell ref="C34:I34"/>
    <mergeCell ref="C35:I35"/>
    <mergeCell ref="C37:I37"/>
    <mergeCell ref="B38:I38"/>
    <mergeCell ref="C41:I41"/>
    <mergeCell ref="C36:I36"/>
    <mergeCell ref="C53:I53"/>
    <mergeCell ref="C54:I54"/>
    <mergeCell ref="C56:I56"/>
    <mergeCell ref="C39:I39"/>
    <mergeCell ref="C42:I42"/>
    <mergeCell ref="C43:I43"/>
    <mergeCell ref="A44:I44"/>
    <mergeCell ref="A45:I45"/>
    <mergeCell ref="B46:I46"/>
    <mergeCell ref="C40:I40"/>
    <mergeCell ref="C48:I48"/>
    <mergeCell ref="C49:I49"/>
    <mergeCell ref="C50:I50"/>
    <mergeCell ref="C51:I51"/>
    <mergeCell ref="B52:I52"/>
    <mergeCell ref="C47:I47"/>
    <mergeCell ref="C77:I77"/>
    <mergeCell ref="C78:I78"/>
    <mergeCell ref="C82:I82"/>
    <mergeCell ref="B83:I83"/>
    <mergeCell ref="B68:I68"/>
    <mergeCell ref="B69:I69"/>
    <mergeCell ref="A70:I70"/>
    <mergeCell ref="A71:I71"/>
    <mergeCell ref="B72:I72"/>
    <mergeCell ref="C75:I75"/>
    <mergeCell ref="C76:I76"/>
    <mergeCell ref="C73:I73"/>
    <mergeCell ref="C74:I74"/>
    <mergeCell ref="A94:I94"/>
    <mergeCell ref="A95:I95"/>
    <mergeCell ref="C86:I86"/>
    <mergeCell ref="C89:I89"/>
    <mergeCell ref="C90:I90"/>
    <mergeCell ref="C93:I93"/>
    <mergeCell ref="C92:I92"/>
    <mergeCell ref="C91:I91"/>
    <mergeCell ref="C88:I88"/>
    <mergeCell ref="C87:I87"/>
    <mergeCell ref="A67:I67"/>
    <mergeCell ref="C59:I59"/>
    <mergeCell ref="C62:I62"/>
    <mergeCell ref="C60:I60"/>
    <mergeCell ref="C55:I55"/>
    <mergeCell ref="C61:I61"/>
    <mergeCell ref="C63:I63"/>
    <mergeCell ref="A64:I64"/>
    <mergeCell ref="A65:I65"/>
    <mergeCell ref="A66:I66"/>
    <mergeCell ref="C57:I57"/>
    <mergeCell ref="B58:I58"/>
    <mergeCell ref="C84:I84"/>
    <mergeCell ref="C85:I85"/>
    <mergeCell ref="C79:I79"/>
    <mergeCell ref="C80:I80"/>
    <mergeCell ref="C81:I81"/>
  </mergeCells>
  <phoneticPr fontId="33" type="noConversion"/>
  <pageMargins left="0.98425196850393704" right="0.78740157480314965" top="0.39370078740157483" bottom="0.39370078740157483" header="0.19685039370078741" footer="0.1968503937007874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9"/>
  <sheetViews>
    <sheetView workbookViewId="0">
      <selection activeCell="A4" sqref="A4:R4"/>
    </sheetView>
  </sheetViews>
  <sheetFormatPr defaultRowHeight="12.75" x14ac:dyDescent="0.2"/>
  <cols>
    <col min="1" max="1" width="10.140625" customWidth="1"/>
    <col min="2" max="2" width="10.85546875" customWidth="1"/>
    <col min="5" max="6" width="17.5703125" customWidth="1"/>
    <col min="7" max="18" width="10.5703125" customWidth="1"/>
  </cols>
  <sheetData>
    <row r="1" spans="1:18" x14ac:dyDescent="0.2">
      <c r="I1" s="39"/>
      <c r="K1" s="39"/>
      <c r="L1" s="39"/>
      <c r="R1" s="47" t="s">
        <v>256</v>
      </c>
    </row>
    <row r="4" spans="1:18" x14ac:dyDescent="0.2">
      <c r="A4" s="314" t="s">
        <v>390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8" x14ac:dyDescent="0.2">
      <c r="A5" s="314" t="s">
        <v>188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1:18" x14ac:dyDescent="0.2">
      <c r="A6" s="314" t="s">
        <v>253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</row>
    <row r="7" spans="1:18" x14ac:dyDescent="0.2">
      <c r="A7" s="314" t="s">
        <v>255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</row>
    <row r="8" spans="1:18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8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O9" s="39" t="s">
        <v>172</v>
      </c>
      <c r="R9" s="39"/>
    </row>
    <row r="10" spans="1:18" x14ac:dyDescent="0.2">
      <c r="A10" s="367" t="s">
        <v>124</v>
      </c>
      <c r="B10" s="368"/>
      <c r="C10" s="368"/>
      <c r="D10" s="368"/>
      <c r="E10" s="368"/>
      <c r="F10" s="369"/>
      <c r="G10" s="361" t="s">
        <v>159</v>
      </c>
      <c r="H10" s="362"/>
      <c r="I10" s="363"/>
      <c r="J10" s="361" t="s">
        <v>160</v>
      </c>
      <c r="K10" s="362"/>
      <c r="L10" s="363"/>
      <c r="M10" s="364" t="s">
        <v>158</v>
      </c>
      <c r="N10" s="360"/>
      <c r="O10" s="365"/>
      <c r="P10" s="366" t="s">
        <v>161</v>
      </c>
      <c r="Q10" s="366"/>
      <c r="R10" s="366"/>
    </row>
    <row r="11" spans="1:18" ht="51" customHeight="1" x14ac:dyDescent="0.2">
      <c r="A11" s="370"/>
      <c r="B11" s="371"/>
      <c r="C11" s="371"/>
      <c r="D11" s="371"/>
      <c r="E11" s="371"/>
      <c r="F11" s="372"/>
      <c r="G11" s="187" t="s">
        <v>8</v>
      </c>
      <c r="H11" s="187" t="s">
        <v>9</v>
      </c>
      <c r="I11" s="153" t="s">
        <v>10</v>
      </c>
      <c r="J11" s="187" t="s">
        <v>8</v>
      </c>
      <c r="K11" s="187" t="s">
        <v>9</v>
      </c>
      <c r="L11" s="153" t="s">
        <v>10</v>
      </c>
      <c r="M11" s="187" t="s">
        <v>8</v>
      </c>
      <c r="N11" s="187" t="s">
        <v>9</v>
      </c>
      <c r="O11" s="153" t="s">
        <v>10</v>
      </c>
      <c r="P11" s="187" t="s">
        <v>8</v>
      </c>
      <c r="Q11" s="187" t="s">
        <v>9</v>
      </c>
      <c r="R11" s="153" t="s">
        <v>10</v>
      </c>
    </row>
    <row r="12" spans="1:18" x14ac:dyDescent="0.2">
      <c r="A12" s="60" t="s">
        <v>251</v>
      </c>
      <c r="B12" s="36"/>
      <c r="C12" s="36"/>
      <c r="D12" s="36"/>
      <c r="E12" s="36"/>
      <c r="F12" s="36"/>
      <c r="G12" s="111">
        <f t="shared" ref="G12:I12" si="0">SUM(G13:G17)</f>
        <v>496786</v>
      </c>
      <c r="H12" s="111">
        <f t="shared" si="0"/>
        <v>16858</v>
      </c>
      <c r="I12" s="111">
        <f t="shared" si="0"/>
        <v>112551</v>
      </c>
      <c r="J12" s="111"/>
      <c r="K12" s="111"/>
      <c r="L12" s="111"/>
      <c r="M12" s="20"/>
      <c r="N12" s="20"/>
      <c r="O12" s="20"/>
      <c r="P12" s="20"/>
      <c r="Q12" s="20"/>
      <c r="R12" s="20"/>
    </row>
    <row r="13" spans="1:18" x14ac:dyDescent="0.2">
      <c r="A13" s="77"/>
      <c r="B13" s="29" t="s">
        <v>177</v>
      </c>
      <c r="C13" s="2"/>
      <c r="D13" s="36"/>
      <c r="E13" s="36"/>
      <c r="F13" s="36"/>
      <c r="G13" s="112">
        <f>'6. PMH'!J102+'7. Óvoda'!I102+'8. Önkormányzat'!I101</f>
        <v>157704</v>
      </c>
      <c r="H13" s="112">
        <f>'6. PMH'!K102+'7. Óvoda'!J102+'8. Önkormányzat'!J101</f>
        <v>8960</v>
      </c>
      <c r="I13" s="112">
        <f>'6. PMH'!L102+'7. Óvoda'!K102+'8. Önkormányzat'!K101</f>
        <v>81764</v>
      </c>
      <c r="J13" s="48"/>
      <c r="K13" s="48"/>
      <c r="L13" s="48"/>
      <c r="M13" s="20"/>
      <c r="N13" s="20"/>
      <c r="O13" s="20"/>
      <c r="P13" s="20"/>
      <c r="Q13" s="20"/>
      <c r="R13" s="20"/>
    </row>
    <row r="14" spans="1:18" x14ac:dyDescent="0.2">
      <c r="A14" s="77"/>
      <c r="B14" s="29" t="s">
        <v>247</v>
      </c>
      <c r="C14" s="36"/>
      <c r="D14" s="36"/>
      <c r="E14" s="36"/>
      <c r="F14" s="36"/>
      <c r="G14" s="112">
        <f>'6. PMH'!J103+'7. Óvoda'!I103+'8. Önkormányzat'!I102</f>
        <v>26964</v>
      </c>
      <c r="H14" s="112">
        <f>'6. PMH'!K103+'7. Óvoda'!J103+'8. Önkormányzat'!J102</f>
        <v>3436</v>
      </c>
      <c r="I14" s="112">
        <f>'6. PMH'!L103+'7. Óvoda'!K103+'8. Önkormányzat'!K102</f>
        <v>14923</v>
      </c>
      <c r="J14" s="48"/>
      <c r="K14" s="48"/>
      <c r="L14" s="48"/>
      <c r="M14" s="20"/>
      <c r="N14" s="20"/>
      <c r="O14" s="20"/>
      <c r="P14" s="20"/>
      <c r="Q14" s="20"/>
      <c r="R14" s="20"/>
    </row>
    <row r="15" spans="1:18" x14ac:dyDescent="0.2">
      <c r="A15" s="77"/>
      <c r="B15" s="29" t="s">
        <v>178</v>
      </c>
      <c r="C15" s="36"/>
      <c r="D15" s="36"/>
      <c r="E15" s="36"/>
      <c r="F15" s="36"/>
      <c r="G15" s="112">
        <f>'6. PMH'!J104+'7. Óvoda'!I104+'8. Önkormányzat'!I103</f>
        <v>276285</v>
      </c>
      <c r="H15" s="112">
        <f>'6. PMH'!K104+'7. Óvoda'!J104+'8. Önkormányzat'!J103</f>
        <v>1562</v>
      </c>
      <c r="I15" s="112">
        <f>'6. PMH'!L104+'7. Óvoda'!K104+'8. Önkormányzat'!K103</f>
        <v>15864</v>
      </c>
      <c r="J15" s="48"/>
      <c r="K15" s="48"/>
      <c r="L15" s="48"/>
      <c r="M15" s="20"/>
      <c r="N15" s="20"/>
      <c r="O15" s="20"/>
      <c r="P15" s="20"/>
      <c r="Q15" s="20"/>
      <c r="R15" s="20"/>
    </row>
    <row r="16" spans="1:18" x14ac:dyDescent="0.2">
      <c r="A16" s="77"/>
      <c r="B16" s="29" t="s">
        <v>123</v>
      </c>
      <c r="C16" s="36"/>
      <c r="D16" s="36"/>
      <c r="E16" s="36"/>
      <c r="F16" s="36"/>
      <c r="G16" s="112">
        <f>'6. PMH'!J105+'7. Óvoda'!I105+'8. Önkormányzat'!I104</f>
        <v>5500</v>
      </c>
      <c r="H16" s="112">
        <f>'6. PMH'!K105+'7. Óvoda'!J105+'8. Önkormányzat'!J104</f>
        <v>0</v>
      </c>
      <c r="I16" s="112"/>
      <c r="J16" s="48"/>
      <c r="K16" s="48"/>
      <c r="L16" s="48"/>
      <c r="M16" s="20"/>
      <c r="N16" s="20"/>
      <c r="O16" s="20"/>
      <c r="P16" s="20"/>
      <c r="Q16" s="20"/>
      <c r="R16" s="20"/>
    </row>
    <row r="17" spans="1:18" x14ac:dyDescent="0.2">
      <c r="A17" s="77"/>
      <c r="B17" s="29" t="s">
        <v>283</v>
      </c>
      <c r="C17" s="36"/>
      <c r="D17" s="36"/>
      <c r="E17" s="36"/>
      <c r="F17" s="36"/>
      <c r="G17" s="112">
        <f>'6. PMH'!J106+'7. Óvoda'!I106+'8. Önkormányzat'!I105</f>
        <v>30333</v>
      </c>
      <c r="H17" s="112">
        <f>'6. PMH'!K106+'7. Óvoda'!J106+'8. Önkormányzat'!J105</f>
        <v>2900</v>
      </c>
      <c r="I17" s="112"/>
      <c r="J17" s="48"/>
      <c r="K17" s="48"/>
      <c r="L17" s="48"/>
      <c r="M17" s="20"/>
      <c r="N17" s="20"/>
      <c r="O17" s="20"/>
      <c r="P17" s="20"/>
      <c r="Q17" s="20"/>
      <c r="R17" s="20"/>
    </row>
    <row r="18" spans="1:18" x14ac:dyDescent="0.2">
      <c r="A18" s="5" t="s">
        <v>237</v>
      </c>
      <c r="B18" s="36"/>
      <c r="C18" s="36"/>
      <c r="D18" s="36"/>
      <c r="E18" s="36"/>
      <c r="F18" s="36"/>
      <c r="G18" s="111">
        <f t="shared" ref="G18:I18" si="1">SUM(G19:G21)</f>
        <v>299404</v>
      </c>
      <c r="H18" s="111">
        <f t="shared" si="1"/>
        <v>2000</v>
      </c>
      <c r="I18" s="111">
        <f t="shared" si="1"/>
        <v>1000</v>
      </c>
      <c r="J18" s="111"/>
      <c r="K18" s="111"/>
      <c r="L18" s="111"/>
      <c r="M18" s="20"/>
      <c r="N18" s="20"/>
      <c r="O18" s="20"/>
      <c r="P18" s="20"/>
      <c r="Q18" s="20"/>
      <c r="R18" s="20"/>
    </row>
    <row r="19" spans="1:18" x14ac:dyDescent="0.2">
      <c r="A19" s="77"/>
      <c r="B19" s="29" t="s">
        <v>234</v>
      </c>
      <c r="C19" s="36"/>
      <c r="D19" s="36"/>
      <c r="E19" s="36"/>
      <c r="F19" s="36"/>
      <c r="G19" s="112">
        <f>'6. PMH'!J108+'7. Óvoda'!I108+'8. Önkormányzat'!I107</f>
        <v>277137</v>
      </c>
      <c r="H19" s="112"/>
      <c r="I19" s="112">
        <f>'6. PMH'!L108+'7. Óvoda'!K108+'8. Önkormányzat'!K107</f>
        <v>1000</v>
      </c>
      <c r="J19" s="48"/>
      <c r="K19" s="48"/>
      <c r="L19" s="48"/>
      <c r="M19" s="20"/>
      <c r="N19" s="20"/>
      <c r="O19" s="20"/>
      <c r="P19" s="20"/>
      <c r="Q19" s="20"/>
      <c r="R19" s="20"/>
    </row>
    <row r="20" spans="1:18" x14ac:dyDescent="0.2">
      <c r="A20" s="77"/>
      <c r="B20" s="29" t="s">
        <v>235</v>
      </c>
      <c r="C20" s="36"/>
      <c r="D20" s="36"/>
      <c r="E20" s="36"/>
      <c r="F20" s="36"/>
      <c r="G20" s="112">
        <f>'6. PMH'!J109+'7. Óvoda'!I109+'8. Önkormányzat'!I108</f>
        <v>22267</v>
      </c>
      <c r="H20" s="112"/>
      <c r="I20" s="112"/>
      <c r="J20" s="48"/>
      <c r="K20" s="48"/>
      <c r="L20" s="48"/>
      <c r="M20" s="20"/>
      <c r="N20" s="20"/>
      <c r="O20" s="20"/>
      <c r="P20" s="20"/>
      <c r="Q20" s="20"/>
      <c r="R20" s="20"/>
    </row>
    <row r="21" spans="1:18" x14ac:dyDescent="0.2">
      <c r="A21" s="77"/>
      <c r="B21" s="29" t="s">
        <v>236</v>
      </c>
      <c r="C21" s="2"/>
      <c r="D21" s="2"/>
      <c r="E21" s="2"/>
      <c r="F21" s="2"/>
      <c r="G21" s="112">
        <f>'6. PMH'!J110+'7. Óvoda'!I110+'8. Önkormányzat'!I109</f>
        <v>0</v>
      </c>
      <c r="H21" s="112">
        <f>'6. PMH'!K110+'7. Óvoda'!J110+'8. Önkormányzat'!J109</f>
        <v>2000</v>
      </c>
      <c r="I21" s="112"/>
      <c r="J21" s="48"/>
      <c r="K21" s="48"/>
      <c r="L21" s="48"/>
      <c r="M21" s="20"/>
      <c r="N21" s="20"/>
      <c r="O21" s="20"/>
      <c r="P21" s="20"/>
      <c r="Q21" s="20"/>
      <c r="R21" s="20"/>
    </row>
    <row r="22" spans="1:18" x14ac:dyDescent="0.2">
      <c r="A22" s="5" t="s">
        <v>249</v>
      </c>
      <c r="B22" s="2"/>
      <c r="C22" s="2"/>
      <c r="D22" s="2"/>
      <c r="E22" s="2"/>
      <c r="F22" s="2"/>
      <c r="G22" s="111">
        <f t="shared" ref="G22:I22" si="2">G12+G18</f>
        <v>796190</v>
      </c>
      <c r="H22" s="111">
        <f t="shared" si="2"/>
        <v>18858</v>
      </c>
      <c r="I22" s="111">
        <f t="shared" si="2"/>
        <v>113551</v>
      </c>
      <c r="J22" s="111"/>
      <c r="K22" s="111"/>
      <c r="L22" s="111"/>
      <c r="M22" s="20"/>
      <c r="N22" s="20"/>
      <c r="O22" s="20"/>
      <c r="P22" s="20"/>
      <c r="Q22" s="20"/>
      <c r="R22" s="20"/>
    </row>
    <row r="23" spans="1:18" x14ac:dyDescent="0.2">
      <c r="A23" s="5" t="s">
        <v>238</v>
      </c>
      <c r="B23" s="2"/>
      <c r="C23" s="2"/>
      <c r="D23" s="2"/>
      <c r="E23" s="2"/>
      <c r="F23" s="2"/>
      <c r="G23" s="111">
        <f>SUM(G24,G28)</f>
        <v>7567</v>
      </c>
      <c r="H23" s="111"/>
      <c r="I23" s="111">
        <f>SUM(I28,I24)</f>
        <v>0</v>
      </c>
      <c r="J23" s="111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3"/>
      <c r="B24" s="1" t="s">
        <v>56</v>
      </c>
      <c r="C24" s="2"/>
      <c r="D24" s="2"/>
      <c r="E24" s="2"/>
      <c r="F24" s="2"/>
      <c r="G24" s="112">
        <f>SUM(G25:G27)</f>
        <v>7567</v>
      </c>
      <c r="H24" s="112"/>
      <c r="I24" s="112">
        <f>SUM(I25:I27)</f>
        <v>0</v>
      </c>
      <c r="J24" s="112"/>
      <c r="K24" s="20"/>
      <c r="L24" s="20"/>
      <c r="M24" s="20"/>
      <c r="N24" s="20"/>
      <c r="O24" s="20"/>
      <c r="P24" s="20"/>
      <c r="Q24" s="20"/>
      <c r="R24" s="20"/>
    </row>
    <row r="25" spans="1:18" x14ac:dyDescent="0.2">
      <c r="A25" s="12"/>
      <c r="B25" s="11"/>
      <c r="C25" s="36" t="s">
        <v>252</v>
      </c>
      <c r="D25" s="2"/>
      <c r="E25" s="2"/>
      <c r="F25" s="2"/>
      <c r="G25" s="296">
        <f>'8. Önkormányzat'!I117</f>
        <v>7567</v>
      </c>
      <c r="H25" s="112"/>
      <c r="I25" s="112"/>
      <c r="J25" s="112"/>
      <c r="K25" s="20"/>
      <c r="L25" s="20"/>
      <c r="M25" s="20"/>
      <c r="N25" s="20"/>
      <c r="O25" s="20"/>
      <c r="P25" s="20"/>
      <c r="Q25" s="20"/>
      <c r="R25" s="20"/>
    </row>
    <row r="26" spans="1:18" x14ac:dyDescent="0.2">
      <c r="A26" s="12"/>
      <c r="B26" s="35"/>
      <c r="C26" s="36" t="s">
        <v>245</v>
      </c>
      <c r="D26" s="2"/>
      <c r="E26" s="2"/>
      <c r="F26" s="2"/>
      <c r="G26" s="296"/>
      <c r="H26" s="112"/>
      <c r="I26" s="112"/>
      <c r="J26" s="120"/>
      <c r="K26" s="20"/>
      <c r="L26" s="20"/>
      <c r="M26" s="20"/>
      <c r="N26" s="20"/>
      <c r="O26" s="20"/>
      <c r="P26" s="20"/>
      <c r="Q26" s="20"/>
      <c r="R26" s="20"/>
    </row>
    <row r="27" spans="1:18" x14ac:dyDescent="0.2">
      <c r="A27" s="12"/>
      <c r="B27" s="15"/>
      <c r="C27" s="36" t="s">
        <v>246</v>
      </c>
      <c r="D27" s="2"/>
      <c r="E27" s="2"/>
      <c r="F27" s="2"/>
      <c r="G27" s="296"/>
      <c r="H27" s="112"/>
      <c r="I27" s="112"/>
      <c r="J27" s="120"/>
      <c r="K27" s="20"/>
      <c r="L27" s="20"/>
      <c r="M27" s="20"/>
      <c r="N27" s="20"/>
      <c r="O27" s="20"/>
      <c r="P27" s="20"/>
      <c r="Q27" s="20"/>
      <c r="R27" s="20"/>
    </row>
    <row r="28" spans="1:18" x14ac:dyDescent="0.2">
      <c r="A28" s="12"/>
      <c r="B28" s="1" t="s">
        <v>57</v>
      </c>
      <c r="C28" s="2"/>
      <c r="D28" s="2"/>
      <c r="E28" s="2"/>
      <c r="F28" s="2"/>
      <c r="G28" s="296">
        <f>SUM(G29:G31)</f>
        <v>0</v>
      </c>
      <c r="H28" s="112"/>
      <c r="I28" s="112"/>
      <c r="J28" s="120"/>
      <c r="K28" s="20"/>
      <c r="L28" s="20"/>
      <c r="M28" s="20"/>
      <c r="N28" s="20"/>
      <c r="O28" s="20"/>
      <c r="P28" s="20"/>
      <c r="Q28" s="20"/>
      <c r="R28" s="20"/>
    </row>
    <row r="29" spans="1:18" x14ac:dyDescent="0.2">
      <c r="A29" s="12"/>
      <c r="B29" s="4"/>
      <c r="C29" s="29" t="s">
        <v>252</v>
      </c>
      <c r="D29" s="2"/>
      <c r="E29" s="2"/>
      <c r="F29" s="2"/>
      <c r="G29" s="296"/>
      <c r="H29" s="112"/>
      <c r="I29" s="112"/>
      <c r="J29" s="120"/>
      <c r="K29" s="20"/>
      <c r="L29" s="20"/>
      <c r="M29" s="20"/>
      <c r="N29" s="20"/>
      <c r="O29" s="20"/>
      <c r="P29" s="20"/>
      <c r="Q29" s="20"/>
      <c r="R29" s="20"/>
    </row>
    <row r="30" spans="1:18" x14ac:dyDescent="0.2">
      <c r="A30" s="12"/>
      <c r="B30" s="7"/>
      <c r="C30" s="29" t="s">
        <v>245</v>
      </c>
      <c r="D30" s="2"/>
      <c r="E30" s="2"/>
      <c r="F30" s="2"/>
      <c r="G30" s="296"/>
      <c r="H30" s="112"/>
      <c r="I30" s="112"/>
      <c r="J30" s="120"/>
      <c r="K30" s="20"/>
      <c r="L30" s="20"/>
      <c r="M30" s="20"/>
      <c r="N30" s="20"/>
      <c r="O30" s="20"/>
      <c r="P30" s="20"/>
      <c r="Q30" s="20"/>
      <c r="R30" s="20"/>
    </row>
    <row r="31" spans="1:18" x14ac:dyDescent="0.2">
      <c r="A31" s="12"/>
      <c r="B31" s="7"/>
      <c r="C31" s="29" t="s">
        <v>246</v>
      </c>
      <c r="D31" s="2"/>
      <c r="E31" s="2"/>
      <c r="F31" s="2"/>
      <c r="G31" s="112"/>
      <c r="H31" s="112"/>
      <c r="I31" s="112"/>
      <c r="J31" s="120"/>
      <c r="K31" s="20"/>
      <c r="L31" s="20"/>
      <c r="M31" s="20"/>
      <c r="N31" s="20"/>
      <c r="O31" s="20"/>
      <c r="P31" s="20"/>
      <c r="Q31" s="20"/>
      <c r="R31" s="20"/>
    </row>
    <row r="32" spans="1:18" x14ac:dyDescent="0.2">
      <c r="A32" s="5" t="s">
        <v>250</v>
      </c>
      <c r="B32" s="2"/>
      <c r="C32" s="2"/>
      <c r="D32" s="2"/>
      <c r="E32" s="2"/>
      <c r="F32" s="2"/>
      <c r="G32" s="111">
        <f t="shared" ref="G32:I32" si="3">G22+G23</f>
        <v>803757</v>
      </c>
      <c r="H32" s="111">
        <f t="shared" si="3"/>
        <v>18858</v>
      </c>
      <c r="I32" s="111">
        <f t="shared" si="3"/>
        <v>113551</v>
      </c>
      <c r="J32" s="111"/>
      <c r="K32" s="111"/>
      <c r="L32" s="111"/>
      <c r="M32" s="20"/>
      <c r="N32" s="20"/>
      <c r="O32" s="20"/>
      <c r="P32" s="20"/>
      <c r="Q32" s="20"/>
      <c r="R32" s="20"/>
    </row>
    <row r="34" spans="1:12" x14ac:dyDescent="0.2">
      <c r="I34" s="130"/>
      <c r="L34" s="130"/>
    </row>
    <row r="37" spans="1:12" x14ac:dyDescent="0.2">
      <c r="A37" s="7"/>
      <c r="B37" s="7"/>
      <c r="C37" s="7"/>
      <c r="D37" s="7"/>
      <c r="E37" s="7"/>
      <c r="F37" s="7"/>
      <c r="G37" s="7"/>
    </row>
    <row r="38" spans="1:12" x14ac:dyDescent="0.2">
      <c r="A38" s="7"/>
      <c r="B38" s="7"/>
      <c r="C38" s="7"/>
      <c r="D38" s="7"/>
      <c r="E38" s="7"/>
      <c r="F38" s="7"/>
      <c r="G38" s="7"/>
    </row>
    <row r="39" spans="1:12" x14ac:dyDescent="0.2">
      <c r="A39" s="7"/>
      <c r="B39" s="7"/>
      <c r="C39" s="7"/>
      <c r="D39" s="7"/>
      <c r="E39" s="7"/>
      <c r="F39" s="7"/>
      <c r="G39" s="7"/>
    </row>
    <row r="40" spans="1:12" x14ac:dyDescent="0.2">
      <c r="A40" s="7"/>
      <c r="B40" s="7"/>
      <c r="C40" s="7"/>
      <c r="D40" s="7"/>
      <c r="E40" s="7"/>
      <c r="F40" s="7"/>
      <c r="G40" s="7"/>
    </row>
    <row r="41" spans="1:12" x14ac:dyDescent="0.2">
      <c r="A41" s="9"/>
    </row>
    <row r="43" spans="1:12" x14ac:dyDescent="0.2">
      <c r="A43" s="59"/>
      <c r="B43" s="10"/>
      <c r="C43" s="10"/>
      <c r="D43" s="10"/>
      <c r="E43" s="10"/>
      <c r="F43" s="10"/>
      <c r="I43" s="9"/>
    </row>
    <row r="44" spans="1:12" x14ac:dyDescent="0.2">
      <c r="D44" s="10"/>
      <c r="E44" s="10"/>
      <c r="F44" s="10"/>
    </row>
    <row r="45" spans="1:12" x14ac:dyDescent="0.2">
      <c r="B45" s="10"/>
      <c r="C45" s="10"/>
      <c r="D45" s="10"/>
      <c r="E45" s="10"/>
      <c r="F45" s="10"/>
    </row>
    <row r="46" spans="1:12" x14ac:dyDescent="0.2">
      <c r="B46" s="10"/>
      <c r="C46" s="10"/>
      <c r="D46" s="10"/>
      <c r="E46" s="10"/>
      <c r="F46" s="10"/>
    </row>
    <row r="47" spans="1:12" x14ac:dyDescent="0.2">
      <c r="B47" s="10"/>
      <c r="C47" s="10"/>
      <c r="D47" s="10"/>
      <c r="E47" s="10"/>
      <c r="F47" s="10"/>
    </row>
    <row r="48" spans="1:12" x14ac:dyDescent="0.2">
      <c r="B48" s="10"/>
      <c r="C48" s="10"/>
      <c r="D48" s="10"/>
      <c r="E48" s="10"/>
      <c r="F48" s="10"/>
    </row>
    <row r="49" spans="1:9" x14ac:dyDescent="0.2">
      <c r="B49" s="10"/>
      <c r="C49" s="10"/>
      <c r="D49" s="10"/>
      <c r="E49" s="10"/>
      <c r="F49" s="10"/>
    </row>
    <row r="50" spans="1:9" x14ac:dyDescent="0.2">
      <c r="B50" s="10"/>
      <c r="C50" s="10"/>
      <c r="D50" s="10"/>
      <c r="E50" s="10"/>
      <c r="F50" s="10"/>
    </row>
    <row r="51" spans="1:9" x14ac:dyDescent="0.2">
      <c r="B51" s="10"/>
      <c r="C51" s="10"/>
      <c r="D51" s="10"/>
      <c r="E51" s="10"/>
      <c r="F51" s="10"/>
    </row>
    <row r="52" spans="1:9" x14ac:dyDescent="0.2">
      <c r="B52" s="10"/>
      <c r="C52" s="10"/>
      <c r="D52" s="10"/>
      <c r="E52" s="10"/>
      <c r="F52" s="10"/>
    </row>
    <row r="53" spans="1:9" x14ac:dyDescent="0.2">
      <c r="B53" s="10"/>
      <c r="C53" s="10"/>
      <c r="D53" s="10"/>
      <c r="E53" s="10"/>
      <c r="F53" s="10"/>
    </row>
    <row r="54" spans="1:9" x14ac:dyDescent="0.2">
      <c r="B54" s="10"/>
      <c r="C54" s="10"/>
      <c r="D54" s="10"/>
      <c r="E54" s="10"/>
      <c r="F54" s="10"/>
    </row>
    <row r="55" spans="1:9" x14ac:dyDescent="0.2">
      <c r="A55" s="9"/>
      <c r="B55" s="10"/>
      <c r="C55" s="10"/>
      <c r="D55" s="10"/>
      <c r="E55" s="10"/>
      <c r="F55" s="10"/>
      <c r="I55" s="9"/>
    </row>
    <row r="56" spans="1:9" x14ac:dyDescent="0.2">
      <c r="B56" s="10"/>
      <c r="C56" s="10"/>
      <c r="D56" s="10"/>
      <c r="E56" s="10"/>
      <c r="F56" s="10"/>
    </row>
    <row r="57" spans="1:9" x14ac:dyDescent="0.2">
      <c r="B57" s="10"/>
      <c r="C57" s="10"/>
      <c r="D57" s="10"/>
      <c r="E57" s="10"/>
      <c r="F57" s="10"/>
    </row>
    <row r="58" spans="1:9" x14ac:dyDescent="0.2">
      <c r="B58" s="10"/>
    </row>
    <row r="59" spans="1:9" x14ac:dyDescent="0.2">
      <c r="B59" s="10"/>
    </row>
    <row r="60" spans="1:9" x14ac:dyDescent="0.2">
      <c r="B60" s="10"/>
    </row>
    <row r="61" spans="1:9" x14ac:dyDescent="0.2">
      <c r="B61" s="10"/>
    </row>
    <row r="62" spans="1:9" x14ac:dyDescent="0.2">
      <c r="B62" s="10"/>
    </row>
    <row r="63" spans="1:9" x14ac:dyDescent="0.2">
      <c r="B63" s="10"/>
    </row>
    <row r="64" spans="1:9" x14ac:dyDescent="0.2">
      <c r="B64" s="10"/>
    </row>
    <row r="65" spans="1:9" x14ac:dyDescent="0.2">
      <c r="A65" s="9"/>
      <c r="I65" s="9"/>
    </row>
    <row r="66" spans="1:9" x14ac:dyDescent="0.2">
      <c r="A66" s="9"/>
    </row>
    <row r="67" spans="1:9" x14ac:dyDescent="0.2">
      <c r="I67" s="9"/>
    </row>
    <row r="69" spans="1:9" x14ac:dyDescent="0.2">
      <c r="A69" s="7"/>
      <c r="B69" s="7"/>
      <c r="C69" s="7"/>
      <c r="D69" s="7"/>
      <c r="E69" s="7"/>
      <c r="F69" s="7"/>
      <c r="G69" s="7"/>
    </row>
  </sheetData>
  <mergeCells count="9">
    <mergeCell ref="M10:O10"/>
    <mergeCell ref="P10:R10"/>
    <mergeCell ref="A10:F11"/>
    <mergeCell ref="A4:R4"/>
    <mergeCell ref="A5:R5"/>
    <mergeCell ref="A6:R6"/>
    <mergeCell ref="A7:R7"/>
    <mergeCell ref="G10:I10"/>
    <mergeCell ref="J10:L10"/>
  </mergeCells>
  <phoneticPr fontId="33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24"/>
  <sheetViews>
    <sheetView view="pageBreakPreview" zoomScaleSheetLayoutView="100" workbookViewId="0">
      <selection activeCell="A3" sqref="A3:U3"/>
    </sheetView>
  </sheetViews>
  <sheetFormatPr defaultRowHeight="12.75" x14ac:dyDescent="0.2"/>
  <cols>
    <col min="9" max="9" width="17.5703125" customWidth="1"/>
    <col min="10" max="18" width="10.5703125" customWidth="1"/>
  </cols>
  <sheetData>
    <row r="1" spans="1:21" x14ac:dyDescent="0.2">
      <c r="U1" s="47" t="s">
        <v>257</v>
      </c>
    </row>
    <row r="3" spans="1:21" x14ac:dyDescent="0.2">
      <c r="A3" s="314" t="s">
        <v>390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21" x14ac:dyDescent="0.2">
      <c r="A4" s="314" t="s">
        <v>258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</row>
    <row r="5" spans="1:21" x14ac:dyDescent="0.2">
      <c r="A5" s="314" t="s">
        <v>259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</row>
    <row r="6" spans="1:21" x14ac:dyDescent="0.2">
      <c r="A6" s="314" t="s">
        <v>360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</row>
    <row r="7" spans="1:21" x14ac:dyDescent="0.2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9" spans="1:21" x14ac:dyDescent="0.2">
      <c r="A9" s="16"/>
      <c r="B9" s="16"/>
      <c r="C9" s="16"/>
      <c r="D9" s="16"/>
      <c r="E9" s="16"/>
      <c r="F9" s="16"/>
      <c r="G9" s="16"/>
      <c r="H9" s="16"/>
      <c r="I9" s="16"/>
      <c r="Q9" s="39"/>
      <c r="R9" s="39" t="s">
        <v>172</v>
      </c>
    </row>
    <row r="10" spans="1:21" x14ac:dyDescent="0.2">
      <c r="A10" s="367" t="s">
        <v>124</v>
      </c>
      <c r="B10" s="368"/>
      <c r="C10" s="368"/>
      <c r="D10" s="368"/>
      <c r="E10" s="368"/>
      <c r="F10" s="368"/>
      <c r="G10" s="368"/>
      <c r="H10" s="368"/>
      <c r="I10" s="369"/>
      <c r="J10" s="361" t="s">
        <v>159</v>
      </c>
      <c r="K10" s="362"/>
      <c r="L10" s="363"/>
      <c r="M10" s="361" t="s">
        <v>160</v>
      </c>
      <c r="N10" s="362"/>
      <c r="O10" s="363"/>
      <c r="P10" s="364" t="s">
        <v>158</v>
      </c>
      <c r="Q10" s="360"/>
      <c r="R10" s="365"/>
      <c r="S10" s="366" t="s">
        <v>161</v>
      </c>
      <c r="T10" s="366"/>
      <c r="U10" s="366"/>
    </row>
    <row r="11" spans="1:21" ht="51" x14ac:dyDescent="0.2">
      <c r="A11" s="370"/>
      <c r="B11" s="371"/>
      <c r="C11" s="371"/>
      <c r="D11" s="371"/>
      <c r="E11" s="371"/>
      <c r="F11" s="371"/>
      <c r="G11" s="371"/>
      <c r="H11" s="371"/>
      <c r="I11" s="372"/>
      <c r="J11" s="187" t="s">
        <v>8</v>
      </c>
      <c r="K11" s="187" t="s">
        <v>9</v>
      </c>
      <c r="L11" s="153" t="s">
        <v>10</v>
      </c>
      <c r="M11" s="187" t="s">
        <v>8</v>
      </c>
      <c r="N11" s="187" t="s">
        <v>9</v>
      </c>
      <c r="O11" s="153" t="s">
        <v>10</v>
      </c>
      <c r="P11" s="187" t="s">
        <v>8</v>
      </c>
      <c r="Q11" s="187" t="s">
        <v>9</v>
      </c>
      <c r="R11" s="153" t="s">
        <v>10</v>
      </c>
      <c r="S11" s="187" t="s">
        <v>8</v>
      </c>
      <c r="T11" s="187" t="s">
        <v>9</v>
      </c>
      <c r="U11" s="153" t="s">
        <v>10</v>
      </c>
    </row>
    <row r="12" spans="1:21" x14ac:dyDescent="0.2">
      <c r="A12" s="322" t="s">
        <v>113</v>
      </c>
      <c r="B12" s="322"/>
      <c r="C12" s="322"/>
      <c r="D12" s="322"/>
      <c r="E12" s="322"/>
      <c r="F12" s="322"/>
      <c r="G12" s="322"/>
      <c r="H12" s="322"/>
      <c r="I12" s="322"/>
      <c r="J12" s="111">
        <f t="shared" ref="J12:L12" si="0">J13+J20+J27+J39</f>
        <v>15109</v>
      </c>
      <c r="K12" s="111">
        <f t="shared" si="0"/>
        <v>10089</v>
      </c>
      <c r="L12" s="111">
        <f t="shared" si="0"/>
        <v>440</v>
      </c>
      <c r="M12" s="111"/>
      <c r="N12" s="111"/>
      <c r="O12" s="111"/>
      <c r="P12" s="111"/>
      <c r="Q12" s="111"/>
      <c r="R12" s="111"/>
      <c r="S12" s="111"/>
      <c r="T12" s="19"/>
      <c r="U12" s="19"/>
    </row>
    <row r="13" spans="1:21" x14ac:dyDescent="0.2">
      <c r="A13" s="166"/>
      <c r="B13" s="333" t="s">
        <v>185</v>
      </c>
      <c r="C13" s="328"/>
      <c r="D13" s="328"/>
      <c r="E13" s="328"/>
      <c r="F13" s="328"/>
      <c r="G13" s="328"/>
      <c r="H13" s="328"/>
      <c r="I13" s="328"/>
      <c r="J13" s="169"/>
      <c r="K13" s="169">
        <f>SUM(K14:K19)</f>
        <v>1000</v>
      </c>
      <c r="L13" s="169"/>
      <c r="M13" s="169"/>
      <c r="N13" s="169"/>
      <c r="O13" s="169"/>
      <c r="P13" s="169"/>
      <c r="Q13" s="169"/>
      <c r="R13" s="169"/>
      <c r="S13" s="169"/>
      <c r="T13" s="247"/>
      <c r="U13" s="247"/>
    </row>
    <row r="14" spans="1:21" x14ac:dyDescent="0.2">
      <c r="A14" s="77"/>
      <c r="B14" s="171"/>
      <c r="C14" s="325" t="s">
        <v>191</v>
      </c>
      <c r="D14" s="326"/>
      <c r="E14" s="326"/>
      <c r="F14" s="326"/>
      <c r="G14" s="326"/>
      <c r="H14" s="326"/>
      <c r="I14" s="327"/>
      <c r="J14" s="269"/>
      <c r="K14" s="269"/>
      <c r="L14" s="269"/>
      <c r="M14" s="269"/>
      <c r="N14" s="269"/>
      <c r="O14" s="269"/>
      <c r="P14" s="112"/>
      <c r="Q14" s="112"/>
      <c r="R14" s="112"/>
      <c r="S14" s="48"/>
      <c r="T14" s="20"/>
      <c r="U14" s="20"/>
    </row>
    <row r="15" spans="1:21" x14ac:dyDescent="0.2">
      <c r="A15" s="77"/>
      <c r="B15" s="188"/>
      <c r="C15" s="325" t="s">
        <v>192</v>
      </c>
      <c r="D15" s="326"/>
      <c r="E15" s="326"/>
      <c r="F15" s="326"/>
      <c r="G15" s="326"/>
      <c r="H15" s="326"/>
      <c r="I15" s="327"/>
      <c r="J15" s="269"/>
      <c r="K15" s="269"/>
      <c r="L15" s="269"/>
      <c r="M15" s="269"/>
      <c r="N15" s="269"/>
      <c r="O15" s="269"/>
      <c r="P15" s="112"/>
      <c r="Q15" s="112"/>
      <c r="R15" s="112"/>
      <c r="S15" s="48"/>
      <c r="T15" s="20"/>
      <c r="U15" s="20"/>
    </row>
    <row r="16" spans="1:21" x14ac:dyDescent="0.2">
      <c r="A16" s="77"/>
      <c r="B16" s="188"/>
      <c r="C16" s="325" t="s">
        <v>193</v>
      </c>
      <c r="D16" s="326"/>
      <c r="E16" s="326"/>
      <c r="F16" s="326"/>
      <c r="G16" s="326"/>
      <c r="H16" s="326"/>
      <c r="I16" s="327"/>
      <c r="J16" s="269"/>
      <c r="K16" s="269"/>
      <c r="L16" s="269"/>
      <c r="M16" s="269"/>
      <c r="N16" s="269"/>
      <c r="O16" s="269"/>
      <c r="P16" s="112"/>
      <c r="Q16" s="112"/>
      <c r="R16" s="112"/>
      <c r="S16" s="48"/>
      <c r="T16" s="20"/>
      <c r="U16" s="20"/>
    </row>
    <row r="17" spans="1:21" x14ac:dyDescent="0.2">
      <c r="A17" s="77"/>
      <c r="B17" s="188"/>
      <c r="C17" s="325" t="s">
        <v>194</v>
      </c>
      <c r="D17" s="326"/>
      <c r="E17" s="326"/>
      <c r="F17" s="326"/>
      <c r="G17" s="326"/>
      <c r="H17" s="326"/>
      <c r="I17" s="327"/>
      <c r="J17" s="269"/>
      <c r="K17" s="269"/>
      <c r="L17" s="269"/>
      <c r="M17" s="269"/>
      <c r="N17" s="269"/>
      <c r="O17" s="269"/>
      <c r="P17" s="112"/>
      <c r="Q17" s="112"/>
      <c r="R17" s="112"/>
      <c r="S17" s="48"/>
      <c r="T17" s="20"/>
      <c r="U17" s="20"/>
    </row>
    <row r="18" spans="1:21" x14ac:dyDescent="0.2">
      <c r="A18" s="77"/>
      <c r="B18" s="188"/>
      <c r="C18" s="325" t="s">
        <v>195</v>
      </c>
      <c r="D18" s="326"/>
      <c r="E18" s="326"/>
      <c r="F18" s="326"/>
      <c r="G18" s="326"/>
      <c r="H18" s="326"/>
      <c r="I18" s="327"/>
      <c r="J18" s="269"/>
      <c r="K18" s="269"/>
      <c r="L18" s="269"/>
      <c r="M18" s="269"/>
      <c r="N18" s="269"/>
      <c r="O18" s="269"/>
      <c r="P18" s="112"/>
      <c r="Q18" s="112"/>
      <c r="R18" s="112"/>
      <c r="S18" s="48"/>
      <c r="T18" s="20"/>
      <c r="U18" s="20"/>
    </row>
    <row r="19" spans="1:21" x14ac:dyDescent="0.2">
      <c r="A19" s="77"/>
      <c r="B19" s="188"/>
      <c r="C19" s="334" t="s">
        <v>196</v>
      </c>
      <c r="D19" s="335"/>
      <c r="E19" s="335"/>
      <c r="F19" s="335"/>
      <c r="G19" s="335"/>
      <c r="H19" s="335"/>
      <c r="I19" s="336"/>
      <c r="J19" s="269"/>
      <c r="K19" s="269">
        <v>1000</v>
      </c>
      <c r="L19" s="269"/>
      <c r="M19" s="269"/>
      <c r="N19" s="269"/>
      <c r="O19" s="269"/>
      <c r="P19" s="112"/>
      <c r="Q19" s="112"/>
      <c r="R19" s="112"/>
      <c r="S19" s="48"/>
      <c r="T19" s="20"/>
      <c r="U19" s="20"/>
    </row>
    <row r="20" spans="1:21" x14ac:dyDescent="0.2">
      <c r="A20" s="166"/>
      <c r="B20" s="328" t="s">
        <v>277</v>
      </c>
      <c r="C20" s="328"/>
      <c r="D20" s="328"/>
      <c r="E20" s="328"/>
      <c r="F20" s="328"/>
      <c r="G20" s="328"/>
      <c r="H20" s="328"/>
      <c r="I20" s="328"/>
      <c r="J20" s="295"/>
      <c r="K20" s="295"/>
      <c r="L20" s="295">
        <f>SUM(L21:L26)</f>
        <v>50</v>
      </c>
      <c r="M20" s="295"/>
      <c r="N20" s="295"/>
      <c r="O20" s="295"/>
      <c r="P20" s="169"/>
      <c r="Q20" s="169"/>
      <c r="R20" s="169"/>
      <c r="S20" s="169"/>
      <c r="T20" s="247"/>
      <c r="U20" s="247"/>
    </row>
    <row r="21" spans="1:21" x14ac:dyDescent="0.2">
      <c r="A21" s="77"/>
      <c r="B21" s="11"/>
      <c r="C21" s="321" t="s">
        <v>199</v>
      </c>
      <c r="D21" s="320"/>
      <c r="E21" s="320"/>
      <c r="F21" s="320"/>
      <c r="G21" s="320"/>
      <c r="H21" s="320"/>
      <c r="I21" s="320"/>
      <c r="J21" s="269"/>
      <c r="K21" s="269"/>
      <c r="L21" s="269"/>
      <c r="M21" s="269"/>
      <c r="N21" s="269"/>
      <c r="O21" s="269"/>
      <c r="P21" s="112"/>
      <c r="Q21" s="112"/>
      <c r="R21" s="112"/>
      <c r="S21" s="48"/>
      <c r="T21" s="20"/>
      <c r="U21" s="20"/>
    </row>
    <row r="22" spans="1:21" x14ac:dyDescent="0.2">
      <c r="A22" s="77"/>
      <c r="B22" s="35"/>
      <c r="C22" s="331" t="s">
        <v>200</v>
      </c>
      <c r="D22" s="332"/>
      <c r="E22" s="332"/>
      <c r="F22" s="332"/>
      <c r="G22" s="332"/>
      <c r="H22" s="332"/>
      <c r="I22" s="332"/>
      <c r="J22" s="269"/>
      <c r="K22" s="269"/>
      <c r="L22" s="269"/>
      <c r="M22" s="269"/>
      <c r="N22" s="269"/>
      <c r="O22" s="269"/>
      <c r="P22" s="112"/>
      <c r="Q22" s="112"/>
      <c r="R22" s="112"/>
      <c r="S22" s="48"/>
      <c r="T22" s="20"/>
      <c r="U22" s="20"/>
    </row>
    <row r="23" spans="1:21" x14ac:dyDescent="0.2">
      <c r="A23" s="77"/>
      <c r="B23" s="35"/>
      <c r="C23" s="321" t="s">
        <v>201</v>
      </c>
      <c r="D23" s="320"/>
      <c r="E23" s="320"/>
      <c r="F23" s="320"/>
      <c r="G23" s="320"/>
      <c r="H23" s="320"/>
      <c r="I23" s="320"/>
      <c r="J23" s="269"/>
      <c r="K23" s="269"/>
      <c r="L23" s="269"/>
      <c r="M23" s="269"/>
      <c r="N23" s="269"/>
      <c r="O23" s="269"/>
      <c r="P23" s="112"/>
      <c r="Q23" s="112"/>
      <c r="R23" s="112"/>
      <c r="S23" s="48"/>
      <c r="T23" s="20"/>
      <c r="U23" s="20"/>
    </row>
    <row r="24" spans="1:21" x14ac:dyDescent="0.2">
      <c r="A24" s="77"/>
      <c r="B24" s="35"/>
      <c r="C24" s="321" t="s">
        <v>202</v>
      </c>
      <c r="D24" s="320"/>
      <c r="E24" s="320"/>
      <c r="F24" s="320"/>
      <c r="G24" s="320"/>
      <c r="H24" s="320"/>
      <c r="I24" s="320"/>
      <c r="J24" s="269"/>
      <c r="K24" s="269"/>
      <c r="L24" s="269"/>
      <c r="M24" s="269"/>
      <c r="N24" s="269"/>
      <c r="O24" s="269"/>
      <c r="P24" s="112"/>
      <c r="Q24" s="112"/>
      <c r="R24" s="112"/>
      <c r="S24" s="48"/>
      <c r="T24" s="20"/>
      <c r="U24" s="20"/>
    </row>
    <row r="25" spans="1:21" x14ac:dyDescent="0.2">
      <c r="A25" s="77"/>
      <c r="B25" s="35"/>
      <c r="C25" s="321" t="s">
        <v>203</v>
      </c>
      <c r="D25" s="320"/>
      <c r="E25" s="320"/>
      <c r="F25" s="320"/>
      <c r="G25" s="320"/>
      <c r="H25" s="320"/>
      <c r="I25" s="320"/>
      <c r="J25" s="269"/>
      <c r="K25" s="269"/>
      <c r="L25" s="269"/>
      <c r="M25" s="269"/>
      <c r="N25" s="269"/>
      <c r="O25" s="269"/>
      <c r="P25" s="112"/>
      <c r="Q25" s="112"/>
      <c r="R25" s="112"/>
      <c r="S25" s="48"/>
      <c r="T25" s="20"/>
      <c r="U25" s="20"/>
    </row>
    <row r="26" spans="1:21" x14ac:dyDescent="0.2">
      <c r="A26" s="77"/>
      <c r="B26" s="35"/>
      <c r="C26" s="321" t="s">
        <v>204</v>
      </c>
      <c r="D26" s="320"/>
      <c r="E26" s="320"/>
      <c r="F26" s="320"/>
      <c r="G26" s="320"/>
      <c r="H26" s="320"/>
      <c r="I26" s="320"/>
      <c r="J26" s="269"/>
      <c r="K26" s="269"/>
      <c r="L26" s="269">
        <v>50</v>
      </c>
      <c r="M26" s="269"/>
      <c r="N26" s="269"/>
      <c r="O26" s="269"/>
      <c r="P26" s="112"/>
      <c r="Q26" s="112"/>
      <c r="R26" s="112"/>
      <c r="S26" s="48"/>
      <c r="T26" s="20"/>
      <c r="U26" s="20"/>
    </row>
    <row r="27" spans="1:21" x14ac:dyDescent="0.2">
      <c r="A27" s="166"/>
      <c r="B27" s="328" t="s">
        <v>206</v>
      </c>
      <c r="C27" s="328"/>
      <c r="D27" s="328"/>
      <c r="E27" s="328"/>
      <c r="F27" s="328"/>
      <c r="G27" s="328"/>
      <c r="H27" s="328"/>
      <c r="I27" s="328"/>
      <c r="J27" s="295">
        <f t="shared" ref="J27:L27" si="1">SUM(J28:J38)</f>
        <v>15109</v>
      </c>
      <c r="K27" s="295">
        <f t="shared" si="1"/>
        <v>9089</v>
      </c>
      <c r="L27" s="295">
        <f t="shared" si="1"/>
        <v>390</v>
      </c>
      <c r="M27" s="295"/>
      <c r="N27" s="295"/>
      <c r="O27" s="295"/>
      <c r="P27" s="169"/>
      <c r="Q27" s="169"/>
      <c r="R27" s="169"/>
      <c r="S27" s="169"/>
      <c r="T27" s="247"/>
      <c r="U27" s="247"/>
    </row>
    <row r="28" spans="1:21" x14ac:dyDescent="0.2">
      <c r="A28" s="77"/>
      <c r="B28" s="11"/>
      <c r="C28" s="329" t="s">
        <v>207</v>
      </c>
      <c r="D28" s="330"/>
      <c r="E28" s="330"/>
      <c r="F28" s="330"/>
      <c r="G28" s="330"/>
      <c r="H28" s="330"/>
      <c r="I28" s="330"/>
      <c r="J28" s="269"/>
      <c r="K28" s="269"/>
      <c r="L28" s="269"/>
      <c r="M28" s="269"/>
      <c r="N28" s="269"/>
      <c r="O28" s="269"/>
      <c r="P28" s="112"/>
      <c r="Q28" s="112"/>
      <c r="R28" s="112"/>
      <c r="S28" s="48"/>
      <c r="T28" s="20"/>
      <c r="U28" s="20"/>
    </row>
    <row r="29" spans="1:21" x14ac:dyDescent="0.2">
      <c r="A29" s="77"/>
      <c r="B29" s="35"/>
      <c r="C29" s="329" t="s">
        <v>208</v>
      </c>
      <c r="D29" s="330"/>
      <c r="E29" s="330"/>
      <c r="F29" s="330"/>
      <c r="G29" s="330"/>
      <c r="H29" s="330"/>
      <c r="I29" s="330"/>
      <c r="J29" s="269">
        <v>7913</v>
      </c>
      <c r="K29" s="269">
        <v>6768</v>
      </c>
      <c r="L29" s="269">
        <v>390</v>
      </c>
      <c r="M29" s="269"/>
      <c r="N29" s="269"/>
      <c r="O29" s="269"/>
      <c r="P29" s="112"/>
      <c r="Q29" s="112"/>
      <c r="R29" s="112"/>
      <c r="S29" s="48"/>
      <c r="T29" s="20"/>
      <c r="U29" s="20"/>
    </row>
    <row r="30" spans="1:21" x14ac:dyDescent="0.2">
      <c r="A30" s="77"/>
      <c r="B30" s="35"/>
      <c r="C30" s="329" t="s">
        <v>209</v>
      </c>
      <c r="D30" s="330"/>
      <c r="E30" s="330"/>
      <c r="F30" s="330"/>
      <c r="G30" s="330"/>
      <c r="H30" s="330"/>
      <c r="I30" s="330"/>
      <c r="J30" s="269"/>
      <c r="K30" s="269">
        <v>387</v>
      </c>
      <c r="L30" s="269"/>
      <c r="M30" s="269"/>
      <c r="N30" s="269"/>
      <c r="O30" s="269"/>
      <c r="P30" s="112"/>
      <c r="Q30" s="112"/>
      <c r="R30" s="112"/>
      <c r="S30" s="48"/>
      <c r="T30" s="20"/>
      <c r="U30" s="20"/>
    </row>
    <row r="31" spans="1:21" x14ac:dyDescent="0.2">
      <c r="A31" s="77"/>
      <c r="B31" s="35"/>
      <c r="C31" s="321" t="s">
        <v>210</v>
      </c>
      <c r="D31" s="320"/>
      <c r="E31" s="320"/>
      <c r="F31" s="320"/>
      <c r="G31" s="320"/>
      <c r="H31" s="320"/>
      <c r="I31" s="320"/>
      <c r="J31" s="269"/>
      <c r="K31" s="269"/>
      <c r="L31" s="269"/>
      <c r="M31" s="269"/>
      <c r="N31" s="269"/>
      <c r="O31" s="269"/>
      <c r="P31" s="112"/>
      <c r="Q31" s="112"/>
      <c r="R31" s="112"/>
      <c r="S31" s="48"/>
      <c r="T31" s="20"/>
      <c r="U31" s="20"/>
    </row>
    <row r="32" spans="1:21" x14ac:dyDescent="0.2">
      <c r="A32" s="77"/>
      <c r="B32" s="35"/>
      <c r="C32" s="321" t="s">
        <v>211</v>
      </c>
      <c r="D32" s="320"/>
      <c r="E32" s="320"/>
      <c r="F32" s="320"/>
      <c r="G32" s="320"/>
      <c r="H32" s="320"/>
      <c r="I32" s="320"/>
      <c r="J32" s="269">
        <v>3984</v>
      </c>
      <c r="K32" s="269"/>
      <c r="L32" s="269"/>
      <c r="M32" s="269"/>
      <c r="N32" s="269"/>
      <c r="O32" s="269"/>
      <c r="P32" s="112"/>
      <c r="Q32" s="112"/>
      <c r="R32" s="112"/>
      <c r="S32" s="48"/>
      <c r="T32" s="20"/>
      <c r="U32" s="20"/>
    </row>
    <row r="33" spans="1:21" x14ac:dyDescent="0.2">
      <c r="A33" s="77"/>
      <c r="B33" s="35"/>
      <c r="C33" s="325" t="s">
        <v>212</v>
      </c>
      <c r="D33" s="326"/>
      <c r="E33" s="326"/>
      <c r="F33" s="326"/>
      <c r="G33" s="326"/>
      <c r="H33" s="326"/>
      <c r="I33" s="327"/>
      <c r="J33" s="269">
        <v>3212</v>
      </c>
      <c r="K33" s="269">
        <v>1934</v>
      </c>
      <c r="L33" s="269"/>
      <c r="M33" s="269"/>
      <c r="N33" s="269"/>
      <c r="O33" s="269"/>
      <c r="P33" s="112"/>
      <c r="Q33" s="112"/>
      <c r="R33" s="112"/>
      <c r="S33" s="48"/>
      <c r="T33" s="20"/>
      <c r="U33" s="20"/>
    </row>
    <row r="34" spans="1:21" x14ac:dyDescent="0.2">
      <c r="A34" s="77"/>
      <c r="B34" s="35"/>
      <c r="C34" s="325" t="s">
        <v>213</v>
      </c>
      <c r="D34" s="326"/>
      <c r="E34" s="326"/>
      <c r="F34" s="326"/>
      <c r="G34" s="326"/>
      <c r="H34" s="326"/>
      <c r="I34" s="327"/>
      <c r="J34" s="269"/>
      <c r="K34" s="269"/>
      <c r="L34" s="269"/>
      <c r="M34" s="269"/>
      <c r="N34" s="269"/>
      <c r="O34" s="269"/>
      <c r="P34" s="112"/>
      <c r="Q34" s="112"/>
      <c r="R34" s="112"/>
      <c r="S34" s="48"/>
      <c r="T34" s="20"/>
      <c r="U34" s="20"/>
    </row>
    <row r="35" spans="1:21" x14ac:dyDescent="0.2">
      <c r="A35" s="77"/>
      <c r="B35" s="35"/>
      <c r="C35" s="325" t="s">
        <v>214</v>
      </c>
      <c r="D35" s="326"/>
      <c r="E35" s="326"/>
      <c r="F35" s="326"/>
      <c r="G35" s="326"/>
      <c r="H35" s="326"/>
      <c r="I35" s="327"/>
      <c r="J35" s="269"/>
      <c r="K35" s="269"/>
      <c r="L35" s="269"/>
      <c r="M35" s="269"/>
      <c r="N35" s="269"/>
      <c r="O35" s="269"/>
      <c r="P35" s="112"/>
      <c r="Q35" s="112"/>
      <c r="R35" s="112"/>
      <c r="S35" s="48"/>
      <c r="T35" s="20"/>
      <c r="U35" s="20"/>
    </row>
    <row r="36" spans="1:21" x14ac:dyDescent="0.2">
      <c r="A36" s="77"/>
      <c r="B36" s="35"/>
      <c r="C36" s="321" t="s">
        <v>215</v>
      </c>
      <c r="D36" s="320"/>
      <c r="E36" s="320"/>
      <c r="F36" s="320"/>
      <c r="G36" s="320"/>
      <c r="H36" s="320"/>
      <c r="I36" s="320"/>
      <c r="J36" s="269"/>
      <c r="K36" s="269"/>
      <c r="L36" s="269"/>
      <c r="M36" s="269"/>
      <c r="N36" s="269"/>
      <c r="O36" s="269"/>
      <c r="P36" s="112"/>
      <c r="Q36" s="112"/>
      <c r="R36" s="112"/>
      <c r="S36" s="48"/>
      <c r="T36" s="20"/>
      <c r="U36" s="20"/>
    </row>
    <row r="37" spans="1:21" x14ac:dyDescent="0.2">
      <c r="A37" s="77"/>
      <c r="B37" s="35"/>
      <c r="C37" s="325" t="s">
        <v>345</v>
      </c>
      <c r="D37" s="326"/>
      <c r="E37" s="326"/>
      <c r="F37" s="326"/>
      <c r="G37" s="326"/>
      <c r="H37" s="326"/>
      <c r="I37" s="327"/>
      <c r="J37" s="269"/>
      <c r="K37" s="269"/>
      <c r="L37" s="269"/>
      <c r="M37" s="269"/>
      <c r="N37" s="269"/>
      <c r="O37" s="269"/>
      <c r="P37" s="112"/>
      <c r="Q37" s="112"/>
      <c r="R37" s="112"/>
      <c r="S37" s="48"/>
      <c r="T37" s="20"/>
      <c r="U37" s="20"/>
    </row>
    <row r="38" spans="1:21" x14ac:dyDescent="0.2">
      <c r="A38" s="77"/>
      <c r="B38" s="15"/>
      <c r="C38" s="321" t="s">
        <v>216</v>
      </c>
      <c r="D38" s="320"/>
      <c r="E38" s="320"/>
      <c r="F38" s="320"/>
      <c r="G38" s="320"/>
      <c r="H38" s="320"/>
      <c r="I38" s="320"/>
      <c r="J38" s="269"/>
      <c r="K38" s="269"/>
      <c r="L38" s="269"/>
      <c r="M38" s="269"/>
      <c r="N38" s="269"/>
      <c r="O38" s="269"/>
      <c r="P38" s="112"/>
      <c r="Q38" s="112"/>
      <c r="R38" s="112"/>
      <c r="S38" s="48"/>
      <c r="T38" s="20"/>
      <c r="U38" s="20"/>
    </row>
    <row r="39" spans="1:21" x14ac:dyDescent="0.2">
      <c r="A39" s="166"/>
      <c r="B39" s="328" t="s">
        <v>184</v>
      </c>
      <c r="C39" s="328"/>
      <c r="D39" s="328"/>
      <c r="E39" s="328"/>
      <c r="F39" s="328"/>
      <c r="G39" s="328"/>
      <c r="H39" s="328"/>
      <c r="I39" s="328"/>
      <c r="J39" s="269"/>
      <c r="K39" s="269"/>
      <c r="L39" s="269"/>
      <c r="M39" s="269"/>
      <c r="N39" s="269"/>
      <c r="O39" s="269"/>
      <c r="P39" s="112"/>
      <c r="Q39" s="112"/>
      <c r="R39" s="112"/>
      <c r="S39" s="48"/>
      <c r="T39" s="20"/>
      <c r="U39" s="20"/>
    </row>
    <row r="40" spans="1:21" x14ac:dyDescent="0.2">
      <c r="A40" s="77"/>
      <c r="B40" s="170"/>
      <c r="C40" s="317" t="s">
        <v>223</v>
      </c>
      <c r="D40" s="323"/>
      <c r="E40" s="323"/>
      <c r="F40" s="323"/>
      <c r="G40" s="323"/>
      <c r="H40" s="323"/>
      <c r="I40" s="324"/>
      <c r="J40" s="269"/>
      <c r="K40" s="269"/>
      <c r="L40" s="269"/>
      <c r="M40" s="269"/>
      <c r="N40" s="269"/>
      <c r="O40" s="269"/>
      <c r="P40" s="112"/>
      <c r="Q40" s="112"/>
      <c r="R40" s="112"/>
      <c r="S40" s="48"/>
      <c r="T40" s="20"/>
      <c r="U40" s="20"/>
    </row>
    <row r="41" spans="1:21" x14ac:dyDescent="0.2">
      <c r="A41" s="77"/>
      <c r="B41" s="174"/>
      <c r="C41" s="325" t="s">
        <v>346</v>
      </c>
      <c r="D41" s="326"/>
      <c r="E41" s="326"/>
      <c r="F41" s="326"/>
      <c r="G41" s="326"/>
      <c r="H41" s="326"/>
      <c r="I41" s="327"/>
      <c r="J41" s="269"/>
      <c r="K41" s="269"/>
      <c r="L41" s="269"/>
      <c r="M41" s="269"/>
      <c r="N41" s="269"/>
      <c r="O41" s="269"/>
      <c r="P41" s="112"/>
      <c r="Q41" s="112"/>
      <c r="R41" s="112"/>
      <c r="S41" s="48"/>
      <c r="T41" s="20"/>
      <c r="U41" s="20"/>
    </row>
    <row r="42" spans="1:21" ht="25.5" customHeight="1" x14ac:dyDescent="0.2">
      <c r="A42" s="77"/>
      <c r="B42" s="174"/>
      <c r="C42" s="348" t="s">
        <v>347</v>
      </c>
      <c r="D42" s="349"/>
      <c r="E42" s="349"/>
      <c r="F42" s="349"/>
      <c r="G42" s="349"/>
      <c r="H42" s="349"/>
      <c r="I42" s="350"/>
      <c r="J42" s="269"/>
      <c r="K42" s="269"/>
      <c r="L42" s="269"/>
      <c r="M42" s="269"/>
      <c r="N42" s="269"/>
      <c r="O42" s="269"/>
      <c r="P42" s="112"/>
      <c r="Q42" s="112"/>
      <c r="R42" s="112"/>
      <c r="S42" s="48"/>
      <c r="T42" s="20"/>
      <c r="U42" s="20"/>
    </row>
    <row r="43" spans="1:21" x14ac:dyDescent="0.2">
      <c r="A43" s="77"/>
      <c r="B43" s="174"/>
      <c r="C43" s="317" t="s">
        <v>0</v>
      </c>
      <c r="D43" s="323"/>
      <c r="E43" s="323"/>
      <c r="F43" s="323"/>
      <c r="G43" s="323"/>
      <c r="H43" s="323"/>
      <c r="I43" s="324"/>
      <c r="J43" s="269"/>
      <c r="K43" s="269"/>
      <c r="L43" s="269"/>
      <c r="M43" s="269"/>
      <c r="N43" s="269"/>
      <c r="O43" s="269"/>
      <c r="P43" s="112"/>
      <c r="Q43" s="112"/>
      <c r="R43" s="112"/>
      <c r="S43" s="48"/>
      <c r="T43" s="20"/>
      <c r="U43" s="20"/>
    </row>
    <row r="44" spans="1:21" x14ac:dyDescent="0.2">
      <c r="A44" s="77"/>
      <c r="B44" s="174"/>
      <c r="C44" s="317" t="s">
        <v>224</v>
      </c>
      <c r="D44" s="323"/>
      <c r="E44" s="323"/>
      <c r="F44" s="323"/>
      <c r="G44" s="323"/>
      <c r="H44" s="323"/>
      <c r="I44" s="324"/>
      <c r="J44" s="269"/>
      <c r="K44" s="269"/>
      <c r="L44" s="269"/>
      <c r="M44" s="269"/>
      <c r="N44" s="269"/>
      <c r="O44" s="269"/>
      <c r="P44" s="112"/>
      <c r="Q44" s="112"/>
      <c r="R44" s="112"/>
      <c r="S44" s="48"/>
      <c r="T44" s="20"/>
      <c r="U44" s="20"/>
    </row>
    <row r="45" spans="1:21" x14ac:dyDescent="0.2">
      <c r="A45" s="351"/>
      <c r="B45" s="352"/>
      <c r="C45" s="352"/>
      <c r="D45" s="352"/>
      <c r="E45" s="352"/>
      <c r="F45" s="352"/>
      <c r="G45" s="352"/>
      <c r="H45" s="352"/>
      <c r="I45" s="353"/>
      <c r="J45" s="269"/>
      <c r="K45" s="269"/>
      <c r="L45" s="269"/>
      <c r="M45" s="269"/>
      <c r="N45" s="269"/>
      <c r="O45" s="269"/>
      <c r="P45" s="112"/>
      <c r="Q45" s="112"/>
      <c r="R45" s="112"/>
      <c r="S45" s="48"/>
      <c r="T45" s="20"/>
      <c r="U45" s="20"/>
    </row>
    <row r="46" spans="1:21" x14ac:dyDescent="0.2">
      <c r="A46" s="322" t="s">
        <v>114</v>
      </c>
      <c r="B46" s="322"/>
      <c r="C46" s="322"/>
      <c r="D46" s="322"/>
      <c r="E46" s="322"/>
      <c r="F46" s="322"/>
      <c r="G46" s="322"/>
      <c r="H46" s="322"/>
      <c r="I46" s="322"/>
      <c r="J46" s="269"/>
      <c r="K46" s="269"/>
      <c r="L46" s="269"/>
      <c r="M46" s="269"/>
      <c r="N46" s="269"/>
      <c r="O46" s="269"/>
      <c r="P46" s="112"/>
      <c r="Q46" s="112"/>
      <c r="R46" s="112"/>
      <c r="S46" s="48"/>
      <c r="T46" s="20"/>
      <c r="U46" s="20"/>
    </row>
    <row r="47" spans="1:21" x14ac:dyDescent="0.2">
      <c r="A47" s="189"/>
      <c r="B47" s="354" t="s">
        <v>205</v>
      </c>
      <c r="C47" s="355"/>
      <c r="D47" s="355"/>
      <c r="E47" s="355"/>
      <c r="F47" s="355"/>
      <c r="G47" s="355"/>
      <c r="H47" s="355"/>
      <c r="I47" s="356"/>
      <c r="J47" s="269"/>
      <c r="K47" s="269"/>
      <c r="L47" s="269"/>
      <c r="M47" s="269"/>
      <c r="N47" s="269"/>
      <c r="O47" s="269"/>
      <c r="P47" s="112"/>
      <c r="Q47" s="112"/>
      <c r="R47" s="112"/>
      <c r="S47" s="48"/>
      <c r="T47" s="20"/>
      <c r="U47" s="20"/>
    </row>
    <row r="48" spans="1:21" x14ac:dyDescent="0.2">
      <c r="A48" s="190"/>
      <c r="B48" s="35"/>
      <c r="C48" s="341" t="s">
        <v>197</v>
      </c>
      <c r="D48" s="342"/>
      <c r="E48" s="342"/>
      <c r="F48" s="342"/>
      <c r="G48" s="342"/>
      <c r="H48" s="342"/>
      <c r="I48" s="342"/>
      <c r="J48" s="269"/>
      <c r="K48" s="269"/>
      <c r="L48" s="269"/>
      <c r="M48" s="269"/>
      <c r="N48" s="269"/>
      <c r="O48" s="269"/>
      <c r="P48" s="112"/>
      <c r="Q48" s="112"/>
      <c r="R48" s="112"/>
      <c r="S48" s="48"/>
      <c r="T48" s="20"/>
      <c r="U48" s="20"/>
    </row>
    <row r="49" spans="1:21" x14ac:dyDescent="0.2">
      <c r="A49" s="190"/>
      <c r="B49" s="35"/>
      <c r="C49" s="343" t="s">
        <v>193</v>
      </c>
      <c r="D49" s="344"/>
      <c r="E49" s="344"/>
      <c r="F49" s="344"/>
      <c r="G49" s="344"/>
      <c r="H49" s="344"/>
      <c r="I49" s="344"/>
      <c r="J49" s="269"/>
      <c r="K49" s="269"/>
      <c r="L49" s="269"/>
      <c r="M49" s="269"/>
      <c r="N49" s="269"/>
      <c r="O49" s="269"/>
      <c r="P49" s="112"/>
      <c r="Q49" s="112"/>
      <c r="R49" s="112"/>
      <c r="S49" s="48"/>
      <c r="T49" s="20"/>
      <c r="U49" s="20"/>
    </row>
    <row r="50" spans="1:21" x14ac:dyDescent="0.2">
      <c r="A50" s="190"/>
      <c r="B50" s="35"/>
      <c r="C50" s="343" t="s">
        <v>194</v>
      </c>
      <c r="D50" s="344"/>
      <c r="E50" s="344"/>
      <c r="F50" s="344"/>
      <c r="G50" s="344"/>
      <c r="H50" s="344"/>
      <c r="I50" s="344"/>
      <c r="J50" s="269"/>
      <c r="K50" s="269"/>
      <c r="L50" s="269"/>
      <c r="M50" s="269"/>
      <c r="N50" s="269"/>
      <c r="O50" s="269"/>
      <c r="P50" s="112"/>
      <c r="Q50" s="112"/>
      <c r="R50" s="112"/>
      <c r="S50" s="48"/>
      <c r="T50" s="20"/>
      <c r="U50" s="20"/>
    </row>
    <row r="51" spans="1:21" x14ac:dyDescent="0.2">
      <c r="A51" s="190"/>
      <c r="B51" s="35"/>
      <c r="C51" s="357" t="s">
        <v>195</v>
      </c>
      <c r="D51" s="358"/>
      <c r="E51" s="358"/>
      <c r="F51" s="358"/>
      <c r="G51" s="358"/>
      <c r="H51" s="358"/>
      <c r="I51" s="358"/>
      <c r="J51" s="269"/>
      <c r="K51" s="269"/>
      <c r="L51" s="269"/>
      <c r="M51" s="269"/>
      <c r="N51" s="269"/>
      <c r="O51" s="269"/>
      <c r="P51" s="112"/>
      <c r="Q51" s="112"/>
      <c r="R51" s="112"/>
      <c r="S51" s="48"/>
      <c r="T51" s="20"/>
      <c r="U51" s="20"/>
    </row>
    <row r="52" spans="1:21" x14ac:dyDescent="0.2">
      <c r="A52" s="190"/>
      <c r="B52" s="35"/>
      <c r="C52" s="343" t="s">
        <v>198</v>
      </c>
      <c r="D52" s="344"/>
      <c r="E52" s="344"/>
      <c r="F52" s="344"/>
      <c r="G52" s="344"/>
      <c r="H52" s="344"/>
      <c r="I52" s="344"/>
      <c r="J52" s="269"/>
      <c r="K52" s="269"/>
      <c r="L52" s="269"/>
      <c r="M52" s="269"/>
      <c r="N52" s="269"/>
      <c r="O52" s="269"/>
      <c r="P52" s="112"/>
      <c r="Q52" s="112"/>
      <c r="R52" s="112"/>
      <c r="S52" s="48"/>
      <c r="T52" s="20"/>
      <c r="U52" s="20"/>
    </row>
    <row r="53" spans="1:21" x14ac:dyDescent="0.2">
      <c r="A53" s="166"/>
      <c r="B53" s="333" t="s">
        <v>217</v>
      </c>
      <c r="C53" s="328"/>
      <c r="D53" s="328"/>
      <c r="E53" s="328"/>
      <c r="F53" s="328"/>
      <c r="G53" s="328"/>
      <c r="H53" s="328"/>
      <c r="I53" s="328"/>
      <c r="J53" s="269"/>
      <c r="K53" s="269"/>
      <c r="L53" s="269"/>
      <c r="M53" s="269"/>
      <c r="N53" s="269"/>
      <c r="O53" s="269"/>
      <c r="P53" s="112"/>
      <c r="Q53" s="112"/>
      <c r="R53" s="112"/>
      <c r="S53" s="48"/>
      <c r="T53" s="20"/>
      <c r="U53" s="20"/>
    </row>
    <row r="54" spans="1:21" x14ac:dyDescent="0.2">
      <c r="A54" s="77"/>
      <c r="B54" s="171"/>
      <c r="C54" s="325" t="s">
        <v>218</v>
      </c>
      <c r="D54" s="326"/>
      <c r="E54" s="326"/>
      <c r="F54" s="326"/>
      <c r="G54" s="326"/>
      <c r="H54" s="326"/>
      <c r="I54" s="327"/>
      <c r="J54" s="269"/>
      <c r="K54" s="269"/>
      <c r="L54" s="269"/>
      <c r="M54" s="269"/>
      <c r="N54" s="269"/>
      <c r="O54" s="269"/>
      <c r="P54" s="112"/>
      <c r="Q54" s="112"/>
      <c r="R54" s="112"/>
      <c r="S54" s="48"/>
      <c r="T54" s="20"/>
      <c r="U54" s="20"/>
    </row>
    <row r="55" spans="1:21" x14ac:dyDescent="0.2">
      <c r="A55" s="77"/>
      <c r="B55" s="188"/>
      <c r="C55" s="325" t="s">
        <v>219</v>
      </c>
      <c r="D55" s="326"/>
      <c r="E55" s="326"/>
      <c r="F55" s="326"/>
      <c r="G55" s="326"/>
      <c r="H55" s="326"/>
      <c r="I55" s="327"/>
      <c r="J55" s="269"/>
      <c r="K55" s="269"/>
      <c r="L55" s="269"/>
      <c r="M55" s="269"/>
      <c r="N55" s="269"/>
      <c r="O55" s="269"/>
      <c r="P55" s="112"/>
      <c r="Q55" s="112"/>
      <c r="R55" s="112"/>
      <c r="S55" s="48"/>
      <c r="T55" s="20"/>
      <c r="U55" s="20"/>
    </row>
    <row r="56" spans="1:21" x14ac:dyDescent="0.2">
      <c r="A56" s="77"/>
      <c r="B56" s="188"/>
      <c r="C56" s="325" t="s">
        <v>220</v>
      </c>
      <c r="D56" s="326"/>
      <c r="E56" s="326"/>
      <c r="F56" s="326"/>
      <c r="G56" s="326"/>
      <c r="H56" s="326"/>
      <c r="I56" s="327"/>
      <c r="J56" s="269"/>
      <c r="K56" s="269"/>
      <c r="L56" s="269"/>
      <c r="M56" s="269"/>
      <c r="N56" s="269"/>
      <c r="O56" s="269"/>
      <c r="P56" s="112"/>
      <c r="Q56" s="112"/>
      <c r="R56" s="112"/>
      <c r="S56" s="48"/>
      <c r="T56" s="20"/>
      <c r="U56" s="20"/>
    </row>
    <row r="57" spans="1:21" x14ac:dyDescent="0.2">
      <c r="A57" s="77"/>
      <c r="B57" s="35"/>
      <c r="C57" s="321" t="s">
        <v>221</v>
      </c>
      <c r="D57" s="321"/>
      <c r="E57" s="321"/>
      <c r="F57" s="321"/>
      <c r="G57" s="321"/>
      <c r="H57" s="321"/>
      <c r="I57" s="321"/>
      <c r="J57" s="112"/>
      <c r="K57" s="112"/>
      <c r="L57" s="112"/>
      <c r="M57" s="112"/>
      <c r="N57" s="112"/>
      <c r="O57" s="112"/>
      <c r="P57" s="112"/>
      <c r="Q57" s="112"/>
      <c r="R57" s="112"/>
      <c r="S57" s="48"/>
      <c r="T57" s="20"/>
      <c r="U57" s="20"/>
    </row>
    <row r="58" spans="1:21" x14ac:dyDescent="0.2">
      <c r="A58" s="77"/>
      <c r="B58" s="35"/>
      <c r="C58" s="321" t="s">
        <v>222</v>
      </c>
      <c r="D58" s="321"/>
      <c r="E58" s="321"/>
      <c r="F58" s="321"/>
      <c r="G58" s="321"/>
      <c r="H58" s="321"/>
      <c r="I58" s="321"/>
      <c r="J58" s="112"/>
      <c r="K58" s="112"/>
      <c r="L58" s="112"/>
      <c r="M58" s="112"/>
      <c r="N58" s="112"/>
      <c r="O58" s="112"/>
      <c r="P58" s="112"/>
      <c r="Q58" s="112"/>
      <c r="R58" s="112"/>
      <c r="S58" s="48"/>
      <c r="T58" s="20"/>
      <c r="U58" s="20"/>
    </row>
    <row r="59" spans="1:21" x14ac:dyDescent="0.2">
      <c r="A59" s="166"/>
      <c r="B59" s="328" t="s">
        <v>115</v>
      </c>
      <c r="C59" s="320"/>
      <c r="D59" s="320"/>
      <c r="E59" s="320"/>
      <c r="F59" s="320"/>
      <c r="G59" s="320"/>
      <c r="H59" s="320"/>
      <c r="I59" s="320"/>
      <c r="J59" s="112"/>
      <c r="K59" s="112"/>
      <c r="L59" s="112"/>
      <c r="M59" s="112"/>
      <c r="N59" s="112"/>
      <c r="O59" s="112"/>
      <c r="P59" s="112"/>
      <c r="Q59" s="112"/>
      <c r="R59" s="112"/>
      <c r="S59" s="48"/>
      <c r="T59" s="20"/>
      <c r="U59" s="20"/>
    </row>
    <row r="60" spans="1:21" x14ac:dyDescent="0.2">
      <c r="A60" s="77"/>
      <c r="B60" s="170"/>
      <c r="C60" s="317" t="s">
        <v>223</v>
      </c>
      <c r="D60" s="323"/>
      <c r="E60" s="323"/>
      <c r="F60" s="323"/>
      <c r="G60" s="323"/>
      <c r="H60" s="323"/>
      <c r="I60" s="324"/>
      <c r="J60" s="112"/>
      <c r="K60" s="112"/>
      <c r="L60" s="112"/>
      <c r="M60" s="112"/>
      <c r="N60" s="112"/>
      <c r="O60" s="112"/>
      <c r="P60" s="112"/>
      <c r="Q60" s="112"/>
      <c r="R60" s="112"/>
      <c r="S60" s="48"/>
      <c r="T60" s="20"/>
      <c r="U60" s="20"/>
    </row>
    <row r="61" spans="1:21" x14ac:dyDescent="0.2">
      <c r="A61" s="77"/>
      <c r="B61" s="174"/>
      <c r="C61" s="325" t="s">
        <v>348</v>
      </c>
      <c r="D61" s="326"/>
      <c r="E61" s="326"/>
      <c r="F61" s="326"/>
      <c r="G61" s="326"/>
      <c r="H61" s="326"/>
      <c r="I61" s="327"/>
      <c r="J61" s="112"/>
      <c r="K61" s="112"/>
      <c r="L61" s="112"/>
      <c r="M61" s="112"/>
      <c r="N61" s="112"/>
      <c r="O61" s="112"/>
      <c r="P61" s="112"/>
      <c r="Q61" s="112"/>
      <c r="R61" s="112"/>
      <c r="S61" s="48"/>
      <c r="T61" s="20"/>
      <c r="U61" s="20"/>
    </row>
    <row r="62" spans="1:21" ht="25.5" customHeight="1" x14ac:dyDescent="0.2">
      <c r="A62" s="77"/>
      <c r="B62" s="174"/>
      <c r="C62" s="348" t="s">
        <v>349</v>
      </c>
      <c r="D62" s="349"/>
      <c r="E62" s="349"/>
      <c r="F62" s="349"/>
      <c r="G62" s="349"/>
      <c r="H62" s="349"/>
      <c r="I62" s="350"/>
      <c r="J62" s="112"/>
      <c r="K62" s="112"/>
      <c r="L62" s="112"/>
      <c r="M62" s="112"/>
      <c r="N62" s="112"/>
      <c r="O62" s="112"/>
      <c r="P62" s="112"/>
      <c r="Q62" s="112"/>
      <c r="R62" s="112"/>
      <c r="S62" s="48"/>
      <c r="T62" s="20"/>
      <c r="U62" s="20"/>
    </row>
    <row r="63" spans="1:21" x14ac:dyDescent="0.2">
      <c r="A63" s="77"/>
      <c r="B63" s="174"/>
      <c r="C63" s="317" t="s">
        <v>0</v>
      </c>
      <c r="D63" s="323"/>
      <c r="E63" s="323"/>
      <c r="F63" s="323"/>
      <c r="G63" s="323"/>
      <c r="H63" s="323"/>
      <c r="I63" s="324"/>
      <c r="J63" s="112"/>
      <c r="K63" s="112"/>
      <c r="L63" s="112"/>
      <c r="M63" s="112"/>
      <c r="N63" s="112"/>
      <c r="O63" s="112"/>
      <c r="P63" s="112"/>
      <c r="Q63" s="112"/>
      <c r="R63" s="112"/>
      <c r="S63" s="48"/>
      <c r="T63" s="20"/>
      <c r="U63" s="20"/>
    </row>
    <row r="64" spans="1:21" x14ac:dyDescent="0.2">
      <c r="A64" s="77"/>
      <c r="B64" s="174"/>
      <c r="C64" s="317" t="s">
        <v>225</v>
      </c>
      <c r="D64" s="323"/>
      <c r="E64" s="323"/>
      <c r="F64" s="323"/>
      <c r="G64" s="323"/>
      <c r="H64" s="323"/>
      <c r="I64" s="324"/>
      <c r="J64" s="112"/>
      <c r="K64" s="112"/>
      <c r="L64" s="112"/>
      <c r="M64" s="112"/>
      <c r="N64" s="112"/>
      <c r="O64" s="112"/>
      <c r="P64" s="112"/>
      <c r="Q64" s="112"/>
      <c r="R64" s="112"/>
      <c r="S64" s="48"/>
      <c r="T64" s="20"/>
      <c r="U64" s="20"/>
    </row>
    <row r="65" spans="1:21" x14ac:dyDescent="0.2">
      <c r="A65" s="351"/>
      <c r="B65" s="352"/>
      <c r="C65" s="352"/>
      <c r="D65" s="352"/>
      <c r="E65" s="352"/>
      <c r="F65" s="352"/>
      <c r="G65" s="352"/>
      <c r="H65" s="352"/>
      <c r="I65" s="353"/>
      <c r="J65" s="112"/>
      <c r="K65" s="112"/>
      <c r="L65" s="112"/>
      <c r="M65" s="112"/>
      <c r="N65" s="112"/>
      <c r="O65" s="112"/>
      <c r="P65" s="112"/>
      <c r="Q65" s="112"/>
      <c r="R65" s="112"/>
      <c r="S65" s="48"/>
      <c r="T65" s="20"/>
      <c r="U65" s="20"/>
    </row>
    <row r="66" spans="1:21" x14ac:dyDescent="0.2">
      <c r="A66" s="322" t="s">
        <v>1</v>
      </c>
      <c r="B66" s="322"/>
      <c r="C66" s="322"/>
      <c r="D66" s="322"/>
      <c r="E66" s="322"/>
      <c r="F66" s="322"/>
      <c r="G66" s="322"/>
      <c r="H66" s="322"/>
      <c r="I66" s="322"/>
      <c r="J66" s="111">
        <f t="shared" ref="J66:L66" si="2">J46+J12</f>
        <v>15109</v>
      </c>
      <c r="K66" s="111">
        <f t="shared" si="2"/>
        <v>10089</v>
      </c>
      <c r="L66" s="111">
        <f t="shared" si="2"/>
        <v>440</v>
      </c>
      <c r="M66" s="111"/>
      <c r="N66" s="111"/>
      <c r="O66" s="111"/>
      <c r="P66" s="111"/>
      <c r="Q66" s="111"/>
      <c r="R66" s="111"/>
      <c r="S66" s="111"/>
      <c r="T66" s="19"/>
      <c r="U66" s="19"/>
    </row>
    <row r="67" spans="1:21" x14ac:dyDescent="0.2">
      <c r="A67" s="345"/>
      <c r="B67" s="346"/>
      <c r="C67" s="346"/>
      <c r="D67" s="346"/>
      <c r="E67" s="346"/>
      <c r="F67" s="346"/>
      <c r="G67" s="346"/>
      <c r="H67" s="346"/>
      <c r="I67" s="347"/>
      <c r="J67" s="112"/>
      <c r="K67" s="112"/>
      <c r="L67" s="112"/>
      <c r="M67" s="112"/>
      <c r="N67" s="112"/>
      <c r="O67" s="112"/>
      <c r="P67" s="112"/>
      <c r="Q67" s="112"/>
      <c r="R67" s="112"/>
      <c r="S67" s="48"/>
      <c r="T67" s="20"/>
      <c r="U67" s="20"/>
    </row>
    <row r="68" spans="1:21" ht="25.5" customHeight="1" x14ac:dyDescent="0.2">
      <c r="A68" s="359" t="s">
        <v>226</v>
      </c>
      <c r="B68" s="320"/>
      <c r="C68" s="320"/>
      <c r="D68" s="320"/>
      <c r="E68" s="320"/>
      <c r="F68" s="320"/>
      <c r="G68" s="320"/>
      <c r="H68" s="320"/>
      <c r="I68" s="320"/>
      <c r="J68" s="118"/>
      <c r="K68" s="118"/>
      <c r="L68" s="118">
        <f>L69+L70</f>
        <v>1568</v>
      </c>
      <c r="M68" s="118"/>
      <c r="N68" s="118"/>
      <c r="O68" s="118"/>
      <c r="P68" s="118"/>
      <c r="Q68" s="118"/>
      <c r="R68" s="118"/>
      <c r="S68" s="118"/>
      <c r="T68" s="19"/>
      <c r="U68" s="19"/>
    </row>
    <row r="69" spans="1:21" x14ac:dyDescent="0.2">
      <c r="A69" s="34"/>
      <c r="B69" s="320" t="s">
        <v>116</v>
      </c>
      <c r="C69" s="320"/>
      <c r="D69" s="320"/>
      <c r="E69" s="320"/>
      <c r="F69" s="320"/>
      <c r="G69" s="320"/>
      <c r="H69" s="320"/>
      <c r="I69" s="320"/>
      <c r="J69" s="112"/>
      <c r="K69" s="112"/>
      <c r="L69" s="269">
        <v>1568</v>
      </c>
      <c r="M69" s="112"/>
      <c r="N69" s="112"/>
      <c r="O69" s="269"/>
      <c r="P69" s="112"/>
      <c r="Q69" s="112"/>
      <c r="R69" s="112"/>
      <c r="S69" s="48"/>
      <c r="T69" s="20"/>
      <c r="U69" s="20"/>
    </row>
    <row r="70" spans="1:21" x14ac:dyDescent="0.2">
      <c r="A70" s="166"/>
      <c r="B70" s="320" t="s">
        <v>117</v>
      </c>
      <c r="C70" s="320"/>
      <c r="D70" s="320"/>
      <c r="E70" s="320"/>
      <c r="F70" s="320"/>
      <c r="G70" s="320"/>
      <c r="H70" s="320"/>
      <c r="I70" s="320"/>
      <c r="J70" s="112"/>
      <c r="K70" s="112"/>
      <c r="L70" s="112"/>
      <c r="M70" s="112"/>
      <c r="N70" s="112"/>
      <c r="O70" s="112"/>
      <c r="P70" s="112"/>
      <c r="Q70" s="112"/>
      <c r="R70" s="112"/>
      <c r="S70" s="48"/>
      <c r="T70" s="20"/>
      <c r="U70" s="20"/>
    </row>
    <row r="71" spans="1:21" x14ac:dyDescent="0.2">
      <c r="A71" s="340"/>
      <c r="B71" s="320"/>
      <c r="C71" s="320"/>
      <c r="D71" s="320"/>
      <c r="E71" s="320"/>
      <c r="F71" s="320"/>
      <c r="G71" s="320"/>
      <c r="H71" s="320"/>
      <c r="I71" s="320"/>
      <c r="J71" s="112"/>
      <c r="K71" s="112"/>
      <c r="L71" s="112"/>
      <c r="M71" s="112"/>
      <c r="N71" s="112"/>
      <c r="O71" s="112"/>
      <c r="P71" s="112"/>
      <c r="Q71" s="112"/>
      <c r="R71" s="112"/>
      <c r="S71" s="48"/>
      <c r="T71" s="20"/>
      <c r="U71" s="20"/>
    </row>
    <row r="72" spans="1:21" x14ac:dyDescent="0.2">
      <c r="A72" s="322" t="s">
        <v>2</v>
      </c>
      <c r="B72" s="322"/>
      <c r="C72" s="322"/>
      <c r="D72" s="322"/>
      <c r="E72" s="322"/>
      <c r="F72" s="322"/>
      <c r="G72" s="322"/>
      <c r="H72" s="322"/>
      <c r="I72" s="322"/>
      <c r="J72" s="111">
        <f>J73+J84</f>
        <v>39325</v>
      </c>
      <c r="K72" s="111"/>
      <c r="L72" s="111">
        <f>L73+L84</f>
        <v>111543</v>
      </c>
      <c r="M72" s="111"/>
      <c r="N72" s="111"/>
      <c r="O72" s="111"/>
      <c r="P72" s="111"/>
      <c r="Q72" s="111"/>
      <c r="R72" s="111"/>
      <c r="S72" s="111"/>
      <c r="T72" s="19"/>
      <c r="U72" s="19"/>
    </row>
    <row r="73" spans="1:21" x14ac:dyDescent="0.2">
      <c r="A73" s="34"/>
      <c r="B73" s="320" t="s">
        <v>118</v>
      </c>
      <c r="C73" s="320"/>
      <c r="D73" s="320"/>
      <c r="E73" s="320"/>
      <c r="F73" s="320"/>
      <c r="G73" s="320"/>
      <c r="H73" s="320"/>
      <c r="I73" s="320"/>
      <c r="J73" s="112">
        <f>SUM(J74:J83)</f>
        <v>39325</v>
      </c>
      <c r="K73" s="112"/>
      <c r="L73" s="112">
        <f>SUM(L74:L83)</f>
        <v>110543</v>
      </c>
      <c r="M73" s="112"/>
      <c r="N73" s="112"/>
      <c r="O73" s="112"/>
      <c r="P73" s="112"/>
      <c r="Q73" s="112"/>
      <c r="R73" s="112"/>
      <c r="S73" s="48"/>
      <c r="T73" s="20"/>
      <c r="U73" s="20"/>
    </row>
    <row r="74" spans="1:21" x14ac:dyDescent="0.2">
      <c r="A74" s="77"/>
      <c r="B74" s="168"/>
      <c r="C74" s="317" t="s">
        <v>353</v>
      </c>
      <c r="D74" s="318"/>
      <c r="E74" s="318"/>
      <c r="F74" s="318"/>
      <c r="G74" s="318"/>
      <c r="H74" s="318"/>
      <c r="I74" s="319"/>
      <c r="J74" s="112"/>
      <c r="K74" s="112"/>
      <c r="L74" s="112"/>
      <c r="M74" s="112"/>
      <c r="N74" s="112"/>
      <c r="O74" s="112"/>
      <c r="P74" s="112"/>
      <c r="Q74" s="112"/>
      <c r="R74" s="112"/>
      <c r="S74" s="48"/>
      <c r="T74" s="20"/>
      <c r="U74" s="20"/>
    </row>
    <row r="75" spans="1:21" x14ac:dyDescent="0.2">
      <c r="A75" s="77"/>
      <c r="B75" s="173"/>
      <c r="C75" s="317" t="s">
        <v>4</v>
      </c>
      <c r="D75" s="318"/>
      <c r="E75" s="318"/>
      <c r="F75" s="318"/>
      <c r="G75" s="318"/>
      <c r="H75" s="318"/>
      <c r="I75" s="319"/>
      <c r="J75" s="112"/>
      <c r="K75" s="112"/>
      <c r="L75" s="112"/>
      <c r="M75" s="112"/>
      <c r="N75" s="112"/>
      <c r="O75" s="112"/>
      <c r="P75" s="112"/>
      <c r="Q75" s="112"/>
      <c r="R75" s="112"/>
      <c r="S75" s="48"/>
      <c r="T75" s="20"/>
      <c r="U75" s="20"/>
    </row>
    <row r="76" spans="1:21" x14ac:dyDescent="0.2">
      <c r="A76" s="77"/>
      <c r="B76" s="173"/>
      <c r="C76" s="317" t="s">
        <v>227</v>
      </c>
      <c r="D76" s="318"/>
      <c r="E76" s="318"/>
      <c r="F76" s="318"/>
      <c r="G76" s="318"/>
      <c r="H76" s="318"/>
      <c r="I76" s="319"/>
      <c r="J76" s="112"/>
      <c r="K76" s="112"/>
      <c r="L76" s="112"/>
      <c r="M76" s="112"/>
      <c r="N76" s="112"/>
      <c r="O76" s="112"/>
      <c r="P76" s="112"/>
      <c r="Q76" s="112"/>
      <c r="R76" s="112"/>
      <c r="S76" s="48"/>
      <c r="T76" s="20"/>
      <c r="U76" s="20"/>
    </row>
    <row r="77" spans="1:21" x14ac:dyDescent="0.2">
      <c r="A77" s="77"/>
      <c r="B77" s="173"/>
      <c r="C77" s="325" t="s">
        <v>228</v>
      </c>
      <c r="D77" s="326"/>
      <c r="E77" s="326"/>
      <c r="F77" s="326"/>
      <c r="G77" s="326"/>
      <c r="H77" s="326"/>
      <c r="I77" s="327"/>
      <c r="J77" s="112"/>
      <c r="K77" s="112"/>
      <c r="L77" s="112"/>
      <c r="M77" s="112"/>
      <c r="N77" s="112"/>
      <c r="O77" s="112"/>
      <c r="P77" s="112"/>
      <c r="Q77" s="112"/>
      <c r="R77" s="112"/>
      <c r="S77" s="48"/>
      <c r="T77" s="20"/>
      <c r="U77" s="20"/>
    </row>
    <row r="78" spans="1:21" x14ac:dyDescent="0.2">
      <c r="A78" s="77"/>
      <c r="B78" s="173"/>
      <c r="C78" s="317" t="s">
        <v>5</v>
      </c>
      <c r="D78" s="318"/>
      <c r="E78" s="318"/>
      <c r="F78" s="318"/>
      <c r="G78" s="318"/>
      <c r="H78" s="318"/>
      <c r="I78" s="319"/>
      <c r="J78" s="112">
        <v>39325</v>
      </c>
      <c r="K78" s="112"/>
      <c r="L78" s="112">
        <v>110543</v>
      </c>
      <c r="M78" s="112"/>
      <c r="N78" s="112"/>
      <c r="O78" s="112"/>
      <c r="P78" s="112"/>
      <c r="Q78" s="112"/>
      <c r="R78" s="112"/>
      <c r="S78" s="48"/>
      <c r="T78" s="20"/>
      <c r="U78" s="20"/>
    </row>
    <row r="79" spans="1:21" x14ac:dyDescent="0.2">
      <c r="A79" s="77"/>
      <c r="B79" s="173"/>
      <c r="C79" s="317" t="s">
        <v>352</v>
      </c>
      <c r="D79" s="318"/>
      <c r="E79" s="318"/>
      <c r="F79" s="318"/>
      <c r="G79" s="318"/>
      <c r="H79" s="318"/>
      <c r="I79" s="319"/>
      <c r="J79" s="112"/>
      <c r="K79" s="112"/>
      <c r="L79" s="112"/>
      <c r="M79" s="112"/>
      <c r="N79" s="112"/>
      <c r="O79" s="112"/>
      <c r="P79" s="112"/>
      <c r="Q79" s="112"/>
      <c r="R79" s="112"/>
      <c r="S79" s="48"/>
      <c r="T79" s="20"/>
      <c r="U79" s="20"/>
    </row>
    <row r="80" spans="1:21" x14ac:dyDescent="0.2">
      <c r="A80" s="77"/>
      <c r="B80" s="173"/>
      <c r="C80" s="325" t="s">
        <v>351</v>
      </c>
      <c r="D80" s="326"/>
      <c r="E80" s="326"/>
      <c r="F80" s="326"/>
      <c r="G80" s="326"/>
      <c r="H80" s="326"/>
      <c r="I80" s="327"/>
      <c r="J80" s="112"/>
      <c r="K80" s="112"/>
      <c r="L80" s="112"/>
      <c r="M80" s="112"/>
      <c r="N80" s="112"/>
      <c r="O80" s="112"/>
      <c r="P80" s="112"/>
      <c r="Q80" s="112"/>
      <c r="R80" s="112"/>
      <c r="S80" s="48"/>
      <c r="T80" s="20"/>
      <c r="U80" s="20"/>
    </row>
    <row r="81" spans="1:21" x14ac:dyDescent="0.2">
      <c r="A81" s="77"/>
      <c r="B81" s="173"/>
      <c r="C81" s="317" t="s">
        <v>6</v>
      </c>
      <c r="D81" s="318"/>
      <c r="E81" s="318"/>
      <c r="F81" s="318"/>
      <c r="G81" s="318"/>
      <c r="H81" s="318"/>
      <c r="I81" s="319"/>
      <c r="J81" s="112"/>
      <c r="K81" s="112"/>
      <c r="L81" s="112"/>
      <c r="M81" s="112"/>
      <c r="N81" s="112"/>
      <c r="O81" s="112"/>
      <c r="P81" s="112"/>
      <c r="Q81" s="112"/>
      <c r="R81" s="112"/>
      <c r="S81" s="48"/>
      <c r="T81" s="20"/>
      <c r="U81" s="20"/>
    </row>
    <row r="82" spans="1:21" x14ac:dyDescent="0.2">
      <c r="A82" s="77"/>
      <c r="B82" s="173"/>
      <c r="C82" s="317" t="s">
        <v>230</v>
      </c>
      <c r="D82" s="318"/>
      <c r="E82" s="318"/>
      <c r="F82" s="318"/>
      <c r="G82" s="318"/>
      <c r="H82" s="318"/>
      <c r="I82" s="319"/>
      <c r="J82" s="112"/>
      <c r="K82" s="112"/>
      <c r="L82" s="112"/>
      <c r="M82" s="112"/>
      <c r="N82" s="112"/>
      <c r="O82" s="112"/>
      <c r="P82" s="112"/>
      <c r="Q82" s="112"/>
      <c r="R82" s="112"/>
      <c r="S82" s="48"/>
      <c r="T82" s="20"/>
      <c r="U82" s="20"/>
    </row>
    <row r="83" spans="1:21" x14ac:dyDescent="0.2">
      <c r="A83" s="77"/>
      <c r="B83" s="167"/>
      <c r="C83" s="325" t="s">
        <v>350</v>
      </c>
      <c r="D83" s="326"/>
      <c r="E83" s="326"/>
      <c r="F83" s="326"/>
      <c r="G83" s="326"/>
      <c r="H83" s="326"/>
      <c r="I83" s="327"/>
      <c r="J83" s="112"/>
      <c r="K83" s="112"/>
      <c r="L83" s="112"/>
      <c r="M83" s="112"/>
      <c r="N83" s="112"/>
      <c r="O83" s="112"/>
      <c r="P83" s="112"/>
      <c r="Q83" s="112"/>
      <c r="R83" s="112"/>
      <c r="S83" s="48"/>
      <c r="T83" s="20"/>
      <c r="U83" s="20"/>
    </row>
    <row r="84" spans="1:21" x14ac:dyDescent="0.2">
      <c r="A84" s="166"/>
      <c r="B84" s="330" t="s">
        <v>119</v>
      </c>
      <c r="C84" s="330"/>
      <c r="D84" s="330"/>
      <c r="E84" s="330"/>
      <c r="F84" s="330"/>
      <c r="G84" s="330"/>
      <c r="H84" s="330"/>
      <c r="I84" s="330"/>
      <c r="J84" s="112"/>
      <c r="K84" s="112"/>
      <c r="L84" s="112">
        <f>SUM(L85:L94)</f>
        <v>1000</v>
      </c>
      <c r="M84" s="112"/>
      <c r="N84" s="112"/>
      <c r="O84" s="112"/>
      <c r="P84" s="112"/>
      <c r="Q84" s="112"/>
      <c r="R84" s="112"/>
      <c r="S84" s="48"/>
      <c r="T84" s="20"/>
      <c r="U84" s="20"/>
    </row>
    <row r="85" spans="1:21" x14ac:dyDescent="0.2">
      <c r="A85" s="77"/>
      <c r="B85" s="184"/>
      <c r="C85" s="317" t="s">
        <v>353</v>
      </c>
      <c r="D85" s="318"/>
      <c r="E85" s="318"/>
      <c r="F85" s="318"/>
      <c r="G85" s="318"/>
      <c r="H85" s="318"/>
      <c r="I85" s="319"/>
      <c r="J85" s="280"/>
      <c r="K85" s="280"/>
      <c r="L85" s="280"/>
      <c r="M85" s="280"/>
      <c r="N85" s="280"/>
      <c r="O85" s="280"/>
      <c r="P85" s="112"/>
      <c r="Q85" s="112"/>
      <c r="R85" s="112"/>
      <c r="S85" s="48"/>
      <c r="T85" s="20"/>
      <c r="U85" s="20"/>
    </row>
    <row r="86" spans="1:21" x14ac:dyDescent="0.2">
      <c r="A86" s="77"/>
      <c r="B86" s="185"/>
      <c r="C86" s="317" t="s">
        <v>4</v>
      </c>
      <c r="D86" s="318"/>
      <c r="E86" s="318"/>
      <c r="F86" s="318"/>
      <c r="G86" s="318"/>
      <c r="H86" s="318"/>
      <c r="I86" s="319"/>
      <c r="J86" s="112"/>
      <c r="K86" s="112"/>
      <c r="L86" s="112"/>
      <c r="M86" s="112"/>
      <c r="N86" s="112"/>
      <c r="O86" s="112"/>
      <c r="P86" s="112"/>
      <c r="Q86" s="112"/>
      <c r="R86" s="112"/>
      <c r="S86" s="48"/>
      <c r="T86" s="20"/>
      <c r="U86" s="20"/>
    </row>
    <row r="87" spans="1:21" x14ac:dyDescent="0.2">
      <c r="A87" s="77"/>
      <c r="B87" s="185"/>
      <c r="C87" s="317" t="s">
        <v>227</v>
      </c>
      <c r="D87" s="318"/>
      <c r="E87" s="318"/>
      <c r="F87" s="318"/>
      <c r="G87" s="318"/>
      <c r="H87" s="318"/>
      <c r="I87" s="319"/>
      <c r="J87" s="112"/>
      <c r="K87" s="112"/>
      <c r="L87" s="112"/>
      <c r="M87" s="112"/>
      <c r="N87" s="112"/>
      <c r="O87" s="112"/>
      <c r="P87" s="112"/>
      <c r="Q87" s="112"/>
      <c r="R87" s="112"/>
      <c r="S87" s="48"/>
      <c r="T87" s="20"/>
      <c r="U87" s="20"/>
    </row>
    <row r="88" spans="1:21" x14ac:dyDescent="0.2">
      <c r="A88" s="77"/>
      <c r="B88" s="185"/>
      <c r="C88" s="325" t="s">
        <v>228</v>
      </c>
      <c r="D88" s="326"/>
      <c r="E88" s="326"/>
      <c r="F88" s="326"/>
      <c r="G88" s="326"/>
      <c r="H88" s="326"/>
      <c r="I88" s="327"/>
      <c r="J88" s="112"/>
      <c r="K88" s="112"/>
      <c r="L88" s="112"/>
      <c r="M88" s="112"/>
      <c r="N88" s="112"/>
      <c r="O88" s="112"/>
      <c r="P88" s="112"/>
      <c r="Q88" s="112"/>
      <c r="R88" s="112"/>
      <c r="S88" s="48"/>
      <c r="T88" s="20"/>
      <c r="U88" s="20"/>
    </row>
    <row r="89" spans="1:21" x14ac:dyDescent="0.2">
      <c r="A89" s="77"/>
      <c r="B89" s="185"/>
      <c r="C89" s="317" t="s">
        <v>5</v>
      </c>
      <c r="D89" s="318"/>
      <c r="E89" s="318"/>
      <c r="F89" s="318"/>
      <c r="G89" s="318"/>
      <c r="H89" s="318"/>
      <c r="I89" s="319"/>
      <c r="J89" s="112"/>
      <c r="K89" s="280"/>
      <c r="L89" s="112">
        <v>1000</v>
      </c>
      <c r="M89" s="112"/>
      <c r="N89" s="280"/>
      <c r="O89" s="280"/>
      <c r="P89" s="112"/>
      <c r="Q89" s="112"/>
      <c r="R89" s="112"/>
      <c r="S89" s="48"/>
      <c r="T89" s="20"/>
      <c r="U89" s="20"/>
    </row>
    <row r="90" spans="1:21" x14ac:dyDescent="0.2">
      <c r="A90" s="77"/>
      <c r="B90" s="185"/>
      <c r="C90" s="317" t="s">
        <v>352</v>
      </c>
      <c r="D90" s="318"/>
      <c r="E90" s="318"/>
      <c r="F90" s="318"/>
      <c r="G90" s="318"/>
      <c r="H90" s="318"/>
      <c r="I90" s="319"/>
      <c r="J90" s="112"/>
      <c r="K90" s="112"/>
      <c r="L90" s="112"/>
      <c r="M90" s="112"/>
      <c r="N90" s="112"/>
      <c r="O90" s="112"/>
      <c r="P90" s="112"/>
      <c r="Q90" s="112"/>
      <c r="R90" s="112"/>
      <c r="S90" s="48"/>
      <c r="T90" s="20"/>
      <c r="U90" s="20"/>
    </row>
    <row r="91" spans="1:21" x14ac:dyDescent="0.2">
      <c r="A91" s="77"/>
      <c r="B91" s="185"/>
      <c r="C91" s="325" t="s">
        <v>351</v>
      </c>
      <c r="D91" s="326"/>
      <c r="E91" s="326"/>
      <c r="F91" s="326"/>
      <c r="G91" s="326"/>
      <c r="H91" s="326"/>
      <c r="I91" s="327"/>
      <c r="J91" s="112"/>
      <c r="K91" s="112"/>
      <c r="L91" s="112"/>
      <c r="M91" s="112"/>
      <c r="N91" s="112"/>
      <c r="O91" s="112"/>
      <c r="P91" s="112"/>
      <c r="Q91" s="112"/>
      <c r="R91" s="112"/>
      <c r="S91" s="48"/>
      <c r="T91" s="20"/>
      <c r="U91" s="20"/>
    </row>
    <row r="92" spans="1:21" x14ac:dyDescent="0.2">
      <c r="A92" s="77"/>
      <c r="B92" s="185"/>
      <c r="C92" s="317" t="s">
        <v>6</v>
      </c>
      <c r="D92" s="318"/>
      <c r="E92" s="318"/>
      <c r="F92" s="318"/>
      <c r="G92" s="318"/>
      <c r="H92" s="318"/>
      <c r="I92" s="319"/>
      <c r="J92" s="112"/>
      <c r="K92" s="112"/>
      <c r="L92" s="112"/>
      <c r="M92" s="112"/>
      <c r="N92" s="112"/>
      <c r="O92" s="112"/>
      <c r="P92" s="112"/>
      <c r="Q92" s="112"/>
      <c r="R92" s="112"/>
      <c r="S92" s="48"/>
      <c r="T92" s="20"/>
      <c r="U92" s="20"/>
    </row>
    <row r="93" spans="1:21" x14ac:dyDescent="0.2">
      <c r="A93" s="77"/>
      <c r="B93" s="185"/>
      <c r="C93" s="317" t="s">
        <v>230</v>
      </c>
      <c r="D93" s="318"/>
      <c r="E93" s="318"/>
      <c r="F93" s="318"/>
      <c r="G93" s="318"/>
      <c r="H93" s="318"/>
      <c r="I93" s="319"/>
      <c r="J93" s="112"/>
      <c r="K93" s="112"/>
      <c r="L93" s="112"/>
      <c r="M93" s="112"/>
      <c r="N93" s="112"/>
      <c r="O93" s="112"/>
      <c r="P93" s="112"/>
      <c r="Q93" s="112"/>
      <c r="R93" s="112"/>
      <c r="S93" s="48"/>
      <c r="T93" s="20"/>
      <c r="U93" s="20"/>
    </row>
    <row r="94" spans="1:21" x14ac:dyDescent="0.2">
      <c r="A94" s="77"/>
      <c r="B94" s="185"/>
      <c r="C94" s="325" t="s">
        <v>350</v>
      </c>
      <c r="D94" s="326"/>
      <c r="E94" s="326"/>
      <c r="F94" s="326"/>
      <c r="G94" s="326"/>
      <c r="H94" s="326"/>
      <c r="I94" s="327"/>
      <c r="J94" s="112"/>
      <c r="K94" s="112"/>
      <c r="L94" s="112"/>
      <c r="M94" s="112"/>
      <c r="N94" s="112"/>
      <c r="O94" s="112"/>
      <c r="P94" s="112"/>
      <c r="Q94" s="112"/>
      <c r="R94" s="112"/>
      <c r="S94" s="48"/>
      <c r="T94" s="20"/>
      <c r="U94" s="20"/>
    </row>
    <row r="95" spans="1:21" x14ac:dyDescent="0.2">
      <c r="A95" s="340"/>
      <c r="B95" s="340"/>
      <c r="C95" s="320"/>
      <c r="D95" s="320"/>
      <c r="E95" s="320"/>
      <c r="F95" s="320"/>
      <c r="G95" s="320"/>
      <c r="H95" s="320"/>
      <c r="I95" s="320"/>
      <c r="J95" s="112"/>
      <c r="K95" s="112"/>
      <c r="L95" s="112"/>
      <c r="M95" s="112"/>
      <c r="N95" s="112"/>
      <c r="O95" s="112"/>
      <c r="P95" s="112"/>
      <c r="Q95" s="112"/>
      <c r="R95" s="112"/>
      <c r="S95" s="48"/>
      <c r="T95" s="20"/>
      <c r="U95" s="20"/>
    </row>
    <row r="96" spans="1:21" x14ac:dyDescent="0.2">
      <c r="A96" s="322" t="s">
        <v>231</v>
      </c>
      <c r="B96" s="322"/>
      <c r="C96" s="322"/>
      <c r="D96" s="322"/>
      <c r="E96" s="322"/>
      <c r="F96" s="322"/>
      <c r="G96" s="322"/>
      <c r="H96" s="322"/>
      <c r="I96" s="322"/>
      <c r="J96" s="111">
        <f t="shared" ref="J96:L96" si="3">J66+J68+J72</f>
        <v>54434</v>
      </c>
      <c r="K96" s="111">
        <f t="shared" si="3"/>
        <v>10089</v>
      </c>
      <c r="L96" s="111">
        <f t="shared" si="3"/>
        <v>113551</v>
      </c>
      <c r="M96" s="111"/>
      <c r="N96" s="111"/>
      <c r="O96" s="111"/>
      <c r="P96" s="111"/>
      <c r="Q96" s="111"/>
      <c r="R96" s="111"/>
      <c r="S96" s="111"/>
      <c r="T96" s="19"/>
      <c r="U96" s="19"/>
    </row>
    <row r="97" spans="1:21" x14ac:dyDescent="0.2">
      <c r="A97" s="156"/>
      <c r="B97" s="156"/>
      <c r="C97" s="156"/>
      <c r="D97" s="156"/>
      <c r="E97" s="156"/>
      <c r="F97" s="156"/>
      <c r="G97" s="156"/>
      <c r="H97" s="156"/>
      <c r="I97" s="281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6"/>
      <c r="U97" s="6"/>
    </row>
    <row r="98" spans="1:21" x14ac:dyDescent="0.2">
      <c r="A98" s="156"/>
      <c r="B98" s="156"/>
      <c r="C98" s="156"/>
      <c r="D98" s="156"/>
      <c r="E98" s="156"/>
      <c r="F98" s="156"/>
      <c r="G98" s="156"/>
      <c r="H98" s="156"/>
      <c r="I98" s="156"/>
      <c r="J98" s="154"/>
      <c r="K98" s="154"/>
      <c r="L98" s="154"/>
      <c r="M98" s="61"/>
      <c r="N98" s="61"/>
      <c r="O98" s="61"/>
      <c r="P98" s="61"/>
      <c r="Q98" s="61"/>
      <c r="R98" s="61"/>
      <c r="S98" s="61"/>
      <c r="T98" s="7"/>
      <c r="U98" s="7"/>
    </row>
    <row r="99" spans="1:21" x14ac:dyDescent="0.2">
      <c r="A99" s="367" t="s">
        <v>124</v>
      </c>
      <c r="B99" s="368"/>
      <c r="C99" s="368"/>
      <c r="D99" s="368"/>
      <c r="E99" s="368"/>
      <c r="F99" s="368"/>
      <c r="G99" s="368"/>
      <c r="H99" s="368"/>
      <c r="I99" s="369"/>
      <c r="J99" s="361" t="s">
        <v>159</v>
      </c>
      <c r="K99" s="362"/>
      <c r="L99" s="363"/>
      <c r="M99" s="361" t="s">
        <v>160</v>
      </c>
      <c r="N99" s="362"/>
      <c r="O99" s="363"/>
      <c r="P99" s="364" t="s">
        <v>158</v>
      </c>
      <c r="Q99" s="360"/>
      <c r="R99" s="365"/>
      <c r="S99" s="366" t="s">
        <v>161</v>
      </c>
      <c r="T99" s="366"/>
      <c r="U99" s="366"/>
    </row>
    <row r="100" spans="1:21" ht="51" x14ac:dyDescent="0.2">
      <c r="A100" s="370"/>
      <c r="B100" s="371"/>
      <c r="C100" s="371"/>
      <c r="D100" s="371"/>
      <c r="E100" s="371"/>
      <c r="F100" s="371"/>
      <c r="G100" s="371"/>
      <c r="H100" s="371"/>
      <c r="I100" s="372"/>
      <c r="J100" s="187" t="s">
        <v>8</v>
      </c>
      <c r="K100" s="187" t="s">
        <v>9</v>
      </c>
      <c r="L100" s="153" t="s">
        <v>10</v>
      </c>
      <c r="M100" s="187" t="s">
        <v>8</v>
      </c>
      <c r="N100" s="187" t="s">
        <v>9</v>
      </c>
      <c r="O100" s="153" t="s">
        <v>10</v>
      </c>
      <c r="P100" s="187" t="s">
        <v>8</v>
      </c>
      <c r="Q100" s="187" t="s">
        <v>9</v>
      </c>
      <c r="R100" s="153" t="s">
        <v>10</v>
      </c>
      <c r="S100" s="187" t="s">
        <v>8</v>
      </c>
      <c r="T100" s="187" t="s">
        <v>9</v>
      </c>
      <c r="U100" s="153" t="s">
        <v>10</v>
      </c>
    </row>
    <row r="101" spans="1:21" x14ac:dyDescent="0.2">
      <c r="A101" s="60" t="s">
        <v>251</v>
      </c>
      <c r="B101" s="36"/>
      <c r="C101" s="36"/>
      <c r="D101" s="36"/>
      <c r="E101" s="36"/>
      <c r="F101" s="36"/>
      <c r="G101" s="36"/>
      <c r="H101" s="36"/>
      <c r="I101" s="26"/>
      <c r="J101" s="111">
        <f>SUM(J102:J106)</f>
        <v>64523</v>
      </c>
      <c r="K101" s="111"/>
      <c r="L101" s="111">
        <f>SUM(L102:L106)</f>
        <v>112551</v>
      </c>
      <c r="M101" s="111"/>
      <c r="N101" s="48"/>
      <c r="O101" s="111"/>
      <c r="P101" s="48"/>
      <c r="Q101" s="48"/>
      <c r="R101" s="48"/>
      <c r="S101" s="20"/>
      <c r="T101" s="20"/>
      <c r="U101" s="20"/>
    </row>
    <row r="102" spans="1:21" x14ac:dyDescent="0.2">
      <c r="A102" s="77"/>
      <c r="B102" s="29" t="s">
        <v>177</v>
      </c>
      <c r="C102" s="2"/>
      <c r="D102" s="36"/>
      <c r="E102" s="36"/>
      <c r="F102" s="36"/>
      <c r="G102" s="36"/>
      <c r="H102" s="36"/>
      <c r="I102" s="26"/>
      <c r="J102" s="293">
        <v>19419</v>
      </c>
      <c r="K102" s="293"/>
      <c r="L102" s="293">
        <v>81764</v>
      </c>
      <c r="M102" s="48"/>
      <c r="N102" s="48"/>
      <c r="O102" s="48"/>
      <c r="P102" s="48"/>
      <c r="Q102" s="48"/>
      <c r="R102" s="48"/>
      <c r="S102" s="20"/>
      <c r="T102" s="20"/>
      <c r="U102" s="20"/>
    </row>
    <row r="103" spans="1:21" x14ac:dyDescent="0.2">
      <c r="A103" s="77"/>
      <c r="B103" s="29" t="s">
        <v>247</v>
      </c>
      <c r="C103" s="36"/>
      <c r="D103" s="36"/>
      <c r="E103" s="36"/>
      <c r="F103" s="36"/>
      <c r="G103" s="36"/>
      <c r="H103" s="36"/>
      <c r="I103" s="26"/>
      <c r="J103" s="293">
        <v>3492</v>
      </c>
      <c r="K103" s="293"/>
      <c r="L103" s="293">
        <v>14923</v>
      </c>
      <c r="M103" s="48"/>
      <c r="N103" s="48"/>
      <c r="O103" s="48"/>
      <c r="P103" s="48"/>
      <c r="Q103" s="48"/>
      <c r="R103" s="48"/>
      <c r="S103" s="20"/>
      <c r="T103" s="20"/>
      <c r="U103" s="20"/>
    </row>
    <row r="104" spans="1:21" x14ac:dyDescent="0.2">
      <c r="A104" s="77"/>
      <c r="B104" s="29" t="s">
        <v>178</v>
      </c>
      <c r="C104" s="36"/>
      <c r="D104" s="36"/>
      <c r="E104" s="36"/>
      <c r="F104" s="36"/>
      <c r="G104" s="36"/>
      <c r="H104" s="36"/>
      <c r="I104" s="26"/>
      <c r="J104" s="293">
        <v>41612</v>
      </c>
      <c r="K104" s="293"/>
      <c r="L104" s="293">
        <v>15864</v>
      </c>
      <c r="M104" s="48"/>
      <c r="N104" s="48"/>
      <c r="O104" s="48"/>
      <c r="P104" s="48"/>
      <c r="Q104" s="48"/>
      <c r="R104" s="48"/>
      <c r="S104" s="20"/>
      <c r="T104" s="20"/>
      <c r="U104" s="20"/>
    </row>
    <row r="105" spans="1:21" x14ac:dyDescent="0.2">
      <c r="A105" s="77"/>
      <c r="B105" s="29" t="s">
        <v>123</v>
      </c>
      <c r="C105" s="36"/>
      <c r="D105" s="36"/>
      <c r="E105" s="36"/>
      <c r="F105" s="36"/>
      <c r="G105" s="36"/>
      <c r="H105" s="36"/>
      <c r="I105" s="26"/>
      <c r="J105" s="48"/>
      <c r="K105" s="48"/>
      <c r="L105" s="48"/>
      <c r="M105" s="48"/>
      <c r="N105" s="48"/>
      <c r="O105" s="48"/>
      <c r="P105" s="48"/>
      <c r="Q105" s="48"/>
      <c r="R105" s="48"/>
      <c r="S105" s="20"/>
      <c r="T105" s="20"/>
      <c r="U105" s="20"/>
    </row>
    <row r="106" spans="1:21" x14ac:dyDescent="0.2">
      <c r="A106" s="77"/>
      <c r="B106" s="29" t="s">
        <v>179</v>
      </c>
      <c r="C106" s="36"/>
      <c r="D106" s="36"/>
      <c r="E106" s="36"/>
      <c r="F106" s="36"/>
      <c r="G106" s="36"/>
      <c r="H106" s="36"/>
      <c r="I106" s="26"/>
      <c r="J106" s="48"/>
      <c r="K106" s="48"/>
      <c r="L106" s="48"/>
      <c r="M106" s="48"/>
      <c r="N106" s="48"/>
      <c r="O106" s="48"/>
      <c r="P106" s="48"/>
      <c r="Q106" s="48"/>
      <c r="R106" s="48"/>
      <c r="S106" s="20"/>
      <c r="T106" s="20"/>
      <c r="U106" s="20"/>
    </row>
    <row r="107" spans="1:21" x14ac:dyDescent="0.2">
      <c r="A107" s="5" t="s">
        <v>237</v>
      </c>
      <c r="B107" s="36"/>
      <c r="C107" s="36"/>
      <c r="D107" s="36"/>
      <c r="E107" s="36"/>
      <c r="F107" s="36"/>
      <c r="G107" s="36"/>
      <c r="H107" s="36"/>
      <c r="I107" s="26"/>
      <c r="J107" s="111">
        <f>SUM(J108:J110)</f>
        <v>0</v>
      </c>
      <c r="K107" s="111"/>
      <c r="L107" s="111">
        <f>SUM(L108:L110)</f>
        <v>1000</v>
      </c>
      <c r="M107" s="111"/>
      <c r="N107" s="111"/>
      <c r="O107" s="111"/>
      <c r="P107" s="111"/>
      <c r="Q107" s="111"/>
      <c r="R107" s="111"/>
      <c r="S107" s="19"/>
      <c r="T107" s="19"/>
      <c r="U107" s="19"/>
    </row>
    <row r="108" spans="1:21" x14ac:dyDescent="0.2">
      <c r="A108" s="77"/>
      <c r="B108" s="29" t="s">
        <v>234</v>
      </c>
      <c r="C108" s="36"/>
      <c r="D108" s="36"/>
      <c r="E108" s="36"/>
      <c r="F108" s="36"/>
      <c r="G108" s="36"/>
      <c r="H108" s="36"/>
      <c r="I108" s="26"/>
      <c r="J108" s="112"/>
      <c r="K108" s="112"/>
      <c r="L108" s="112">
        <v>1000</v>
      </c>
      <c r="M108" s="48"/>
      <c r="N108" s="48"/>
      <c r="O108" s="48"/>
      <c r="P108" s="48"/>
      <c r="Q108" s="48"/>
      <c r="R108" s="48"/>
      <c r="S108" s="20"/>
      <c r="T108" s="20"/>
      <c r="U108" s="20"/>
    </row>
    <row r="109" spans="1:21" x14ac:dyDescent="0.2">
      <c r="A109" s="77"/>
      <c r="B109" s="29" t="s">
        <v>235</v>
      </c>
      <c r="C109" s="36"/>
      <c r="D109" s="36"/>
      <c r="E109" s="36"/>
      <c r="F109" s="36"/>
      <c r="G109" s="36"/>
      <c r="H109" s="36"/>
      <c r="I109" s="26"/>
      <c r="J109" s="48"/>
      <c r="K109" s="48"/>
      <c r="L109" s="48"/>
      <c r="M109" s="48"/>
      <c r="N109" s="48"/>
      <c r="O109" s="48"/>
      <c r="P109" s="48"/>
      <c r="Q109" s="48"/>
      <c r="R109" s="48"/>
      <c r="S109" s="20"/>
      <c r="T109" s="20"/>
      <c r="U109" s="20"/>
    </row>
    <row r="110" spans="1:21" x14ac:dyDescent="0.2">
      <c r="A110" s="77"/>
      <c r="B110" s="29" t="s">
        <v>236</v>
      </c>
      <c r="C110" s="2"/>
      <c r="D110" s="2"/>
      <c r="E110" s="2"/>
      <c r="F110" s="2"/>
      <c r="G110" s="2"/>
      <c r="H110" s="2"/>
      <c r="I110" s="26"/>
      <c r="J110" s="48"/>
      <c r="K110" s="48"/>
      <c r="L110" s="48"/>
      <c r="M110" s="48"/>
      <c r="N110" s="48"/>
      <c r="O110" s="48"/>
      <c r="P110" s="48"/>
      <c r="Q110" s="48"/>
      <c r="R110" s="48"/>
      <c r="S110" s="20"/>
      <c r="T110" s="20"/>
      <c r="U110" s="20"/>
    </row>
    <row r="111" spans="1:21" x14ac:dyDescent="0.2">
      <c r="A111" s="5" t="s">
        <v>249</v>
      </c>
      <c r="B111" s="2"/>
      <c r="C111" s="2"/>
      <c r="D111" s="2"/>
      <c r="E111" s="2"/>
      <c r="F111" s="2"/>
      <c r="G111" s="2"/>
      <c r="H111" s="2"/>
      <c r="I111" s="26"/>
      <c r="J111" s="111">
        <f>SUM(J101,J107)</f>
        <v>64523</v>
      </c>
      <c r="K111" s="48"/>
      <c r="L111" s="111">
        <f>SUM(L101,L107)</f>
        <v>113551</v>
      </c>
      <c r="M111" s="111"/>
      <c r="N111" s="111"/>
      <c r="O111" s="111"/>
      <c r="P111" s="48"/>
      <c r="Q111" s="48"/>
      <c r="R111" s="48"/>
      <c r="S111" s="20"/>
      <c r="T111" s="20"/>
      <c r="U111" s="20"/>
    </row>
    <row r="112" spans="1:21" x14ac:dyDescent="0.2">
      <c r="A112" s="5" t="s">
        <v>238</v>
      </c>
      <c r="B112" s="2"/>
      <c r="C112" s="2"/>
      <c r="D112" s="2"/>
      <c r="E112" s="2"/>
      <c r="F112" s="2"/>
      <c r="G112" s="2"/>
      <c r="H112" s="2"/>
      <c r="I112" s="26"/>
      <c r="J112" s="48"/>
      <c r="K112" s="48"/>
      <c r="L112" s="48"/>
      <c r="M112" s="48"/>
      <c r="N112" s="48"/>
      <c r="O112" s="48"/>
      <c r="P112" s="48"/>
      <c r="Q112" s="48"/>
      <c r="R112" s="48"/>
      <c r="S112" s="20"/>
      <c r="T112" s="20"/>
      <c r="U112" s="20"/>
    </row>
    <row r="113" spans="1:21" x14ac:dyDescent="0.2">
      <c r="A113" s="23"/>
      <c r="B113" s="1" t="s">
        <v>56</v>
      </c>
      <c r="C113" s="2"/>
      <c r="D113" s="2"/>
      <c r="E113" s="2"/>
      <c r="F113" s="2"/>
      <c r="G113" s="2"/>
      <c r="H113" s="2"/>
      <c r="I113" s="26"/>
      <c r="J113" s="48"/>
      <c r="K113" s="48"/>
      <c r="L113" s="48"/>
      <c r="M113" s="48"/>
      <c r="N113" s="48"/>
      <c r="O113" s="48"/>
      <c r="P113" s="48"/>
      <c r="Q113" s="48"/>
      <c r="R113" s="48"/>
      <c r="S113" s="20"/>
      <c r="T113" s="20"/>
      <c r="U113" s="20"/>
    </row>
    <row r="114" spans="1:21" x14ac:dyDescent="0.2">
      <c r="A114" s="12"/>
      <c r="B114" s="11"/>
      <c r="C114" s="36" t="s">
        <v>252</v>
      </c>
      <c r="D114" s="2"/>
      <c r="E114" s="2"/>
      <c r="F114" s="2"/>
      <c r="G114" s="2"/>
      <c r="H114" s="2"/>
      <c r="I114" s="26"/>
      <c r="J114" s="48"/>
      <c r="K114" s="48"/>
      <c r="L114" s="48"/>
      <c r="M114" s="48"/>
      <c r="N114" s="48"/>
      <c r="O114" s="48"/>
      <c r="P114" s="48"/>
      <c r="Q114" s="48"/>
      <c r="R114" s="48"/>
      <c r="S114" s="20"/>
      <c r="T114" s="20"/>
      <c r="U114" s="20"/>
    </row>
    <row r="115" spans="1:21" x14ac:dyDescent="0.2">
      <c r="A115" s="12"/>
      <c r="B115" s="35"/>
      <c r="C115" s="36" t="s">
        <v>245</v>
      </c>
      <c r="D115" s="2"/>
      <c r="E115" s="2"/>
      <c r="F115" s="2"/>
      <c r="G115" s="2"/>
      <c r="H115" s="2"/>
      <c r="I115" s="26"/>
      <c r="J115" s="48"/>
      <c r="K115" s="48"/>
      <c r="L115" s="48"/>
      <c r="M115" s="48"/>
      <c r="N115" s="48"/>
      <c r="O115" s="48"/>
      <c r="P115" s="48"/>
      <c r="Q115" s="48"/>
      <c r="R115" s="48"/>
      <c r="S115" s="20"/>
      <c r="T115" s="20"/>
      <c r="U115" s="20"/>
    </row>
    <row r="116" spans="1:21" x14ac:dyDescent="0.2">
      <c r="A116" s="12"/>
      <c r="B116" s="15"/>
      <c r="C116" s="36" t="s">
        <v>246</v>
      </c>
      <c r="D116" s="2"/>
      <c r="E116" s="2"/>
      <c r="F116" s="2"/>
      <c r="G116" s="2"/>
      <c r="H116" s="2"/>
      <c r="I116" s="26"/>
      <c r="J116" s="48"/>
      <c r="K116" s="48"/>
      <c r="L116" s="48"/>
      <c r="M116" s="48"/>
      <c r="N116" s="48"/>
      <c r="O116" s="48"/>
      <c r="P116" s="48"/>
      <c r="Q116" s="48"/>
      <c r="R116" s="48"/>
      <c r="S116" s="20"/>
      <c r="T116" s="20"/>
      <c r="U116" s="20"/>
    </row>
    <row r="117" spans="1:21" x14ac:dyDescent="0.2">
      <c r="A117" s="12"/>
      <c r="B117" s="1" t="s">
        <v>57</v>
      </c>
      <c r="C117" s="2"/>
      <c r="D117" s="2"/>
      <c r="E117" s="2"/>
      <c r="F117" s="2"/>
      <c r="G117" s="2"/>
      <c r="H117" s="2"/>
      <c r="I117" s="26"/>
      <c r="J117" s="48"/>
      <c r="K117" s="48"/>
      <c r="L117" s="48"/>
      <c r="M117" s="48"/>
      <c r="N117" s="48"/>
      <c r="O117" s="48"/>
      <c r="P117" s="48"/>
      <c r="Q117" s="48"/>
      <c r="R117" s="48"/>
      <c r="S117" s="20"/>
      <c r="T117" s="20"/>
      <c r="U117" s="20"/>
    </row>
    <row r="118" spans="1:21" x14ac:dyDescent="0.2">
      <c r="A118" s="12"/>
      <c r="B118" s="4"/>
      <c r="C118" s="29" t="s">
        <v>252</v>
      </c>
      <c r="D118" s="2"/>
      <c r="E118" s="2"/>
      <c r="F118" s="2"/>
      <c r="G118" s="2"/>
      <c r="H118" s="2"/>
      <c r="I118" s="26"/>
      <c r="J118" s="48"/>
      <c r="K118" s="48"/>
      <c r="L118" s="48"/>
      <c r="M118" s="48"/>
      <c r="N118" s="48"/>
      <c r="O118" s="48"/>
      <c r="P118" s="48"/>
      <c r="Q118" s="48"/>
      <c r="R118" s="48"/>
      <c r="S118" s="20"/>
      <c r="T118" s="20"/>
      <c r="U118" s="20"/>
    </row>
    <row r="119" spans="1:21" x14ac:dyDescent="0.2">
      <c r="A119" s="12"/>
      <c r="B119" s="7"/>
      <c r="C119" s="29" t="s">
        <v>245</v>
      </c>
      <c r="D119" s="2"/>
      <c r="E119" s="2"/>
      <c r="F119" s="2"/>
      <c r="G119" s="2"/>
      <c r="H119" s="2"/>
      <c r="I119" s="26"/>
      <c r="J119" s="48"/>
      <c r="K119" s="48"/>
      <c r="L119" s="48"/>
      <c r="M119" s="48"/>
      <c r="N119" s="48"/>
      <c r="O119" s="48"/>
      <c r="P119" s="48"/>
      <c r="Q119" s="48"/>
      <c r="R119" s="48"/>
      <c r="S119" s="20"/>
      <c r="T119" s="20"/>
      <c r="U119" s="20"/>
    </row>
    <row r="120" spans="1:21" x14ac:dyDescent="0.2">
      <c r="A120" s="12"/>
      <c r="B120" s="7"/>
      <c r="C120" s="29" t="s">
        <v>246</v>
      </c>
      <c r="D120" s="2"/>
      <c r="E120" s="2"/>
      <c r="F120" s="2"/>
      <c r="G120" s="2"/>
      <c r="H120" s="2"/>
      <c r="I120" s="26"/>
      <c r="J120" s="48"/>
      <c r="K120" s="48"/>
      <c r="L120" s="48"/>
      <c r="M120" s="48"/>
      <c r="N120" s="48"/>
      <c r="O120" s="48"/>
      <c r="P120" s="48"/>
      <c r="Q120" s="48"/>
      <c r="R120" s="48"/>
      <c r="S120" s="20"/>
      <c r="T120" s="20"/>
      <c r="U120" s="20"/>
    </row>
    <row r="121" spans="1:21" x14ac:dyDescent="0.2">
      <c r="A121" s="5" t="s">
        <v>250</v>
      </c>
      <c r="B121" s="2"/>
      <c r="C121" s="2"/>
      <c r="D121" s="2"/>
      <c r="E121" s="2"/>
      <c r="F121" s="2"/>
      <c r="G121" s="2"/>
      <c r="H121" s="2"/>
      <c r="I121" s="26"/>
      <c r="J121" s="111">
        <f t="shared" ref="J121:L121" si="4">J101+J107+J112</f>
        <v>64523</v>
      </c>
      <c r="K121" s="111">
        <f t="shared" si="4"/>
        <v>0</v>
      </c>
      <c r="L121" s="111">
        <f t="shared" si="4"/>
        <v>113551</v>
      </c>
      <c r="M121" s="111"/>
      <c r="N121" s="111"/>
      <c r="O121" s="111"/>
      <c r="P121" s="111"/>
      <c r="Q121" s="111"/>
      <c r="R121" s="111"/>
      <c r="S121" s="19"/>
      <c r="T121" s="19"/>
      <c r="U121" s="19"/>
    </row>
    <row r="123" spans="1:21" x14ac:dyDescent="0.2">
      <c r="J123" s="130"/>
      <c r="L123" s="130"/>
    </row>
    <row r="124" spans="1:21" x14ac:dyDescent="0.2">
      <c r="L124" s="130"/>
    </row>
  </sheetData>
  <mergeCells count="100">
    <mergeCell ref="A3:U3"/>
    <mergeCell ref="A4:U4"/>
    <mergeCell ref="A5:U5"/>
    <mergeCell ref="A7:U7"/>
    <mergeCell ref="A10:I11"/>
    <mergeCell ref="J10:L10"/>
    <mergeCell ref="M10:O10"/>
    <mergeCell ref="P10:R10"/>
    <mergeCell ref="A6:U6"/>
    <mergeCell ref="C19:I19"/>
    <mergeCell ref="B20:I20"/>
    <mergeCell ref="C21:I21"/>
    <mergeCell ref="A12:I12"/>
    <mergeCell ref="B13:I13"/>
    <mergeCell ref="C14:I14"/>
    <mergeCell ref="C15:I15"/>
    <mergeCell ref="C16:I16"/>
    <mergeCell ref="C17:I17"/>
    <mergeCell ref="C18:I18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24:I24"/>
    <mergeCell ref="C25:I25"/>
    <mergeCell ref="C32:I32"/>
    <mergeCell ref="C33:I33"/>
    <mergeCell ref="C34:I34"/>
    <mergeCell ref="C35:I35"/>
    <mergeCell ref="B39:I39"/>
    <mergeCell ref="C58:I58"/>
    <mergeCell ref="A45:I45"/>
    <mergeCell ref="A46:I46"/>
    <mergeCell ref="B47:I47"/>
    <mergeCell ref="C48:I48"/>
    <mergeCell ref="C49:I49"/>
    <mergeCell ref="C50:I50"/>
    <mergeCell ref="C51:I51"/>
    <mergeCell ref="C52:I52"/>
    <mergeCell ref="B53:I53"/>
    <mergeCell ref="C54:I54"/>
    <mergeCell ref="C55:I55"/>
    <mergeCell ref="C56:I56"/>
    <mergeCell ref="C57:I57"/>
    <mergeCell ref="C37:I37"/>
    <mergeCell ref="C41:I41"/>
    <mergeCell ref="C74:I74"/>
    <mergeCell ref="C63:I63"/>
    <mergeCell ref="C64:I64"/>
    <mergeCell ref="B70:I70"/>
    <mergeCell ref="C40:I40"/>
    <mergeCell ref="C43:I43"/>
    <mergeCell ref="C44:I44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C89:I89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S10:U10"/>
    <mergeCell ref="C75:I75"/>
    <mergeCell ref="C76:I76"/>
    <mergeCell ref="C77:I77"/>
    <mergeCell ref="A67:I67"/>
    <mergeCell ref="A68:I68"/>
    <mergeCell ref="C90:I90"/>
    <mergeCell ref="C42:I42"/>
    <mergeCell ref="C61:I61"/>
    <mergeCell ref="C62:I62"/>
    <mergeCell ref="C80:I80"/>
    <mergeCell ref="C81:I81"/>
    <mergeCell ref="C78:I78"/>
    <mergeCell ref="B59:I59"/>
    <mergeCell ref="C60:I60"/>
    <mergeCell ref="B69:I69"/>
    <mergeCell ref="A71:I71"/>
    <mergeCell ref="A72:I72"/>
    <mergeCell ref="B73:I73"/>
    <mergeCell ref="A65:I65"/>
    <mergeCell ref="A66:I66"/>
  </mergeCells>
  <phoneticPr fontId="33" type="noConversion"/>
  <pageMargins left="0.25" right="0.25" top="0.75" bottom="0.75" header="0.3" footer="0.3"/>
  <pageSetup paperSize="9" scale="45" orientation="portrait" r:id="rId1"/>
  <headerFooter alignWithMargins="0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21"/>
  <sheetViews>
    <sheetView view="pageBreakPreview" zoomScale="98" zoomScaleNormal="77" zoomScaleSheetLayoutView="98" workbookViewId="0">
      <selection activeCell="A3" sqref="A3:T3"/>
    </sheetView>
  </sheetViews>
  <sheetFormatPr defaultRowHeight="12.75" x14ac:dyDescent="0.2"/>
  <cols>
    <col min="8" max="8" width="17.5703125" customWidth="1"/>
    <col min="9" max="17" width="10.5703125" customWidth="1"/>
  </cols>
  <sheetData>
    <row r="1" spans="1:20" x14ac:dyDescent="0.2">
      <c r="T1" s="47" t="s">
        <v>261</v>
      </c>
    </row>
    <row r="3" spans="1:20" x14ac:dyDescent="0.2">
      <c r="A3" s="314" t="s">
        <v>390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x14ac:dyDescent="0.2">
      <c r="A4" s="314" t="s">
        <v>258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x14ac:dyDescent="0.2">
      <c r="A5" s="314" t="s">
        <v>388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x14ac:dyDescent="0.2">
      <c r="A6" s="314" t="s">
        <v>360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x14ac:dyDescent="0.2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9" spans="1:20" x14ac:dyDescent="0.2">
      <c r="A9" s="16"/>
      <c r="B9" s="16"/>
      <c r="C9" s="16"/>
      <c r="D9" s="16"/>
      <c r="E9" s="16"/>
      <c r="F9" s="16"/>
      <c r="G9" s="16"/>
      <c r="H9" s="16"/>
      <c r="P9" s="39"/>
      <c r="Q9" s="39" t="s">
        <v>172</v>
      </c>
    </row>
    <row r="10" spans="1:20" x14ac:dyDescent="0.2">
      <c r="A10" s="367" t="s">
        <v>124</v>
      </c>
      <c r="B10" s="368"/>
      <c r="C10" s="368"/>
      <c r="D10" s="368"/>
      <c r="E10" s="368"/>
      <c r="F10" s="368"/>
      <c r="G10" s="368"/>
      <c r="H10" s="369"/>
      <c r="I10" s="361" t="s">
        <v>159</v>
      </c>
      <c r="J10" s="362"/>
      <c r="K10" s="363"/>
      <c r="L10" s="361" t="s">
        <v>160</v>
      </c>
      <c r="M10" s="362"/>
      <c r="N10" s="363"/>
      <c r="O10" s="364" t="s">
        <v>158</v>
      </c>
      <c r="P10" s="360"/>
      <c r="Q10" s="365"/>
      <c r="R10" s="366" t="s">
        <v>161</v>
      </c>
      <c r="S10" s="366"/>
      <c r="T10" s="366"/>
    </row>
    <row r="11" spans="1:20" ht="51" x14ac:dyDescent="0.2">
      <c r="A11" s="370"/>
      <c r="B11" s="371"/>
      <c r="C11" s="371"/>
      <c r="D11" s="371"/>
      <c r="E11" s="371"/>
      <c r="F11" s="371"/>
      <c r="G11" s="371"/>
      <c r="H11" s="372"/>
      <c r="I11" s="187" t="s">
        <v>8</v>
      </c>
      <c r="J11" s="187" t="s">
        <v>9</v>
      </c>
      <c r="K11" s="153" t="s">
        <v>10</v>
      </c>
      <c r="L11" s="187" t="s">
        <v>8</v>
      </c>
      <c r="M11" s="187" t="s">
        <v>9</v>
      </c>
      <c r="N11" s="153" t="s">
        <v>10</v>
      </c>
      <c r="O11" s="187" t="s">
        <v>8</v>
      </c>
      <c r="P11" s="187" t="s">
        <v>9</v>
      </c>
      <c r="Q11" s="153" t="s">
        <v>10</v>
      </c>
      <c r="R11" s="187" t="s">
        <v>8</v>
      </c>
      <c r="S11" s="187" t="s">
        <v>9</v>
      </c>
      <c r="T11" s="153" t="s">
        <v>10</v>
      </c>
    </row>
    <row r="12" spans="1:20" x14ac:dyDescent="0.2">
      <c r="A12" s="322" t="s">
        <v>113</v>
      </c>
      <c r="B12" s="322"/>
      <c r="C12" s="322"/>
      <c r="D12" s="322"/>
      <c r="E12" s="322"/>
      <c r="F12" s="322"/>
      <c r="G12" s="322"/>
      <c r="H12" s="322"/>
      <c r="I12" s="111"/>
      <c r="J12" s="111"/>
      <c r="K12" s="111"/>
      <c r="L12" s="48"/>
      <c r="M12" s="48"/>
      <c r="N12" s="48"/>
      <c r="O12" s="48"/>
      <c r="P12" s="48"/>
      <c r="Q12" s="48"/>
      <c r="R12" s="48"/>
      <c r="S12" s="20"/>
      <c r="T12" s="20"/>
    </row>
    <row r="13" spans="1:20" x14ac:dyDescent="0.2">
      <c r="A13" s="166"/>
      <c r="B13" s="333" t="s">
        <v>185</v>
      </c>
      <c r="C13" s="328"/>
      <c r="D13" s="328"/>
      <c r="E13" s="328"/>
      <c r="F13" s="328"/>
      <c r="G13" s="328"/>
      <c r="H13" s="328"/>
      <c r="I13" s="169"/>
      <c r="J13" s="169"/>
      <c r="K13" s="169"/>
      <c r="L13" s="48"/>
      <c r="M13" s="48"/>
      <c r="N13" s="48"/>
      <c r="O13" s="48"/>
      <c r="P13" s="48"/>
      <c r="Q13" s="48"/>
      <c r="R13" s="48"/>
      <c r="S13" s="20"/>
      <c r="T13" s="20"/>
    </row>
    <row r="14" spans="1:20" x14ac:dyDescent="0.2">
      <c r="A14" s="77"/>
      <c r="B14" s="171"/>
      <c r="C14" s="325" t="s">
        <v>191</v>
      </c>
      <c r="D14" s="326"/>
      <c r="E14" s="326"/>
      <c r="F14" s="326"/>
      <c r="G14" s="326"/>
      <c r="H14" s="327"/>
      <c r="I14" s="169"/>
      <c r="J14" s="169"/>
      <c r="K14" s="169"/>
      <c r="L14" s="48"/>
      <c r="M14" s="48"/>
      <c r="N14" s="48"/>
      <c r="O14" s="48"/>
      <c r="P14" s="48"/>
      <c r="Q14" s="48"/>
      <c r="R14" s="48"/>
      <c r="S14" s="20"/>
      <c r="T14" s="20"/>
    </row>
    <row r="15" spans="1:20" x14ac:dyDescent="0.2">
      <c r="A15" s="77"/>
      <c r="B15" s="188"/>
      <c r="C15" s="325" t="s">
        <v>192</v>
      </c>
      <c r="D15" s="326"/>
      <c r="E15" s="326"/>
      <c r="F15" s="326"/>
      <c r="G15" s="326"/>
      <c r="H15" s="327"/>
      <c r="I15" s="169"/>
      <c r="J15" s="169"/>
      <c r="K15" s="169"/>
      <c r="L15" s="48"/>
      <c r="M15" s="48"/>
      <c r="N15" s="48"/>
      <c r="O15" s="48"/>
      <c r="P15" s="48"/>
      <c r="Q15" s="48"/>
      <c r="R15" s="48"/>
      <c r="S15" s="20"/>
      <c r="T15" s="20"/>
    </row>
    <row r="16" spans="1:20" x14ac:dyDescent="0.2">
      <c r="A16" s="77"/>
      <c r="B16" s="188"/>
      <c r="C16" s="325" t="s">
        <v>193</v>
      </c>
      <c r="D16" s="326"/>
      <c r="E16" s="326"/>
      <c r="F16" s="326"/>
      <c r="G16" s="326"/>
      <c r="H16" s="327"/>
      <c r="I16" s="169"/>
      <c r="J16" s="169"/>
      <c r="K16" s="169"/>
      <c r="L16" s="48"/>
      <c r="M16" s="48"/>
      <c r="N16" s="48"/>
      <c r="O16" s="48"/>
      <c r="P16" s="48"/>
      <c r="Q16" s="48"/>
      <c r="R16" s="48"/>
      <c r="S16" s="20"/>
      <c r="T16" s="20"/>
    </row>
    <row r="17" spans="1:20" x14ac:dyDescent="0.2">
      <c r="A17" s="77"/>
      <c r="B17" s="188"/>
      <c r="C17" s="325" t="s">
        <v>194</v>
      </c>
      <c r="D17" s="326"/>
      <c r="E17" s="326"/>
      <c r="F17" s="326"/>
      <c r="G17" s="326"/>
      <c r="H17" s="327"/>
      <c r="I17" s="169"/>
      <c r="J17" s="169"/>
      <c r="K17" s="169"/>
      <c r="L17" s="48"/>
      <c r="M17" s="48"/>
      <c r="N17" s="48"/>
      <c r="O17" s="48"/>
      <c r="P17" s="48"/>
      <c r="Q17" s="48"/>
      <c r="R17" s="48"/>
      <c r="S17" s="20"/>
      <c r="T17" s="20"/>
    </row>
    <row r="18" spans="1:20" x14ac:dyDescent="0.2">
      <c r="A18" s="77"/>
      <c r="B18" s="188"/>
      <c r="C18" s="325" t="s">
        <v>195</v>
      </c>
      <c r="D18" s="326"/>
      <c r="E18" s="326"/>
      <c r="F18" s="326"/>
      <c r="G18" s="326"/>
      <c r="H18" s="327"/>
      <c r="I18" s="169"/>
      <c r="J18" s="169"/>
      <c r="K18" s="169"/>
      <c r="L18" s="48"/>
      <c r="M18" s="48"/>
      <c r="N18" s="48"/>
      <c r="O18" s="48"/>
      <c r="P18" s="48"/>
      <c r="Q18" s="48"/>
      <c r="R18" s="48"/>
      <c r="S18" s="20"/>
      <c r="T18" s="20"/>
    </row>
    <row r="19" spans="1:20" x14ac:dyDescent="0.2">
      <c r="A19" s="77"/>
      <c r="B19" s="188"/>
      <c r="C19" s="334" t="s">
        <v>196</v>
      </c>
      <c r="D19" s="335"/>
      <c r="E19" s="335"/>
      <c r="F19" s="335"/>
      <c r="G19" s="335"/>
      <c r="H19" s="336"/>
      <c r="I19" s="169"/>
      <c r="J19" s="169"/>
      <c r="K19" s="169"/>
      <c r="L19" s="48"/>
      <c r="M19" s="48"/>
      <c r="N19" s="48"/>
      <c r="O19" s="48"/>
      <c r="P19" s="48"/>
      <c r="Q19" s="48"/>
      <c r="R19" s="48"/>
      <c r="S19" s="20"/>
      <c r="T19" s="20"/>
    </row>
    <row r="20" spans="1:20" x14ac:dyDescent="0.2">
      <c r="A20" s="166"/>
      <c r="B20" s="328" t="s">
        <v>277</v>
      </c>
      <c r="C20" s="328"/>
      <c r="D20" s="328"/>
      <c r="E20" s="328"/>
      <c r="F20" s="328"/>
      <c r="G20" s="328"/>
      <c r="H20" s="328"/>
      <c r="I20" s="169"/>
      <c r="J20" s="169"/>
      <c r="K20" s="169"/>
      <c r="L20" s="48"/>
      <c r="M20" s="48"/>
      <c r="N20" s="48"/>
      <c r="O20" s="48"/>
      <c r="P20" s="48"/>
      <c r="Q20" s="48"/>
      <c r="R20" s="48"/>
      <c r="S20" s="20"/>
      <c r="T20" s="20"/>
    </row>
    <row r="21" spans="1:20" x14ac:dyDescent="0.2">
      <c r="A21" s="77"/>
      <c r="B21" s="11"/>
      <c r="C21" s="321" t="s">
        <v>199</v>
      </c>
      <c r="D21" s="320"/>
      <c r="E21" s="320"/>
      <c r="F21" s="320"/>
      <c r="G21" s="320"/>
      <c r="H21" s="32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0"/>
      <c r="T21" s="20"/>
    </row>
    <row r="22" spans="1:20" x14ac:dyDescent="0.2">
      <c r="A22" s="77"/>
      <c r="B22" s="35"/>
      <c r="C22" s="331" t="s">
        <v>200</v>
      </c>
      <c r="D22" s="332"/>
      <c r="E22" s="332"/>
      <c r="F22" s="332"/>
      <c r="G22" s="332"/>
      <c r="H22" s="332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0"/>
      <c r="T22" s="20"/>
    </row>
    <row r="23" spans="1:20" x14ac:dyDescent="0.2">
      <c r="A23" s="77"/>
      <c r="B23" s="35"/>
      <c r="C23" s="321" t="s">
        <v>201</v>
      </c>
      <c r="D23" s="320"/>
      <c r="E23" s="320"/>
      <c r="F23" s="320"/>
      <c r="G23" s="320"/>
      <c r="H23" s="32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0"/>
      <c r="T23" s="20"/>
    </row>
    <row r="24" spans="1:20" x14ac:dyDescent="0.2">
      <c r="A24" s="77"/>
      <c r="B24" s="35"/>
      <c r="C24" s="321" t="s">
        <v>202</v>
      </c>
      <c r="D24" s="320"/>
      <c r="E24" s="320"/>
      <c r="F24" s="320"/>
      <c r="G24" s="320"/>
      <c r="H24" s="32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0"/>
      <c r="T24" s="20"/>
    </row>
    <row r="25" spans="1:20" x14ac:dyDescent="0.2">
      <c r="A25" s="77"/>
      <c r="B25" s="35"/>
      <c r="C25" s="321" t="s">
        <v>203</v>
      </c>
      <c r="D25" s="320"/>
      <c r="E25" s="320"/>
      <c r="F25" s="320"/>
      <c r="G25" s="320"/>
      <c r="H25" s="320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20"/>
      <c r="T25" s="20"/>
    </row>
    <row r="26" spans="1:20" x14ac:dyDescent="0.2">
      <c r="A26" s="77"/>
      <c r="B26" s="35"/>
      <c r="C26" s="321" t="s">
        <v>204</v>
      </c>
      <c r="D26" s="320"/>
      <c r="E26" s="320"/>
      <c r="F26" s="320"/>
      <c r="G26" s="320"/>
      <c r="H26" s="320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20"/>
      <c r="T26" s="20"/>
    </row>
    <row r="27" spans="1:20" x14ac:dyDescent="0.2">
      <c r="A27" s="166"/>
      <c r="B27" s="328" t="s">
        <v>206</v>
      </c>
      <c r="C27" s="328"/>
      <c r="D27" s="328"/>
      <c r="E27" s="328"/>
      <c r="F27" s="328"/>
      <c r="G27" s="328"/>
      <c r="H27" s="32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20"/>
      <c r="T27" s="20"/>
    </row>
    <row r="28" spans="1:20" x14ac:dyDescent="0.2">
      <c r="A28" s="77"/>
      <c r="B28" s="11"/>
      <c r="C28" s="329" t="s">
        <v>207</v>
      </c>
      <c r="D28" s="330"/>
      <c r="E28" s="330"/>
      <c r="F28" s="330"/>
      <c r="G28" s="330"/>
      <c r="H28" s="33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20"/>
      <c r="T28" s="20"/>
    </row>
    <row r="29" spans="1:20" x14ac:dyDescent="0.2">
      <c r="A29" s="77"/>
      <c r="B29" s="35"/>
      <c r="C29" s="329" t="s">
        <v>208</v>
      </c>
      <c r="D29" s="330"/>
      <c r="E29" s="330"/>
      <c r="F29" s="330"/>
      <c r="G29" s="330"/>
      <c r="H29" s="33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0"/>
      <c r="T29" s="20"/>
    </row>
    <row r="30" spans="1:20" x14ac:dyDescent="0.2">
      <c r="A30" s="77"/>
      <c r="B30" s="35"/>
      <c r="C30" s="329" t="s">
        <v>209</v>
      </c>
      <c r="D30" s="330"/>
      <c r="E30" s="330"/>
      <c r="F30" s="330"/>
      <c r="G30" s="330"/>
      <c r="H30" s="3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0"/>
      <c r="T30" s="20"/>
    </row>
    <row r="31" spans="1:20" x14ac:dyDescent="0.2">
      <c r="A31" s="77"/>
      <c r="B31" s="35"/>
      <c r="C31" s="321" t="s">
        <v>210</v>
      </c>
      <c r="D31" s="320"/>
      <c r="E31" s="320"/>
      <c r="F31" s="320"/>
      <c r="G31" s="320"/>
      <c r="H31" s="320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0"/>
      <c r="T31" s="20"/>
    </row>
    <row r="32" spans="1:20" x14ac:dyDescent="0.2">
      <c r="A32" s="77"/>
      <c r="B32" s="35"/>
      <c r="C32" s="321" t="s">
        <v>211</v>
      </c>
      <c r="D32" s="320"/>
      <c r="E32" s="320"/>
      <c r="F32" s="320"/>
      <c r="G32" s="320"/>
      <c r="H32" s="320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0"/>
      <c r="T32" s="20"/>
    </row>
    <row r="33" spans="1:20" x14ac:dyDescent="0.2">
      <c r="A33" s="77"/>
      <c r="B33" s="35"/>
      <c r="C33" s="325" t="s">
        <v>212</v>
      </c>
      <c r="D33" s="326"/>
      <c r="E33" s="326"/>
      <c r="F33" s="326"/>
      <c r="G33" s="326"/>
      <c r="H33" s="32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0"/>
      <c r="T33" s="20"/>
    </row>
    <row r="34" spans="1:20" x14ac:dyDescent="0.2">
      <c r="A34" s="77"/>
      <c r="B34" s="35"/>
      <c r="C34" s="325" t="s">
        <v>213</v>
      </c>
      <c r="D34" s="326"/>
      <c r="E34" s="326"/>
      <c r="F34" s="326"/>
      <c r="G34" s="326"/>
      <c r="H34" s="32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20"/>
      <c r="T34" s="20"/>
    </row>
    <row r="35" spans="1:20" x14ac:dyDescent="0.2">
      <c r="A35" s="77"/>
      <c r="B35" s="35"/>
      <c r="C35" s="325" t="s">
        <v>214</v>
      </c>
      <c r="D35" s="326"/>
      <c r="E35" s="326"/>
      <c r="F35" s="326"/>
      <c r="G35" s="326"/>
      <c r="H35" s="32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20"/>
      <c r="T35" s="20"/>
    </row>
    <row r="36" spans="1:20" x14ac:dyDescent="0.2">
      <c r="A36" s="77"/>
      <c r="B36" s="35"/>
      <c r="C36" s="321" t="s">
        <v>215</v>
      </c>
      <c r="D36" s="320"/>
      <c r="E36" s="320"/>
      <c r="F36" s="320"/>
      <c r="G36" s="320"/>
      <c r="H36" s="320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20"/>
      <c r="T36" s="20"/>
    </row>
    <row r="37" spans="1:20" x14ac:dyDescent="0.2">
      <c r="A37" s="77"/>
      <c r="B37" s="35"/>
      <c r="C37" s="325" t="s">
        <v>345</v>
      </c>
      <c r="D37" s="326"/>
      <c r="E37" s="326"/>
      <c r="F37" s="326"/>
      <c r="G37" s="326"/>
      <c r="H37" s="32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20"/>
      <c r="T37" s="20"/>
    </row>
    <row r="38" spans="1:20" x14ac:dyDescent="0.2">
      <c r="A38" s="77"/>
      <c r="B38" s="15"/>
      <c r="C38" s="321" t="s">
        <v>216</v>
      </c>
      <c r="D38" s="320"/>
      <c r="E38" s="320"/>
      <c r="F38" s="320"/>
      <c r="G38" s="320"/>
      <c r="H38" s="320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20"/>
      <c r="T38" s="20"/>
    </row>
    <row r="39" spans="1:20" x14ac:dyDescent="0.2">
      <c r="A39" s="166"/>
      <c r="B39" s="328" t="s">
        <v>184</v>
      </c>
      <c r="C39" s="328"/>
      <c r="D39" s="328"/>
      <c r="E39" s="328"/>
      <c r="F39" s="328"/>
      <c r="G39" s="328"/>
      <c r="H39" s="328"/>
      <c r="I39" s="169"/>
      <c r="J39" s="169"/>
      <c r="K39" s="169"/>
      <c r="L39" s="48"/>
      <c r="M39" s="48"/>
      <c r="N39" s="48"/>
      <c r="O39" s="48"/>
      <c r="P39" s="48"/>
      <c r="Q39" s="48"/>
      <c r="R39" s="48"/>
      <c r="S39" s="20"/>
      <c r="T39" s="20"/>
    </row>
    <row r="40" spans="1:20" x14ac:dyDescent="0.2">
      <c r="A40" s="77"/>
      <c r="B40" s="170"/>
      <c r="C40" s="317" t="s">
        <v>223</v>
      </c>
      <c r="D40" s="323"/>
      <c r="E40" s="323"/>
      <c r="F40" s="323"/>
      <c r="G40" s="323"/>
      <c r="H40" s="324"/>
      <c r="I40" s="112"/>
      <c r="J40" s="112"/>
      <c r="K40" s="112"/>
      <c r="L40" s="48"/>
      <c r="M40" s="48"/>
      <c r="N40" s="48"/>
      <c r="O40" s="48"/>
      <c r="P40" s="48"/>
      <c r="Q40" s="48"/>
      <c r="R40" s="48"/>
      <c r="S40" s="20"/>
      <c r="T40" s="20"/>
    </row>
    <row r="41" spans="1:20" x14ac:dyDescent="0.2">
      <c r="A41" s="77"/>
      <c r="B41" s="174"/>
      <c r="C41" s="325" t="s">
        <v>346</v>
      </c>
      <c r="D41" s="326"/>
      <c r="E41" s="326"/>
      <c r="F41" s="326"/>
      <c r="G41" s="326"/>
      <c r="H41" s="327"/>
      <c r="I41" s="112"/>
      <c r="J41" s="112"/>
      <c r="K41" s="112"/>
      <c r="L41" s="48"/>
      <c r="M41" s="48"/>
      <c r="N41" s="48"/>
      <c r="O41" s="48"/>
      <c r="P41" s="48"/>
      <c r="Q41" s="48"/>
      <c r="R41" s="48"/>
      <c r="S41" s="20"/>
      <c r="T41" s="20"/>
    </row>
    <row r="42" spans="1:20" ht="25.5" customHeight="1" x14ac:dyDescent="0.2">
      <c r="A42" s="77"/>
      <c r="B42" s="174"/>
      <c r="C42" s="348" t="s">
        <v>347</v>
      </c>
      <c r="D42" s="349"/>
      <c r="E42" s="349"/>
      <c r="F42" s="349"/>
      <c r="G42" s="349"/>
      <c r="H42" s="350"/>
      <c r="I42" s="112"/>
      <c r="J42" s="112"/>
      <c r="K42" s="112"/>
      <c r="L42" s="48"/>
      <c r="M42" s="48"/>
      <c r="N42" s="48"/>
      <c r="O42" s="48"/>
      <c r="P42" s="48"/>
      <c r="Q42" s="48"/>
      <c r="R42" s="48"/>
      <c r="S42" s="20"/>
      <c r="T42" s="20"/>
    </row>
    <row r="43" spans="1:20" x14ac:dyDescent="0.2">
      <c r="A43" s="77"/>
      <c r="B43" s="174"/>
      <c r="C43" s="317" t="s">
        <v>0</v>
      </c>
      <c r="D43" s="323"/>
      <c r="E43" s="323"/>
      <c r="F43" s="323"/>
      <c r="G43" s="323"/>
      <c r="H43" s="324"/>
      <c r="I43" s="112"/>
      <c r="J43" s="112"/>
      <c r="K43" s="112"/>
      <c r="L43" s="48"/>
      <c r="M43" s="48"/>
      <c r="N43" s="48"/>
      <c r="O43" s="48"/>
      <c r="P43" s="48"/>
      <c r="Q43" s="48"/>
      <c r="R43" s="48"/>
      <c r="S43" s="20"/>
      <c r="T43" s="20"/>
    </row>
    <row r="44" spans="1:20" x14ac:dyDescent="0.2">
      <c r="A44" s="77"/>
      <c r="B44" s="174"/>
      <c r="C44" s="317" t="s">
        <v>224</v>
      </c>
      <c r="D44" s="323"/>
      <c r="E44" s="323"/>
      <c r="F44" s="323"/>
      <c r="G44" s="323"/>
      <c r="H44" s="324"/>
      <c r="I44" s="112"/>
      <c r="J44" s="112"/>
      <c r="K44" s="112"/>
      <c r="L44" s="48"/>
      <c r="M44" s="48"/>
      <c r="N44" s="48"/>
      <c r="O44" s="48"/>
      <c r="P44" s="48"/>
      <c r="Q44" s="48"/>
      <c r="R44" s="48"/>
      <c r="S44" s="20"/>
      <c r="T44" s="20"/>
    </row>
    <row r="45" spans="1:20" x14ac:dyDescent="0.2">
      <c r="A45" s="351"/>
      <c r="B45" s="352"/>
      <c r="C45" s="352"/>
      <c r="D45" s="352"/>
      <c r="E45" s="352"/>
      <c r="F45" s="352"/>
      <c r="G45" s="352"/>
      <c r="H45" s="353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0"/>
      <c r="T45" s="20"/>
    </row>
    <row r="46" spans="1:20" x14ac:dyDescent="0.2">
      <c r="A46" s="322" t="s">
        <v>114</v>
      </c>
      <c r="B46" s="322"/>
      <c r="C46" s="322"/>
      <c r="D46" s="322"/>
      <c r="E46" s="322"/>
      <c r="F46" s="322"/>
      <c r="G46" s="322"/>
      <c r="H46" s="322"/>
      <c r="I46" s="111"/>
      <c r="J46" s="111"/>
      <c r="K46" s="111"/>
      <c r="L46" s="48"/>
      <c r="M46" s="48"/>
      <c r="N46" s="48"/>
      <c r="O46" s="48"/>
      <c r="P46" s="48"/>
      <c r="Q46" s="48"/>
      <c r="R46" s="48"/>
      <c r="S46" s="20"/>
      <c r="T46" s="20"/>
    </row>
    <row r="47" spans="1:20" x14ac:dyDescent="0.2">
      <c r="A47" s="189"/>
      <c r="B47" s="354" t="s">
        <v>205</v>
      </c>
      <c r="C47" s="355"/>
      <c r="D47" s="355"/>
      <c r="E47" s="355"/>
      <c r="F47" s="355"/>
      <c r="G47" s="355"/>
      <c r="H47" s="356"/>
      <c r="I47" s="111"/>
      <c r="J47" s="111"/>
      <c r="K47" s="111"/>
      <c r="L47" s="48"/>
      <c r="M47" s="48"/>
      <c r="N47" s="48"/>
      <c r="O47" s="48"/>
      <c r="P47" s="48"/>
      <c r="Q47" s="48"/>
      <c r="R47" s="48"/>
      <c r="S47" s="20"/>
      <c r="T47" s="20"/>
    </row>
    <row r="48" spans="1:20" x14ac:dyDescent="0.2">
      <c r="A48" s="190"/>
      <c r="B48" s="35"/>
      <c r="C48" s="341" t="s">
        <v>197</v>
      </c>
      <c r="D48" s="342"/>
      <c r="E48" s="342"/>
      <c r="F48" s="342"/>
      <c r="G48" s="342"/>
      <c r="H48" s="342"/>
      <c r="I48" s="111"/>
      <c r="J48" s="111"/>
      <c r="K48" s="111"/>
      <c r="L48" s="48"/>
      <c r="M48" s="48"/>
      <c r="N48" s="48"/>
      <c r="O48" s="48"/>
      <c r="P48" s="48"/>
      <c r="Q48" s="48"/>
      <c r="R48" s="48"/>
      <c r="S48" s="20"/>
      <c r="T48" s="20"/>
    </row>
    <row r="49" spans="1:20" x14ac:dyDescent="0.2">
      <c r="A49" s="190"/>
      <c r="B49" s="35"/>
      <c r="C49" s="343" t="s">
        <v>193</v>
      </c>
      <c r="D49" s="344"/>
      <c r="E49" s="344"/>
      <c r="F49" s="344"/>
      <c r="G49" s="344"/>
      <c r="H49" s="344"/>
      <c r="I49" s="111"/>
      <c r="J49" s="111"/>
      <c r="K49" s="111"/>
      <c r="L49" s="48"/>
      <c r="M49" s="48"/>
      <c r="N49" s="48"/>
      <c r="O49" s="48"/>
      <c r="P49" s="48"/>
      <c r="Q49" s="48"/>
      <c r="R49" s="48"/>
      <c r="S49" s="20"/>
      <c r="T49" s="20"/>
    </row>
    <row r="50" spans="1:20" x14ac:dyDescent="0.2">
      <c r="A50" s="190"/>
      <c r="B50" s="35"/>
      <c r="C50" s="343" t="s">
        <v>194</v>
      </c>
      <c r="D50" s="344"/>
      <c r="E50" s="344"/>
      <c r="F50" s="344"/>
      <c r="G50" s="344"/>
      <c r="H50" s="344"/>
      <c r="I50" s="111"/>
      <c r="J50" s="111"/>
      <c r="K50" s="111"/>
      <c r="L50" s="48"/>
      <c r="M50" s="48"/>
      <c r="N50" s="48"/>
      <c r="O50" s="48"/>
      <c r="P50" s="48"/>
      <c r="Q50" s="48"/>
      <c r="R50" s="48"/>
      <c r="S50" s="20"/>
      <c r="T50" s="20"/>
    </row>
    <row r="51" spans="1:20" x14ac:dyDescent="0.2">
      <c r="A51" s="190"/>
      <c r="B51" s="35"/>
      <c r="C51" s="357" t="s">
        <v>195</v>
      </c>
      <c r="D51" s="358"/>
      <c r="E51" s="358"/>
      <c r="F51" s="358"/>
      <c r="G51" s="358"/>
      <c r="H51" s="358"/>
      <c r="I51" s="111"/>
      <c r="J51" s="111"/>
      <c r="K51" s="111"/>
      <c r="L51" s="48"/>
      <c r="M51" s="48"/>
      <c r="N51" s="48"/>
      <c r="O51" s="48"/>
      <c r="P51" s="48"/>
      <c r="Q51" s="48"/>
      <c r="R51" s="48"/>
      <c r="S51" s="20"/>
      <c r="T51" s="20"/>
    </row>
    <row r="52" spans="1:20" x14ac:dyDescent="0.2">
      <c r="A52" s="190"/>
      <c r="B52" s="35"/>
      <c r="C52" s="343" t="s">
        <v>198</v>
      </c>
      <c r="D52" s="344"/>
      <c r="E52" s="344"/>
      <c r="F52" s="344"/>
      <c r="G52" s="344"/>
      <c r="H52" s="344"/>
      <c r="I52" s="111"/>
      <c r="J52" s="111"/>
      <c r="K52" s="111"/>
      <c r="L52" s="48"/>
      <c r="M52" s="48"/>
      <c r="N52" s="48"/>
      <c r="O52" s="48"/>
      <c r="P52" s="48"/>
      <c r="Q52" s="48"/>
      <c r="R52" s="48"/>
      <c r="S52" s="20"/>
      <c r="T52" s="20"/>
    </row>
    <row r="53" spans="1:20" x14ac:dyDescent="0.2">
      <c r="A53" s="166"/>
      <c r="B53" s="333" t="s">
        <v>217</v>
      </c>
      <c r="C53" s="328"/>
      <c r="D53" s="328"/>
      <c r="E53" s="328"/>
      <c r="F53" s="328"/>
      <c r="G53" s="328"/>
      <c r="H53" s="328"/>
      <c r="I53" s="111"/>
      <c r="J53" s="111"/>
      <c r="K53" s="111"/>
      <c r="L53" s="48"/>
      <c r="M53" s="48"/>
      <c r="N53" s="48"/>
      <c r="O53" s="48"/>
      <c r="P53" s="48"/>
      <c r="Q53" s="48"/>
      <c r="R53" s="48"/>
      <c r="S53" s="20"/>
      <c r="T53" s="20"/>
    </row>
    <row r="54" spans="1:20" x14ac:dyDescent="0.2">
      <c r="A54" s="77"/>
      <c r="B54" s="171"/>
      <c r="C54" s="325" t="s">
        <v>218</v>
      </c>
      <c r="D54" s="326"/>
      <c r="E54" s="326"/>
      <c r="F54" s="326"/>
      <c r="G54" s="326"/>
      <c r="H54" s="327"/>
      <c r="I54" s="111"/>
      <c r="J54" s="111"/>
      <c r="K54" s="111"/>
      <c r="L54" s="48"/>
      <c r="M54" s="48"/>
      <c r="N54" s="48"/>
      <c r="O54" s="48"/>
      <c r="P54" s="48"/>
      <c r="Q54" s="48"/>
      <c r="R54" s="48"/>
      <c r="S54" s="20"/>
      <c r="T54" s="20"/>
    </row>
    <row r="55" spans="1:20" x14ac:dyDescent="0.2">
      <c r="A55" s="77"/>
      <c r="B55" s="188"/>
      <c r="C55" s="325" t="s">
        <v>219</v>
      </c>
      <c r="D55" s="326"/>
      <c r="E55" s="326"/>
      <c r="F55" s="326"/>
      <c r="G55" s="326"/>
      <c r="H55" s="327"/>
      <c r="I55" s="111"/>
      <c r="J55" s="111"/>
      <c r="K55" s="111"/>
      <c r="L55" s="48"/>
      <c r="M55" s="48"/>
      <c r="N55" s="48"/>
      <c r="O55" s="48"/>
      <c r="P55" s="48"/>
      <c r="Q55" s="48"/>
      <c r="R55" s="48"/>
      <c r="S55" s="20"/>
      <c r="T55" s="20"/>
    </row>
    <row r="56" spans="1:20" x14ac:dyDescent="0.2">
      <c r="A56" s="77"/>
      <c r="B56" s="188"/>
      <c r="C56" s="325" t="s">
        <v>220</v>
      </c>
      <c r="D56" s="326"/>
      <c r="E56" s="326"/>
      <c r="F56" s="326"/>
      <c r="G56" s="326"/>
      <c r="H56" s="327"/>
      <c r="I56" s="111"/>
      <c r="J56" s="111"/>
      <c r="K56" s="111"/>
      <c r="L56" s="48"/>
      <c r="M56" s="48"/>
      <c r="N56" s="48"/>
      <c r="O56" s="48"/>
      <c r="P56" s="48"/>
      <c r="Q56" s="48"/>
      <c r="R56" s="48"/>
      <c r="S56" s="20"/>
      <c r="T56" s="20"/>
    </row>
    <row r="57" spans="1:20" x14ac:dyDescent="0.2">
      <c r="A57" s="77"/>
      <c r="B57" s="35"/>
      <c r="C57" s="321" t="s">
        <v>221</v>
      </c>
      <c r="D57" s="321"/>
      <c r="E57" s="321"/>
      <c r="F57" s="321"/>
      <c r="G57" s="321"/>
      <c r="H57" s="321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20"/>
      <c r="T57" s="20"/>
    </row>
    <row r="58" spans="1:20" x14ac:dyDescent="0.2">
      <c r="A58" s="77"/>
      <c r="B58" s="35"/>
      <c r="C58" s="321" t="s">
        <v>222</v>
      </c>
      <c r="D58" s="321"/>
      <c r="E58" s="321"/>
      <c r="F58" s="321"/>
      <c r="G58" s="321"/>
      <c r="H58" s="321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20"/>
      <c r="T58" s="20"/>
    </row>
    <row r="59" spans="1:20" x14ac:dyDescent="0.2">
      <c r="A59" s="166"/>
      <c r="B59" s="328" t="s">
        <v>115</v>
      </c>
      <c r="C59" s="320"/>
      <c r="D59" s="320"/>
      <c r="E59" s="320"/>
      <c r="F59" s="320"/>
      <c r="G59" s="320"/>
      <c r="H59" s="320"/>
      <c r="I59" s="169"/>
      <c r="J59" s="169"/>
      <c r="K59" s="169"/>
      <c r="L59" s="48"/>
      <c r="M59" s="48"/>
      <c r="N59" s="48"/>
      <c r="O59" s="48"/>
      <c r="P59" s="48"/>
      <c r="Q59" s="48"/>
      <c r="R59" s="48"/>
      <c r="S59" s="20"/>
      <c r="T59" s="20"/>
    </row>
    <row r="60" spans="1:20" x14ac:dyDescent="0.2">
      <c r="A60" s="77"/>
      <c r="B60" s="170"/>
      <c r="C60" s="317" t="s">
        <v>223</v>
      </c>
      <c r="D60" s="323"/>
      <c r="E60" s="323"/>
      <c r="F60" s="323"/>
      <c r="G60" s="323"/>
      <c r="H60" s="324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20"/>
      <c r="T60" s="20"/>
    </row>
    <row r="61" spans="1:20" x14ac:dyDescent="0.2">
      <c r="A61" s="77"/>
      <c r="B61" s="174"/>
      <c r="C61" s="325" t="s">
        <v>348</v>
      </c>
      <c r="D61" s="326"/>
      <c r="E61" s="326"/>
      <c r="F61" s="326"/>
      <c r="G61" s="326"/>
      <c r="H61" s="327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20"/>
      <c r="T61" s="20"/>
    </row>
    <row r="62" spans="1:20" ht="25.5" customHeight="1" x14ac:dyDescent="0.2">
      <c r="A62" s="77"/>
      <c r="B62" s="174"/>
      <c r="C62" s="348" t="s">
        <v>349</v>
      </c>
      <c r="D62" s="349"/>
      <c r="E62" s="349"/>
      <c r="F62" s="349"/>
      <c r="G62" s="349"/>
      <c r="H62" s="350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20"/>
      <c r="T62" s="20"/>
    </row>
    <row r="63" spans="1:20" x14ac:dyDescent="0.2">
      <c r="A63" s="77"/>
      <c r="B63" s="174"/>
      <c r="C63" s="317" t="s">
        <v>0</v>
      </c>
      <c r="D63" s="323"/>
      <c r="E63" s="323"/>
      <c r="F63" s="323"/>
      <c r="G63" s="323"/>
      <c r="H63" s="32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20"/>
      <c r="T63" s="20"/>
    </row>
    <row r="64" spans="1:20" x14ac:dyDescent="0.2">
      <c r="A64" s="77"/>
      <c r="B64" s="174"/>
      <c r="C64" s="317" t="s">
        <v>225</v>
      </c>
      <c r="D64" s="323"/>
      <c r="E64" s="323"/>
      <c r="F64" s="323"/>
      <c r="G64" s="323"/>
      <c r="H64" s="324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20"/>
      <c r="T64" s="20"/>
    </row>
    <row r="65" spans="1:20" x14ac:dyDescent="0.2">
      <c r="A65" s="351"/>
      <c r="B65" s="352"/>
      <c r="C65" s="352"/>
      <c r="D65" s="352"/>
      <c r="E65" s="352"/>
      <c r="F65" s="352"/>
      <c r="G65" s="352"/>
      <c r="H65" s="353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20"/>
      <c r="T65" s="20"/>
    </row>
    <row r="66" spans="1:20" x14ac:dyDescent="0.2">
      <c r="A66" s="322" t="s">
        <v>1</v>
      </c>
      <c r="B66" s="322"/>
      <c r="C66" s="322"/>
      <c r="D66" s="322"/>
      <c r="E66" s="322"/>
      <c r="F66" s="322"/>
      <c r="G66" s="322"/>
      <c r="H66" s="322"/>
      <c r="I66" s="111"/>
      <c r="J66" s="111"/>
      <c r="K66" s="111"/>
      <c r="L66" s="48"/>
      <c r="M66" s="48"/>
      <c r="N66" s="48"/>
      <c r="O66" s="48"/>
      <c r="P66" s="48"/>
      <c r="Q66" s="48"/>
      <c r="R66" s="48"/>
      <c r="S66" s="20"/>
      <c r="T66" s="20"/>
    </row>
    <row r="67" spans="1:20" x14ac:dyDescent="0.2">
      <c r="A67" s="345"/>
      <c r="B67" s="346"/>
      <c r="C67" s="346"/>
      <c r="D67" s="346"/>
      <c r="E67" s="346"/>
      <c r="F67" s="346"/>
      <c r="G67" s="346"/>
      <c r="H67" s="347"/>
      <c r="I67" s="111"/>
      <c r="J67" s="111"/>
      <c r="K67" s="111"/>
      <c r="L67" s="48"/>
      <c r="M67" s="48"/>
      <c r="N67" s="48"/>
      <c r="O67" s="48"/>
      <c r="P67" s="48"/>
      <c r="Q67" s="48"/>
      <c r="R67" s="48"/>
      <c r="S67" s="20"/>
      <c r="T67" s="20"/>
    </row>
    <row r="68" spans="1:20" ht="25.5" customHeight="1" x14ac:dyDescent="0.2">
      <c r="A68" s="359" t="s">
        <v>226</v>
      </c>
      <c r="B68" s="320"/>
      <c r="C68" s="320"/>
      <c r="D68" s="320"/>
      <c r="E68" s="320"/>
      <c r="F68" s="320"/>
      <c r="G68" s="320"/>
      <c r="H68" s="320"/>
      <c r="I68" s="118">
        <f>I69+I70</f>
        <v>212</v>
      </c>
      <c r="J68" s="118"/>
      <c r="K68" s="118"/>
      <c r="L68" s="118"/>
      <c r="M68" s="116"/>
      <c r="N68" s="116"/>
      <c r="O68" s="116"/>
      <c r="P68" s="116"/>
      <c r="Q68" s="116"/>
      <c r="R68" s="116"/>
      <c r="S68" s="20"/>
      <c r="T68" s="20"/>
    </row>
    <row r="69" spans="1:20" x14ac:dyDescent="0.2">
      <c r="A69" s="34"/>
      <c r="B69" s="320" t="s">
        <v>116</v>
      </c>
      <c r="C69" s="320"/>
      <c r="D69" s="320"/>
      <c r="E69" s="320"/>
      <c r="F69" s="320"/>
      <c r="G69" s="320"/>
      <c r="H69" s="320"/>
      <c r="I69" s="293">
        <v>212</v>
      </c>
      <c r="J69" s="48"/>
      <c r="K69" s="48"/>
      <c r="L69" s="293"/>
      <c r="M69" s="48"/>
      <c r="N69" s="48"/>
      <c r="O69" s="48"/>
      <c r="P69" s="48"/>
      <c r="Q69" s="48"/>
      <c r="R69" s="48"/>
      <c r="S69" s="20"/>
      <c r="T69" s="20"/>
    </row>
    <row r="70" spans="1:20" x14ac:dyDescent="0.2">
      <c r="A70" s="166"/>
      <c r="B70" s="320" t="s">
        <v>117</v>
      </c>
      <c r="C70" s="320"/>
      <c r="D70" s="320"/>
      <c r="E70" s="320"/>
      <c r="F70" s="320"/>
      <c r="G70" s="320"/>
      <c r="H70" s="320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20"/>
      <c r="T70" s="20"/>
    </row>
    <row r="71" spans="1:20" x14ac:dyDescent="0.2">
      <c r="A71" s="340"/>
      <c r="B71" s="320"/>
      <c r="C71" s="320"/>
      <c r="D71" s="320"/>
      <c r="E71" s="320"/>
      <c r="F71" s="320"/>
      <c r="G71" s="320"/>
      <c r="H71" s="320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20"/>
      <c r="T71" s="20"/>
    </row>
    <row r="72" spans="1:20" x14ac:dyDescent="0.2">
      <c r="A72" s="322" t="s">
        <v>2</v>
      </c>
      <c r="B72" s="322"/>
      <c r="C72" s="322"/>
      <c r="D72" s="322"/>
      <c r="E72" s="322"/>
      <c r="F72" s="322"/>
      <c r="G72" s="322"/>
      <c r="H72" s="322"/>
      <c r="I72" s="111">
        <f>I73+I84</f>
        <v>54652</v>
      </c>
      <c r="J72" s="111"/>
      <c r="K72" s="48"/>
      <c r="L72" s="111"/>
      <c r="M72" s="48"/>
      <c r="N72" s="48"/>
      <c r="O72" s="48"/>
      <c r="P72" s="48"/>
      <c r="Q72" s="48"/>
      <c r="R72" s="48"/>
      <c r="S72" s="20"/>
      <c r="T72" s="20"/>
    </row>
    <row r="73" spans="1:20" x14ac:dyDescent="0.2">
      <c r="A73" s="34"/>
      <c r="B73" s="320" t="s">
        <v>118</v>
      </c>
      <c r="C73" s="320"/>
      <c r="D73" s="320"/>
      <c r="E73" s="320"/>
      <c r="F73" s="320"/>
      <c r="G73" s="320"/>
      <c r="H73" s="320"/>
      <c r="I73" s="48">
        <f>SUM(I74:I83)</f>
        <v>54152</v>
      </c>
      <c r="J73" s="48"/>
      <c r="K73" s="48"/>
      <c r="L73" s="48"/>
      <c r="M73" s="48"/>
      <c r="N73" s="48"/>
      <c r="O73" s="48"/>
      <c r="P73" s="48"/>
      <c r="Q73" s="48"/>
      <c r="R73" s="48"/>
      <c r="S73" s="20"/>
      <c r="T73" s="20"/>
    </row>
    <row r="74" spans="1:20" x14ac:dyDescent="0.2">
      <c r="A74" s="77"/>
      <c r="B74" s="168"/>
      <c r="C74" s="317" t="s">
        <v>353</v>
      </c>
      <c r="D74" s="318"/>
      <c r="E74" s="318"/>
      <c r="F74" s="318"/>
      <c r="G74" s="318"/>
      <c r="H74" s="31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20"/>
      <c r="T74" s="20"/>
    </row>
    <row r="75" spans="1:20" x14ac:dyDescent="0.2">
      <c r="A75" s="77"/>
      <c r="B75" s="173"/>
      <c r="C75" s="317" t="s">
        <v>4</v>
      </c>
      <c r="D75" s="318"/>
      <c r="E75" s="318"/>
      <c r="F75" s="318"/>
      <c r="G75" s="318"/>
      <c r="H75" s="31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20"/>
      <c r="T75" s="20"/>
    </row>
    <row r="76" spans="1:20" x14ac:dyDescent="0.2">
      <c r="A76" s="77"/>
      <c r="B76" s="173"/>
      <c r="C76" s="317" t="s">
        <v>227</v>
      </c>
      <c r="D76" s="318"/>
      <c r="E76" s="318"/>
      <c r="F76" s="318"/>
      <c r="G76" s="318"/>
      <c r="H76" s="31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20"/>
      <c r="T76" s="20"/>
    </row>
    <row r="77" spans="1:20" x14ac:dyDescent="0.2">
      <c r="A77" s="77"/>
      <c r="B77" s="173"/>
      <c r="C77" s="325" t="s">
        <v>228</v>
      </c>
      <c r="D77" s="326"/>
      <c r="E77" s="326"/>
      <c r="F77" s="326"/>
      <c r="G77" s="326"/>
      <c r="H77" s="327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20"/>
      <c r="T77" s="20"/>
    </row>
    <row r="78" spans="1:20" x14ac:dyDescent="0.2">
      <c r="A78" s="77"/>
      <c r="B78" s="173"/>
      <c r="C78" s="317" t="s">
        <v>5</v>
      </c>
      <c r="D78" s="318"/>
      <c r="E78" s="318"/>
      <c r="F78" s="318"/>
      <c r="G78" s="318"/>
      <c r="H78" s="319"/>
      <c r="I78" s="112">
        <v>54152</v>
      </c>
      <c r="J78" s="48"/>
      <c r="K78" s="48"/>
      <c r="L78" s="112"/>
      <c r="M78" s="48"/>
      <c r="N78" s="48"/>
      <c r="O78" s="48"/>
      <c r="P78" s="48"/>
      <c r="Q78" s="48"/>
      <c r="R78" s="48"/>
      <c r="S78" s="20"/>
      <c r="T78" s="20"/>
    </row>
    <row r="79" spans="1:20" x14ac:dyDescent="0.2">
      <c r="A79" s="77"/>
      <c r="B79" s="173"/>
      <c r="C79" s="317" t="s">
        <v>352</v>
      </c>
      <c r="D79" s="318"/>
      <c r="E79" s="318"/>
      <c r="F79" s="318"/>
      <c r="G79" s="318"/>
      <c r="H79" s="319"/>
      <c r="I79" s="112"/>
      <c r="J79" s="48"/>
      <c r="K79" s="48"/>
      <c r="L79" s="112"/>
      <c r="M79" s="48"/>
      <c r="N79" s="48"/>
      <c r="O79" s="48"/>
      <c r="P79" s="48"/>
      <c r="Q79" s="48"/>
      <c r="R79" s="48"/>
      <c r="S79" s="20"/>
      <c r="T79" s="20"/>
    </row>
    <row r="80" spans="1:20" x14ac:dyDescent="0.2">
      <c r="A80" s="77"/>
      <c r="B80" s="173"/>
      <c r="C80" s="325" t="s">
        <v>351</v>
      </c>
      <c r="D80" s="326"/>
      <c r="E80" s="326"/>
      <c r="F80" s="326"/>
      <c r="G80" s="326"/>
      <c r="H80" s="327"/>
      <c r="I80" s="112"/>
      <c r="J80" s="48"/>
      <c r="K80" s="48"/>
      <c r="L80" s="112"/>
      <c r="M80" s="48"/>
      <c r="N80" s="48"/>
      <c r="O80" s="48"/>
      <c r="P80" s="48"/>
      <c r="Q80" s="48"/>
      <c r="R80" s="48"/>
      <c r="S80" s="20"/>
      <c r="T80" s="20"/>
    </row>
    <row r="81" spans="1:20" x14ac:dyDescent="0.2">
      <c r="A81" s="77"/>
      <c r="B81" s="173"/>
      <c r="C81" s="317" t="s">
        <v>6</v>
      </c>
      <c r="D81" s="318"/>
      <c r="E81" s="318"/>
      <c r="F81" s="318"/>
      <c r="G81" s="318"/>
      <c r="H81" s="319"/>
      <c r="I81" s="112"/>
      <c r="J81" s="48"/>
      <c r="K81" s="48"/>
      <c r="L81" s="112"/>
      <c r="M81" s="48"/>
      <c r="N81" s="48"/>
      <c r="O81" s="48"/>
      <c r="P81" s="48"/>
      <c r="Q81" s="48"/>
      <c r="R81" s="48"/>
      <c r="S81" s="20"/>
      <c r="T81" s="20"/>
    </row>
    <row r="82" spans="1:20" x14ac:dyDescent="0.2">
      <c r="A82" s="77"/>
      <c r="B82" s="173"/>
      <c r="C82" s="317" t="s">
        <v>230</v>
      </c>
      <c r="D82" s="318"/>
      <c r="E82" s="318"/>
      <c r="F82" s="318"/>
      <c r="G82" s="318"/>
      <c r="H82" s="319"/>
      <c r="I82" s="112"/>
      <c r="J82" s="48"/>
      <c r="K82" s="48"/>
      <c r="L82" s="112"/>
      <c r="M82" s="48"/>
      <c r="N82" s="48"/>
      <c r="O82" s="48"/>
      <c r="P82" s="48"/>
      <c r="Q82" s="48"/>
      <c r="R82" s="48"/>
      <c r="S82" s="20"/>
      <c r="T82" s="20"/>
    </row>
    <row r="83" spans="1:20" x14ac:dyDescent="0.2">
      <c r="A83" s="77"/>
      <c r="B83" s="167"/>
      <c r="C83" s="325" t="s">
        <v>350</v>
      </c>
      <c r="D83" s="326"/>
      <c r="E83" s="326"/>
      <c r="F83" s="326"/>
      <c r="G83" s="326"/>
      <c r="H83" s="327"/>
      <c r="I83" s="112"/>
      <c r="J83" s="48"/>
      <c r="K83" s="48"/>
      <c r="L83" s="112"/>
      <c r="M83" s="48"/>
      <c r="N83" s="48"/>
      <c r="O83" s="48"/>
      <c r="P83" s="48"/>
      <c r="Q83" s="48"/>
      <c r="R83" s="48"/>
      <c r="S83" s="20"/>
      <c r="T83" s="20"/>
    </row>
    <row r="84" spans="1:20" x14ac:dyDescent="0.2">
      <c r="A84" s="166"/>
      <c r="B84" s="330" t="s">
        <v>119</v>
      </c>
      <c r="C84" s="330"/>
      <c r="D84" s="330"/>
      <c r="E84" s="330"/>
      <c r="F84" s="330"/>
      <c r="G84" s="330"/>
      <c r="H84" s="330"/>
      <c r="I84" s="112">
        <f>SUM(I85:I94)</f>
        <v>500</v>
      </c>
      <c r="J84" s="48"/>
      <c r="K84" s="48"/>
      <c r="L84" s="112"/>
      <c r="M84" s="48"/>
      <c r="N84" s="48"/>
      <c r="O84" s="48"/>
      <c r="P84" s="48"/>
      <c r="Q84" s="48"/>
      <c r="R84" s="48"/>
      <c r="S84" s="20"/>
      <c r="T84" s="20"/>
    </row>
    <row r="85" spans="1:20" x14ac:dyDescent="0.2">
      <c r="A85" s="77"/>
      <c r="B85" s="184"/>
      <c r="C85" s="317" t="s">
        <v>353</v>
      </c>
      <c r="D85" s="318"/>
      <c r="E85" s="318"/>
      <c r="F85" s="318"/>
      <c r="G85" s="318"/>
      <c r="H85" s="319"/>
      <c r="I85" s="112"/>
      <c r="J85" s="48"/>
      <c r="K85" s="48"/>
      <c r="L85" s="112"/>
      <c r="M85" s="48"/>
      <c r="N85" s="48"/>
      <c r="O85" s="48"/>
      <c r="P85" s="48"/>
      <c r="Q85" s="48"/>
      <c r="R85" s="48"/>
      <c r="S85" s="20"/>
      <c r="T85" s="20"/>
    </row>
    <row r="86" spans="1:20" x14ac:dyDescent="0.2">
      <c r="A86" s="77"/>
      <c r="B86" s="185"/>
      <c r="C86" s="317" t="s">
        <v>4</v>
      </c>
      <c r="D86" s="318"/>
      <c r="E86" s="318"/>
      <c r="F86" s="318"/>
      <c r="G86" s="318"/>
      <c r="H86" s="319"/>
      <c r="I86" s="112"/>
      <c r="J86" s="48"/>
      <c r="K86" s="48"/>
      <c r="L86" s="112"/>
      <c r="M86" s="48"/>
      <c r="N86" s="48"/>
      <c r="O86" s="48"/>
      <c r="P86" s="48"/>
      <c r="Q86" s="48"/>
      <c r="R86" s="48"/>
      <c r="S86" s="20"/>
      <c r="T86" s="20"/>
    </row>
    <row r="87" spans="1:20" x14ac:dyDescent="0.2">
      <c r="A87" s="77"/>
      <c r="B87" s="185"/>
      <c r="C87" s="317" t="s">
        <v>227</v>
      </c>
      <c r="D87" s="318"/>
      <c r="E87" s="318"/>
      <c r="F87" s="318"/>
      <c r="G87" s="318"/>
      <c r="H87" s="319"/>
      <c r="I87" s="112"/>
      <c r="J87" s="48"/>
      <c r="K87" s="48"/>
      <c r="L87" s="112"/>
      <c r="M87" s="48"/>
      <c r="N87" s="48"/>
      <c r="O87" s="48"/>
      <c r="P87" s="48"/>
      <c r="Q87" s="48"/>
      <c r="R87" s="48"/>
      <c r="S87" s="20"/>
      <c r="T87" s="20"/>
    </row>
    <row r="88" spans="1:20" x14ac:dyDescent="0.2">
      <c r="A88" s="77"/>
      <c r="B88" s="185"/>
      <c r="C88" s="325" t="s">
        <v>228</v>
      </c>
      <c r="D88" s="326"/>
      <c r="E88" s="326"/>
      <c r="F88" s="326"/>
      <c r="G88" s="326"/>
      <c r="H88" s="327"/>
      <c r="I88" s="112"/>
      <c r="J88" s="48"/>
      <c r="K88" s="48"/>
      <c r="L88" s="112"/>
      <c r="M88" s="48"/>
      <c r="N88" s="48"/>
      <c r="O88" s="48"/>
      <c r="P88" s="48"/>
      <c r="Q88" s="48"/>
      <c r="R88" s="48"/>
      <c r="S88" s="20"/>
      <c r="T88" s="20"/>
    </row>
    <row r="89" spans="1:20" x14ac:dyDescent="0.2">
      <c r="A89" s="77"/>
      <c r="B89" s="185"/>
      <c r="C89" s="317" t="s">
        <v>5</v>
      </c>
      <c r="D89" s="318"/>
      <c r="E89" s="318"/>
      <c r="F89" s="318"/>
      <c r="G89" s="318"/>
      <c r="H89" s="319"/>
      <c r="I89" s="112">
        <v>500</v>
      </c>
      <c r="J89" s="48"/>
      <c r="K89" s="48"/>
      <c r="L89" s="112"/>
      <c r="M89" s="48"/>
      <c r="N89" s="48"/>
      <c r="O89" s="48"/>
      <c r="P89" s="48"/>
      <c r="Q89" s="48"/>
      <c r="R89" s="48"/>
      <c r="S89" s="20"/>
      <c r="T89" s="20"/>
    </row>
    <row r="90" spans="1:20" x14ac:dyDescent="0.2">
      <c r="A90" s="77"/>
      <c r="B90" s="185"/>
      <c r="C90" s="317" t="s">
        <v>352</v>
      </c>
      <c r="D90" s="318"/>
      <c r="E90" s="318"/>
      <c r="F90" s="318"/>
      <c r="G90" s="318"/>
      <c r="H90" s="31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20"/>
      <c r="T90" s="20"/>
    </row>
    <row r="91" spans="1:20" x14ac:dyDescent="0.2">
      <c r="A91" s="77"/>
      <c r="B91" s="185"/>
      <c r="C91" s="325" t="s">
        <v>351</v>
      </c>
      <c r="D91" s="326"/>
      <c r="E91" s="326"/>
      <c r="F91" s="326"/>
      <c r="G91" s="326"/>
      <c r="H91" s="327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20"/>
      <c r="T91" s="20"/>
    </row>
    <row r="92" spans="1:20" x14ac:dyDescent="0.2">
      <c r="A92" s="77"/>
      <c r="B92" s="185"/>
      <c r="C92" s="317" t="s">
        <v>6</v>
      </c>
      <c r="D92" s="318"/>
      <c r="E92" s="318"/>
      <c r="F92" s="318"/>
      <c r="G92" s="318"/>
      <c r="H92" s="31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20"/>
      <c r="T92" s="20"/>
    </row>
    <row r="93" spans="1:20" x14ac:dyDescent="0.2">
      <c r="A93" s="77"/>
      <c r="B93" s="185"/>
      <c r="C93" s="317" t="s">
        <v>230</v>
      </c>
      <c r="D93" s="318"/>
      <c r="E93" s="318"/>
      <c r="F93" s="318"/>
      <c r="G93" s="318"/>
      <c r="H93" s="31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20"/>
      <c r="T93" s="20"/>
    </row>
    <row r="94" spans="1:20" x14ac:dyDescent="0.2">
      <c r="A94" s="77"/>
      <c r="B94" s="185"/>
      <c r="C94" s="325" t="s">
        <v>350</v>
      </c>
      <c r="D94" s="326"/>
      <c r="E94" s="326"/>
      <c r="F94" s="326"/>
      <c r="G94" s="326"/>
      <c r="H94" s="327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20"/>
      <c r="T94" s="20"/>
    </row>
    <row r="95" spans="1:20" x14ac:dyDescent="0.2">
      <c r="A95" s="340"/>
      <c r="B95" s="340"/>
      <c r="C95" s="320"/>
      <c r="D95" s="320"/>
      <c r="E95" s="320"/>
      <c r="F95" s="320"/>
      <c r="G95" s="320"/>
      <c r="H95" s="320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20"/>
      <c r="T95" s="20"/>
    </row>
    <row r="96" spans="1:20" x14ac:dyDescent="0.2">
      <c r="A96" s="322" t="s">
        <v>231</v>
      </c>
      <c r="B96" s="322"/>
      <c r="C96" s="322"/>
      <c r="D96" s="322"/>
      <c r="E96" s="322"/>
      <c r="F96" s="322"/>
      <c r="G96" s="322"/>
      <c r="H96" s="322"/>
      <c r="I96" s="111">
        <f>I66+I68+I72</f>
        <v>54864</v>
      </c>
      <c r="J96" s="111"/>
      <c r="K96" s="111"/>
      <c r="L96" s="111"/>
      <c r="M96" s="48"/>
      <c r="N96" s="48"/>
      <c r="O96" s="48"/>
      <c r="P96" s="48"/>
      <c r="Q96" s="48"/>
      <c r="R96" s="48"/>
      <c r="S96" s="20"/>
      <c r="T96" s="20"/>
    </row>
    <row r="97" spans="1:20" x14ac:dyDescent="0.2">
      <c r="A97" s="156"/>
      <c r="B97" s="156"/>
      <c r="C97" s="156"/>
      <c r="D97" s="156"/>
      <c r="E97" s="156"/>
      <c r="F97" s="156"/>
      <c r="G97" s="156"/>
      <c r="H97" s="156"/>
      <c r="I97" s="154"/>
      <c r="J97" s="154"/>
      <c r="K97" s="154"/>
      <c r="L97" s="61"/>
      <c r="M97" s="61"/>
      <c r="N97" s="61"/>
      <c r="O97" s="61"/>
      <c r="P97" s="61"/>
      <c r="Q97" s="61"/>
      <c r="R97" s="61"/>
      <c r="S97" s="7"/>
      <c r="T97" s="7"/>
    </row>
    <row r="98" spans="1:20" x14ac:dyDescent="0.2">
      <c r="P98" s="39"/>
      <c r="Q98" s="39" t="s">
        <v>172</v>
      </c>
    </row>
    <row r="99" spans="1:20" x14ac:dyDescent="0.2">
      <c r="A99" s="367" t="s">
        <v>124</v>
      </c>
      <c r="B99" s="368"/>
      <c r="C99" s="368"/>
      <c r="D99" s="368"/>
      <c r="E99" s="368"/>
      <c r="F99" s="368"/>
      <c r="G99" s="368"/>
      <c r="H99" s="369"/>
      <c r="I99" s="361" t="s">
        <v>159</v>
      </c>
      <c r="J99" s="362"/>
      <c r="K99" s="363"/>
      <c r="L99" s="361" t="s">
        <v>160</v>
      </c>
      <c r="M99" s="362"/>
      <c r="N99" s="363"/>
      <c r="O99" s="364" t="s">
        <v>158</v>
      </c>
      <c r="P99" s="360"/>
      <c r="Q99" s="365"/>
      <c r="R99" s="366" t="s">
        <v>161</v>
      </c>
      <c r="S99" s="366"/>
      <c r="T99" s="366"/>
    </row>
    <row r="100" spans="1:20" ht="51" x14ac:dyDescent="0.2">
      <c r="A100" s="370"/>
      <c r="B100" s="371"/>
      <c r="C100" s="371"/>
      <c r="D100" s="371"/>
      <c r="E100" s="371"/>
      <c r="F100" s="371"/>
      <c r="G100" s="371"/>
      <c r="H100" s="372"/>
      <c r="I100" s="187" t="s">
        <v>8</v>
      </c>
      <c r="J100" s="187" t="s">
        <v>9</v>
      </c>
      <c r="K100" s="153" t="s">
        <v>10</v>
      </c>
      <c r="L100" s="187" t="s">
        <v>8</v>
      </c>
      <c r="M100" s="187" t="s">
        <v>9</v>
      </c>
      <c r="N100" s="153" t="s">
        <v>10</v>
      </c>
      <c r="O100" s="187" t="s">
        <v>8</v>
      </c>
      <c r="P100" s="187" t="s">
        <v>9</v>
      </c>
      <c r="Q100" s="153" t="s">
        <v>10</v>
      </c>
      <c r="R100" s="187" t="s">
        <v>8</v>
      </c>
      <c r="S100" s="187" t="s">
        <v>9</v>
      </c>
      <c r="T100" s="153" t="s">
        <v>10</v>
      </c>
    </row>
    <row r="101" spans="1:20" x14ac:dyDescent="0.2">
      <c r="A101" s="60" t="s">
        <v>251</v>
      </c>
      <c r="B101" s="36"/>
      <c r="C101" s="36"/>
      <c r="D101" s="36"/>
      <c r="E101" s="36"/>
      <c r="F101" s="36"/>
      <c r="G101" s="2"/>
      <c r="H101" s="26"/>
      <c r="I101" s="294">
        <f>SUM(I102:I106)</f>
        <v>54364</v>
      </c>
      <c r="J101" s="48"/>
      <c r="K101" s="48"/>
      <c r="L101" s="294"/>
      <c r="M101" s="48"/>
      <c r="N101" s="48"/>
      <c r="O101" s="48"/>
      <c r="P101" s="48"/>
      <c r="Q101" s="48"/>
      <c r="R101" s="20"/>
      <c r="S101" s="20"/>
      <c r="T101" s="20"/>
    </row>
    <row r="102" spans="1:20" x14ac:dyDescent="0.2">
      <c r="A102" s="77"/>
      <c r="B102" s="29" t="s">
        <v>177</v>
      </c>
      <c r="C102" s="2"/>
      <c r="D102" s="36"/>
      <c r="E102" s="36"/>
      <c r="F102" s="36"/>
      <c r="G102" s="2"/>
      <c r="H102" s="26"/>
      <c r="I102" s="293">
        <v>40405</v>
      </c>
      <c r="J102" s="48"/>
      <c r="K102" s="48"/>
      <c r="L102" s="293"/>
      <c r="M102" s="48"/>
      <c r="N102" s="48"/>
      <c r="O102" s="48"/>
      <c r="P102" s="48"/>
      <c r="Q102" s="48"/>
      <c r="R102" s="20"/>
      <c r="S102" s="20"/>
      <c r="T102" s="20"/>
    </row>
    <row r="103" spans="1:20" x14ac:dyDescent="0.2">
      <c r="A103" s="77"/>
      <c r="B103" s="29" t="s">
        <v>247</v>
      </c>
      <c r="C103" s="36"/>
      <c r="D103" s="36"/>
      <c r="E103" s="36"/>
      <c r="F103" s="36"/>
      <c r="G103" s="2"/>
      <c r="H103" s="26"/>
      <c r="I103" s="293">
        <v>7253</v>
      </c>
      <c r="J103" s="48"/>
      <c r="K103" s="48"/>
      <c r="L103" s="293"/>
      <c r="M103" s="48"/>
      <c r="N103" s="48"/>
      <c r="O103" s="48"/>
      <c r="P103" s="48"/>
      <c r="Q103" s="48"/>
      <c r="R103" s="20"/>
      <c r="S103" s="20"/>
      <c r="T103" s="20"/>
    </row>
    <row r="104" spans="1:20" x14ac:dyDescent="0.2">
      <c r="A104" s="77"/>
      <c r="B104" s="29" t="s">
        <v>178</v>
      </c>
      <c r="C104" s="36"/>
      <c r="D104" s="36"/>
      <c r="E104" s="36"/>
      <c r="F104" s="36"/>
      <c r="G104" s="2"/>
      <c r="H104" s="26"/>
      <c r="I104" s="293">
        <v>6706</v>
      </c>
      <c r="J104" s="48"/>
      <c r="K104" s="48"/>
      <c r="L104" s="293"/>
      <c r="M104" s="48"/>
      <c r="N104" s="48"/>
      <c r="O104" s="48"/>
      <c r="P104" s="48"/>
      <c r="Q104" s="48"/>
      <c r="R104" s="20"/>
      <c r="S104" s="20"/>
      <c r="T104" s="20"/>
    </row>
    <row r="105" spans="1:20" x14ac:dyDescent="0.2">
      <c r="A105" s="77"/>
      <c r="B105" s="29" t="s">
        <v>123</v>
      </c>
      <c r="C105" s="36"/>
      <c r="D105" s="36"/>
      <c r="E105" s="36"/>
      <c r="F105" s="36"/>
      <c r="G105" s="2"/>
      <c r="H105" s="26"/>
      <c r="I105" s="48"/>
      <c r="J105" s="48"/>
      <c r="K105" s="48"/>
      <c r="L105" s="48"/>
      <c r="M105" s="48"/>
      <c r="N105" s="48"/>
      <c r="O105" s="48"/>
      <c r="P105" s="48"/>
      <c r="Q105" s="48"/>
      <c r="R105" s="20"/>
      <c r="S105" s="20"/>
      <c r="T105" s="20"/>
    </row>
    <row r="106" spans="1:20" x14ac:dyDescent="0.2">
      <c r="A106" s="77"/>
      <c r="B106" s="29" t="s">
        <v>179</v>
      </c>
      <c r="C106" s="36"/>
      <c r="D106" s="36"/>
      <c r="E106" s="36"/>
      <c r="F106" s="36"/>
      <c r="G106" s="2"/>
      <c r="H106" s="26"/>
      <c r="I106" s="48"/>
      <c r="J106" s="48"/>
      <c r="K106" s="48"/>
      <c r="L106" s="48"/>
      <c r="M106" s="48"/>
      <c r="N106" s="48"/>
      <c r="O106" s="48"/>
      <c r="P106" s="48"/>
      <c r="Q106" s="48"/>
      <c r="R106" s="20"/>
      <c r="S106" s="20"/>
      <c r="T106" s="20"/>
    </row>
    <row r="107" spans="1:20" x14ac:dyDescent="0.2">
      <c r="A107" s="5" t="s">
        <v>237</v>
      </c>
      <c r="B107" s="36"/>
      <c r="C107" s="36"/>
      <c r="D107" s="36"/>
      <c r="E107" s="36"/>
      <c r="F107" s="36"/>
      <c r="G107" s="2"/>
      <c r="H107" s="26"/>
      <c r="I107" s="111">
        <f>SUM(I108:I110)</f>
        <v>500</v>
      </c>
      <c r="J107" s="111"/>
      <c r="K107" s="48"/>
      <c r="L107" s="111"/>
      <c r="M107" s="48"/>
      <c r="N107" s="48"/>
      <c r="O107" s="48"/>
      <c r="P107" s="48"/>
      <c r="Q107" s="48"/>
      <c r="R107" s="20"/>
      <c r="S107" s="20"/>
      <c r="T107" s="20"/>
    </row>
    <row r="108" spans="1:20" x14ac:dyDescent="0.2">
      <c r="A108" s="77"/>
      <c r="B108" s="29" t="s">
        <v>234</v>
      </c>
      <c r="C108" s="36"/>
      <c r="D108" s="36"/>
      <c r="E108" s="36"/>
      <c r="F108" s="36"/>
      <c r="G108" s="2"/>
      <c r="H108" s="26"/>
      <c r="I108" s="112">
        <v>500</v>
      </c>
      <c r="J108" s="48"/>
      <c r="K108" s="48"/>
      <c r="L108" s="112"/>
      <c r="M108" s="48"/>
      <c r="N108" s="48"/>
      <c r="O108" s="48"/>
      <c r="P108" s="48"/>
      <c r="Q108" s="48"/>
      <c r="R108" s="20"/>
      <c r="S108" s="20"/>
      <c r="T108" s="20"/>
    </row>
    <row r="109" spans="1:20" x14ac:dyDescent="0.2">
      <c r="A109" s="77"/>
      <c r="B109" s="29" t="s">
        <v>235</v>
      </c>
      <c r="C109" s="36"/>
      <c r="D109" s="36"/>
      <c r="E109" s="36"/>
      <c r="F109" s="36"/>
      <c r="G109" s="2"/>
      <c r="H109" s="26"/>
      <c r="I109" s="48"/>
      <c r="J109" s="48"/>
      <c r="K109" s="48"/>
      <c r="L109" s="48"/>
      <c r="M109" s="48"/>
      <c r="N109" s="48"/>
      <c r="O109" s="48"/>
      <c r="P109" s="48"/>
      <c r="Q109" s="48"/>
      <c r="R109" s="20"/>
      <c r="S109" s="20"/>
      <c r="T109" s="20"/>
    </row>
    <row r="110" spans="1:20" x14ac:dyDescent="0.2">
      <c r="A110" s="77"/>
      <c r="B110" s="29" t="s">
        <v>236</v>
      </c>
      <c r="C110" s="2"/>
      <c r="D110" s="2"/>
      <c r="E110" s="2"/>
      <c r="F110" s="2"/>
      <c r="G110" s="2"/>
      <c r="H110" s="26"/>
      <c r="I110" s="48"/>
      <c r="J110" s="48"/>
      <c r="K110" s="48"/>
      <c r="L110" s="48"/>
      <c r="M110" s="48"/>
      <c r="N110" s="48"/>
      <c r="O110" s="48"/>
      <c r="P110" s="48"/>
      <c r="Q110" s="48"/>
      <c r="R110" s="20"/>
      <c r="S110" s="20"/>
      <c r="T110" s="20"/>
    </row>
    <row r="111" spans="1:20" x14ac:dyDescent="0.2">
      <c r="A111" s="5" t="s">
        <v>249</v>
      </c>
      <c r="B111" s="2"/>
      <c r="C111" s="2"/>
      <c r="D111" s="2"/>
      <c r="E111" s="2"/>
      <c r="F111" s="2"/>
      <c r="G111" s="2"/>
      <c r="H111" s="26"/>
      <c r="I111" s="111">
        <f>I101+I107</f>
        <v>54864</v>
      </c>
      <c r="J111" s="111"/>
      <c r="K111" s="48"/>
      <c r="L111" s="111"/>
      <c r="M111" s="48"/>
      <c r="N111" s="48"/>
      <c r="O111" s="48"/>
      <c r="P111" s="48"/>
      <c r="Q111" s="48"/>
      <c r="R111" s="20"/>
      <c r="S111" s="20"/>
      <c r="T111" s="20"/>
    </row>
    <row r="112" spans="1:20" x14ac:dyDescent="0.2">
      <c r="A112" s="5" t="s">
        <v>238</v>
      </c>
      <c r="B112" s="2"/>
      <c r="C112" s="2"/>
      <c r="D112" s="2"/>
      <c r="E112" s="2"/>
      <c r="F112" s="2"/>
      <c r="G112" s="2"/>
      <c r="H112" s="26"/>
      <c r="I112" s="48"/>
      <c r="J112" s="48"/>
      <c r="K112" s="48"/>
      <c r="L112" s="48"/>
      <c r="M112" s="48"/>
      <c r="N112" s="48"/>
      <c r="O112" s="48"/>
      <c r="P112" s="48"/>
      <c r="Q112" s="48"/>
      <c r="R112" s="20"/>
      <c r="S112" s="20"/>
      <c r="T112" s="20"/>
    </row>
    <row r="113" spans="1:20" x14ac:dyDescent="0.2">
      <c r="A113" s="23"/>
      <c r="B113" s="1" t="s">
        <v>56</v>
      </c>
      <c r="C113" s="2"/>
      <c r="D113" s="2"/>
      <c r="E113" s="2"/>
      <c r="F113" s="2"/>
      <c r="G113" s="2"/>
      <c r="H113" s="26"/>
      <c r="I113" s="48"/>
      <c r="J113" s="48"/>
      <c r="K113" s="48"/>
      <c r="L113" s="48"/>
      <c r="M113" s="48"/>
      <c r="N113" s="48"/>
      <c r="O113" s="48"/>
      <c r="P113" s="48"/>
      <c r="Q113" s="48"/>
      <c r="R113" s="20"/>
      <c r="S113" s="20"/>
      <c r="T113" s="20"/>
    </row>
    <row r="114" spans="1:20" x14ac:dyDescent="0.2">
      <c r="A114" s="12"/>
      <c r="B114" s="11"/>
      <c r="C114" s="36" t="s">
        <v>252</v>
      </c>
      <c r="D114" s="2"/>
      <c r="E114" s="2"/>
      <c r="F114" s="2"/>
      <c r="G114" s="2"/>
      <c r="H114" s="26"/>
      <c r="I114" s="48"/>
      <c r="J114" s="48"/>
      <c r="K114" s="48"/>
      <c r="L114" s="48"/>
      <c r="M114" s="48"/>
      <c r="N114" s="48"/>
      <c r="O114" s="48"/>
      <c r="P114" s="48"/>
      <c r="Q114" s="48"/>
      <c r="R114" s="20"/>
      <c r="S114" s="20"/>
      <c r="T114" s="20"/>
    </row>
    <row r="115" spans="1:20" x14ac:dyDescent="0.2">
      <c r="A115" s="12"/>
      <c r="B115" s="35"/>
      <c r="C115" s="36" t="s">
        <v>245</v>
      </c>
      <c r="D115" s="2"/>
      <c r="E115" s="2"/>
      <c r="F115" s="2"/>
      <c r="G115" s="2"/>
      <c r="H115" s="26"/>
      <c r="I115" s="48"/>
      <c r="J115" s="48"/>
      <c r="K115" s="48"/>
      <c r="L115" s="48"/>
      <c r="M115" s="48"/>
      <c r="N115" s="48"/>
      <c r="O115" s="48"/>
      <c r="P115" s="48"/>
      <c r="Q115" s="48"/>
      <c r="R115" s="20"/>
      <c r="S115" s="20"/>
      <c r="T115" s="20"/>
    </row>
    <row r="116" spans="1:20" x14ac:dyDescent="0.2">
      <c r="A116" s="12"/>
      <c r="B116" s="15"/>
      <c r="C116" s="36" t="s">
        <v>246</v>
      </c>
      <c r="D116" s="2"/>
      <c r="E116" s="2"/>
      <c r="F116" s="2"/>
      <c r="G116" s="2"/>
      <c r="H116" s="26"/>
      <c r="I116" s="48"/>
      <c r="J116" s="48"/>
      <c r="K116" s="48"/>
      <c r="L116" s="48"/>
      <c r="M116" s="48"/>
      <c r="N116" s="48"/>
      <c r="O116" s="48"/>
      <c r="P116" s="48"/>
      <c r="Q116" s="48"/>
      <c r="R116" s="20"/>
      <c r="S116" s="20"/>
      <c r="T116" s="20"/>
    </row>
    <row r="117" spans="1:20" x14ac:dyDescent="0.2">
      <c r="A117" s="12"/>
      <c r="B117" s="1" t="s">
        <v>57</v>
      </c>
      <c r="C117" s="2"/>
      <c r="D117" s="2"/>
      <c r="E117" s="2"/>
      <c r="F117" s="2"/>
      <c r="G117" s="2"/>
      <c r="H117" s="26"/>
      <c r="I117" s="48"/>
      <c r="J117" s="48"/>
      <c r="K117" s="48"/>
      <c r="L117" s="48"/>
      <c r="M117" s="48"/>
      <c r="N117" s="48"/>
      <c r="O117" s="48"/>
      <c r="P117" s="48"/>
      <c r="Q117" s="48"/>
      <c r="R117" s="20"/>
      <c r="S117" s="20"/>
      <c r="T117" s="20"/>
    </row>
    <row r="118" spans="1:20" x14ac:dyDescent="0.2">
      <c r="A118" s="12"/>
      <c r="B118" s="4"/>
      <c r="C118" s="29" t="s">
        <v>252</v>
      </c>
      <c r="D118" s="2"/>
      <c r="E118" s="2"/>
      <c r="F118" s="2"/>
      <c r="G118" s="2"/>
      <c r="H118" s="26"/>
      <c r="I118" s="48"/>
      <c r="J118" s="48"/>
      <c r="K118" s="48"/>
      <c r="L118" s="48"/>
      <c r="M118" s="48"/>
      <c r="N118" s="48"/>
      <c r="O118" s="48"/>
      <c r="P118" s="48"/>
      <c r="Q118" s="48"/>
      <c r="R118" s="20"/>
      <c r="S118" s="20"/>
      <c r="T118" s="20"/>
    </row>
    <row r="119" spans="1:20" x14ac:dyDescent="0.2">
      <c r="A119" s="12"/>
      <c r="B119" s="7"/>
      <c r="C119" s="29" t="s">
        <v>245</v>
      </c>
      <c r="D119" s="2"/>
      <c r="E119" s="2"/>
      <c r="F119" s="2"/>
      <c r="G119" s="2"/>
      <c r="H119" s="26"/>
      <c r="I119" s="48"/>
      <c r="J119" s="48"/>
      <c r="K119" s="48"/>
      <c r="L119" s="48"/>
      <c r="M119" s="48"/>
      <c r="N119" s="48"/>
      <c r="O119" s="48"/>
      <c r="P119" s="48"/>
      <c r="Q119" s="48"/>
      <c r="R119" s="20"/>
      <c r="S119" s="20"/>
      <c r="T119" s="20"/>
    </row>
    <row r="120" spans="1:20" x14ac:dyDescent="0.2">
      <c r="A120" s="12"/>
      <c r="B120" s="7"/>
      <c r="C120" s="29" t="s">
        <v>246</v>
      </c>
      <c r="D120" s="2"/>
      <c r="E120" s="2"/>
      <c r="F120" s="2"/>
      <c r="G120" s="2"/>
      <c r="H120" s="26"/>
      <c r="I120" s="48"/>
      <c r="J120" s="48"/>
      <c r="K120" s="48"/>
      <c r="L120" s="48"/>
      <c r="M120" s="48"/>
      <c r="N120" s="48"/>
      <c r="O120" s="48"/>
      <c r="P120" s="48"/>
      <c r="Q120" s="48"/>
      <c r="R120" s="20"/>
      <c r="S120" s="20"/>
      <c r="T120" s="20"/>
    </row>
    <row r="121" spans="1:20" x14ac:dyDescent="0.2">
      <c r="A121" s="5" t="s">
        <v>250</v>
      </c>
      <c r="B121" s="2"/>
      <c r="C121" s="2"/>
      <c r="D121" s="2"/>
      <c r="E121" s="2"/>
      <c r="F121" s="2"/>
      <c r="G121" s="2"/>
      <c r="H121" s="26"/>
      <c r="I121" s="111">
        <f>I111+I112</f>
        <v>54864</v>
      </c>
      <c r="J121" s="111"/>
      <c r="K121" s="48"/>
      <c r="L121" s="111"/>
      <c r="M121" s="48"/>
      <c r="N121" s="48"/>
      <c r="O121" s="48"/>
      <c r="P121" s="48"/>
      <c r="Q121" s="48"/>
      <c r="R121" s="20"/>
      <c r="S121" s="20"/>
      <c r="T121" s="20"/>
    </row>
  </sheetData>
  <mergeCells count="100">
    <mergeCell ref="A10:H11"/>
    <mergeCell ref="I10:K10"/>
    <mergeCell ref="L10:N10"/>
    <mergeCell ref="O10:Q10"/>
    <mergeCell ref="R10:T10"/>
    <mergeCell ref="A3:T3"/>
    <mergeCell ref="A4:T4"/>
    <mergeCell ref="A5:T5"/>
    <mergeCell ref="A6:T6"/>
    <mergeCell ref="A7:T7"/>
    <mergeCell ref="A12:H12"/>
    <mergeCell ref="B13:H13"/>
    <mergeCell ref="C14:H14"/>
    <mergeCell ref="C15:H15"/>
    <mergeCell ref="B20:H20"/>
    <mergeCell ref="C16:H16"/>
    <mergeCell ref="C17:H17"/>
    <mergeCell ref="C38:H38"/>
    <mergeCell ref="B39:H39"/>
    <mergeCell ref="C40:H40"/>
    <mergeCell ref="C18:H18"/>
    <mergeCell ref="C19:H19"/>
    <mergeCell ref="C34:H34"/>
    <mergeCell ref="C35:H35"/>
    <mergeCell ref="C24:H24"/>
    <mergeCell ref="C25:H25"/>
    <mergeCell ref="C26:H26"/>
    <mergeCell ref="B27:H27"/>
    <mergeCell ref="C28:H28"/>
    <mergeCell ref="C29:H29"/>
    <mergeCell ref="C22:H22"/>
    <mergeCell ref="C23:H23"/>
    <mergeCell ref="C21:H21"/>
    <mergeCell ref="C30:H30"/>
    <mergeCell ref="C31:H31"/>
    <mergeCell ref="C32:H32"/>
    <mergeCell ref="C33:H33"/>
    <mergeCell ref="C36:H36"/>
    <mergeCell ref="C54:H54"/>
    <mergeCell ref="B47:H47"/>
    <mergeCell ref="C48:H48"/>
    <mergeCell ref="C49:H49"/>
    <mergeCell ref="C50:H50"/>
    <mergeCell ref="C43:H43"/>
    <mergeCell ref="C44:H44"/>
    <mergeCell ref="C51:H51"/>
    <mergeCell ref="C52:H52"/>
    <mergeCell ref="B53:H53"/>
    <mergeCell ref="A45:H45"/>
    <mergeCell ref="A46:H46"/>
    <mergeCell ref="B59:H59"/>
    <mergeCell ref="C60:H60"/>
    <mergeCell ref="C55:H55"/>
    <mergeCell ref="C56:H56"/>
    <mergeCell ref="A71:H71"/>
    <mergeCell ref="C57:H57"/>
    <mergeCell ref="C58:H58"/>
    <mergeCell ref="C63:H63"/>
    <mergeCell ref="C64:H64"/>
    <mergeCell ref="B84:H84"/>
    <mergeCell ref="C75:H75"/>
    <mergeCell ref="C76:H76"/>
    <mergeCell ref="C81:H81"/>
    <mergeCell ref="A65:H65"/>
    <mergeCell ref="A66:H66"/>
    <mergeCell ref="A67:H67"/>
    <mergeCell ref="A68:H68"/>
    <mergeCell ref="B69:H69"/>
    <mergeCell ref="B70:H70"/>
    <mergeCell ref="A72:H72"/>
    <mergeCell ref="C77:H77"/>
    <mergeCell ref="C78:H78"/>
    <mergeCell ref="C79:H79"/>
    <mergeCell ref="C82:H82"/>
    <mergeCell ref="C83:H83"/>
    <mergeCell ref="R99:T99"/>
    <mergeCell ref="C93:H93"/>
    <mergeCell ref="C94:H94"/>
    <mergeCell ref="A95:H95"/>
    <mergeCell ref="A96:H96"/>
    <mergeCell ref="A99:H100"/>
    <mergeCell ref="I99:K99"/>
    <mergeCell ref="O99:Q99"/>
    <mergeCell ref="L99:N99"/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C86:H86"/>
    <mergeCell ref="C87:H87"/>
    <mergeCell ref="C88:H88"/>
    <mergeCell ref="B73:H73"/>
    <mergeCell ref="C74:H74"/>
    <mergeCell ref="C89:H89"/>
    <mergeCell ref="C90:H90"/>
  </mergeCells>
  <phoneticPr fontId="33" type="noConversion"/>
  <pageMargins left="0.25" right="0.25" top="0.75" bottom="0.75" header="0.3" footer="0.3"/>
  <pageSetup paperSize="9" scale="45" orientation="portrait" r:id="rId1"/>
  <headerFooter alignWithMargins="0"/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23"/>
  <sheetViews>
    <sheetView view="pageBreakPreview" zoomScaleSheetLayoutView="100" workbookViewId="0">
      <selection activeCell="A3" sqref="A3:T3"/>
    </sheetView>
  </sheetViews>
  <sheetFormatPr defaultRowHeight="12.75" x14ac:dyDescent="0.2"/>
  <cols>
    <col min="8" max="8" width="17.5703125" customWidth="1"/>
    <col min="9" max="17" width="10.5703125" customWidth="1"/>
  </cols>
  <sheetData>
    <row r="1" spans="1:20" x14ac:dyDescent="0.2">
      <c r="T1" s="47" t="s">
        <v>262</v>
      </c>
    </row>
    <row r="3" spans="1:20" x14ac:dyDescent="0.2">
      <c r="A3" s="314" t="s">
        <v>390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x14ac:dyDescent="0.2">
      <c r="A4" s="314" t="s">
        <v>188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x14ac:dyDescent="0.2">
      <c r="A5" s="314" t="s">
        <v>361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x14ac:dyDescent="0.2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8" spans="1:20" x14ac:dyDescent="0.2">
      <c r="A8" s="16"/>
      <c r="B8" s="16"/>
      <c r="C8" s="16"/>
      <c r="D8" s="16"/>
      <c r="E8" s="16"/>
      <c r="F8" s="16"/>
      <c r="G8" s="16"/>
      <c r="H8" s="16"/>
      <c r="P8" s="39"/>
      <c r="Q8" s="39" t="s">
        <v>172</v>
      </c>
    </row>
    <row r="9" spans="1:20" ht="25.5" customHeight="1" x14ac:dyDescent="0.2">
      <c r="A9" s="367" t="s">
        <v>124</v>
      </c>
      <c r="B9" s="368"/>
      <c r="C9" s="368"/>
      <c r="D9" s="368"/>
      <c r="E9" s="368"/>
      <c r="F9" s="368"/>
      <c r="G9" s="368"/>
      <c r="H9" s="369"/>
      <c r="I9" s="361" t="s">
        <v>159</v>
      </c>
      <c r="J9" s="362"/>
      <c r="K9" s="363"/>
      <c r="L9" s="361" t="s">
        <v>160</v>
      </c>
      <c r="M9" s="362"/>
      <c r="N9" s="363"/>
      <c r="O9" s="364" t="s">
        <v>158</v>
      </c>
      <c r="P9" s="360"/>
      <c r="Q9" s="365"/>
      <c r="R9" s="366" t="s">
        <v>161</v>
      </c>
      <c r="S9" s="366"/>
      <c r="T9" s="366"/>
    </row>
    <row r="10" spans="1:20" ht="51" x14ac:dyDescent="0.2">
      <c r="A10" s="370"/>
      <c r="B10" s="371"/>
      <c r="C10" s="371"/>
      <c r="D10" s="371"/>
      <c r="E10" s="371"/>
      <c r="F10" s="371"/>
      <c r="G10" s="371"/>
      <c r="H10" s="372"/>
      <c r="I10" s="187" t="s">
        <v>8</v>
      </c>
      <c r="J10" s="187" t="s">
        <v>9</v>
      </c>
      <c r="K10" s="153" t="s">
        <v>10</v>
      </c>
      <c r="L10" s="187" t="s">
        <v>8</v>
      </c>
      <c r="M10" s="187" t="s">
        <v>9</v>
      </c>
      <c r="N10" s="153" t="s">
        <v>10</v>
      </c>
      <c r="O10" s="187" t="s">
        <v>8</v>
      </c>
      <c r="P10" s="187" t="s">
        <v>9</v>
      </c>
      <c r="Q10" s="153" t="s">
        <v>10</v>
      </c>
      <c r="R10" s="187" t="s">
        <v>8</v>
      </c>
      <c r="S10" s="187" t="s">
        <v>9</v>
      </c>
      <c r="T10" s="153" t="s">
        <v>10</v>
      </c>
    </row>
    <row r="11" spans="1:20" x14ac:dyDescent="0.2">
      <c r="A11" s="322" t="s">
        <v>113</v>
      </c>
      <c r="B11" s="322"/>
      <c r="C11" s="322"/>
      <c r="D11" s="322"/>
      <c r="E11" s="322"/>
      <c r="F11" s="322"/>
      <c r="G11" s="322"/>
      <c r="H11" s="322"/>
      <c r="I11" s="294">
        <f t="shared" ref="I11:K11" si="0">I12+I19+I26+I38</f>
        <v>492955</v>
      </c>
      <c r="J11" s="294">
        <f t="shared" si="0"/>
        <v>374</v>
      </c>
      <c r="K11" s="294">
        <f t="shared" si="0"/>
        <v>29605</v>
      </c>
      <c r="L11" s="294"/>
      <c r="M11" s="294"/>
      <c r="N11" s="294"/>
      <c r="O11" s="111"/>
      <c r="P11" s="111"/>
      <c r="Q11" s="111"/>
      <c r="R11" s="111"/>
      <c r="S11" s="19"/>
      <c r="T11" s="19"/>
    </row>
    <row r="12" spans="1:20" x14ac:dyDescent="0.2">
      <c r="A12" s="166"/>
      <c r="B12" s="333" t="s">
        <v>185</v>
      </c>
      <c r="C12" s="328"/>
      <c r="D12" s="328"/>
      <c r="E12" s="328"/>
      <c r="F12" s="328"/>
      <c r="G12" s="328"/>
      <c r="H12" s="328"/>
      <c r="I12" s="295">
        <f t="shared" ref="I12:K12" si="1">SUM(I13:I18)</f>
        <v>170965</v>
      </c>
      <c r="J12" s="295">
        <f t="shared" si="1"/>
        <v>0</v>
      </c>
      <c r="K12" s="295">
        <f t="shared" si="1"/>
        <v>29541</v>
      </c>
      <c r="L12" s="295"/>
      <c r="M12" s="295"/>
      <c r="N12" s="295"/>
      <c r="O12" s="169"/>
      <c r="P12" s="169"/>
      <c r="Q12" s="169"/>
      <c r="R12" s="169"/>
      <c r="S12" s="247"/>
      <c r="T12" s="247"/>
    </row>
    <row r="13" spans="1:20" x14ac:dyDescent="0.2">
      <c r="A13" s="77"/>
      <c r="B13" s="171"/>
      <c r="C13" s="325" t="s">
        <v>191</v>
      </c>
      <c r="D13" s="326"/>
      <c r="E13" s="326"/>
      <c r="F13" s="326"/>
      <c r="G13" s="326"/>
      <c r="H13" s="327"/>
      <c r="I13" s="269">
        <v>160398</v>
      </c>
      <c r="J13" s="269"/>
      <c r="K13" s="269">
        <v>29541</v>
      </c>
      <c r="L13" s="112"/>
      <c r="M13" s="112"/>
      <c r="N13" s="112"/>
      <c r="O13" s="112"/>
      <c r="P13" s="112"/>
      <c r="Q13" s="112"/>
      <c r="R13" s="48"/>
      <c r="S13" s="20"/>
      <c r="T13" s="20"/>
    </row>
    <row r="14" spans="1:20" x14ac:dyDescent="0.2">
      <c r="A14" s="77"/>
      <c r="B14" s="188"/>
      <c r="C14" s="325" t="s">
        <v>192</v>
      </c>
      <c r="D14" s="326"/>
      <c r="E14" s="326"/>
      <c r="F14" s="326"/>
      <c r="G14" s="326"/>
      <c r="H14" s="327"/>
      <c r="I14" s="269"/>
      <c r="J14" s="269"/>
      <c r="K14" s="269"/>
      <c r="L14" s="112"/>
      <c r="M14" s="112"/>
      <c r="N14" s="112"/>
      <c r="O14" s="112"/>
      <c r="P14" s="112"/>
      <c r="Q14" s="112"/>
      <c r="R14" s="48"/>
      <c r="S14" s="20"/>
      <c r="T14" s="20"/>
    </row>
    <row r="15" spans="1:20" x14ac:dyDescent="0.2">
      <c r="A15" s="77"/>
      <c r="B15" s="188"/>
      <c r="C15" s="325" t="s">
        <v>193</v>
      </c>
      <c r="D15" s="326"/>
      <c r="E15" s="326"/>
      <c r="F15" s="326"/>
      <c r="G15" s="326"/>
      <c r="H15" s="327"/>
      <c r="I15" s="269"/>
      <c r="J15" s="269"/>
      <c r="K15" s="269"/>
      <c r="L15" s="112"/>
      <c r="M15" s="112"/>
      <c r="N15" s="112"/>
      <c r="O15" s="112"/>
      <c r="P15" s="112"/>
      <c r="Q15" s="112"/>
      <c r="R15" s="48"/>
      <c r="S15" s="20"/>
      <c r="T15" s="20"/>
    </row>
    <row r="16" spans="1:20" x14ac:dyDescent="0.2">
      <c r="A16" s="77"/>
      <c r="B16" s="188"/>
      <c r="C16" s="325" t="s">
        <v>194</v>
      </c>
      <c r="D16" s="326"/>
      <c r="E16" s="326"/>
      <c r="F16" s="326"/>
      <c r="G16" s="326"/>
      <c r="H16" s="327"/>
      <c r="I16" s="269"/>
      <c r="J16" s="269"/>
      <c r="K16" s="269"/>
      <c r="L16" s="112"/>
      <c r="M16" s="112"/>
      <c r="N16" s="112"/>
      <c r="O16" s="112"/>
      <c r="P16" s="112"/>
      <c r="Q16" s="112"/>
      <c r="R16" s="48"/>
      <c r="S16" s="20"/>
      <c r="T16" s="20"/>
    </row>
    <row r="17" spans="1:20" x14ac:dyDescent="0.2">
      <c r="A17" s="77"/>
      <c r="B17" s="188"/>
      <c r="C17" s="325" t="s">
        <v>195</v>
      </c>
      <c r="D17" s="326"/>
      <c r="E17" s="326"/>
      <c r="F17" s="326"/>
      <c r="G17" s="326"/>
      <c r="H17" s="327"/>
      <c r="I17" s="269"/>
      <c r="J17" s="269"/>
      <c r="K17" s="269"/>
      <c r="L17" s="112"/>
      <c r="M17" s="112"/>
      <c r="N17" s="112"/>
      <c r="O17" s="112"/>
      <c r="P17" s="112"/>
      <c r="Q17" s="112"/>
      <c r="R17" s="48"/>
      <c r="S17" s="20"/>
      <c r="T17" s="20"/>
    </row>
    <row r="18" spans="1:20" x14ac:dyDescent="0.2">
      <c r="A18" s="77"/>
      <c r="B18" s="188"/>
      <c r="C18" s="334" t="s">
        <v>196</v>
      </c>
      <c r="D18" s="335"/>
      <c r="E18" s="335"/>
      <c r="F18" s="335"/>
      <c r="G18" s="335"/>
      <c r="H18" s="336"/>
      <c r="I18" s="269">
        <v>10567</v>
      </c>
      <c r="J18" s="269"/>
      <c r="K18" s="269"/>
      <c r="L18" s="112"/>
      <c r="M18" s="112"/>
      <c r="N18" s="112"/>
      <c r="O18" s="112"/>
      <c r="P18" s="112"/>
      <c r="Q18" s="112"/>
      <c r="R18" s="48"/>
      <c r="S18" s="20"/>
      <c r="T18" s="20"/>
    </row>
    <row r="19" spans="1:20" x14ac:dyDescent="0.2">
      <c r="A19" s="166"/>
      <c r="B19" s="328" t="s">
        <v>277</v>
      </c>
      <c r="C19" s="328"/>
      <c r="D19" s="328"/>
      <c r="E19" s="328"/>
      <c r="F19" s="328"/>
      <c r="G19" s="328"/>
      <c r="H19" s="328"/>
      <c r="I19" s="295">
        <f>SUM(I20:I25)</f>
        <v>253800</v>
      </c>
      <c r="J19" s="295"/>
      <c r="K19" s="295"/>
      <c r="L19" s="169"/>
      <c r="M19" s="169"/>
      <c r="N19" s="169"/>
      <c r="O19" s="169"/>
      <c r="P19" s="169"/>
      <c r="Q19" s="169"/>
      <c r="R19" s="169"/>
      <c r="S19" s="247"/>
      <c r="T19" s="247"/>
    </row>
    <row r="20" spans="1:20" x14ac:dyDescent="0.2">
      <c r="A20" s="77"/>
      <c r="B20" s="11"/>
      <c r="C20" s="321" t="s">
        <v>199</v>
      </c>
      <c r="D20" s="320"/>
      <c r="E20" s="320"/>
      <c r="F20" s="320"/>
      <c r="G20" s="320"/>
      <c r="H20" s="320"/>
      <c r="I20" s="269"/>
      <c r="J20" s="269"/>
      <c r="K20" s="269"/>
      <c r="L20" s="112"/>
      <c r="M20" s="112"/>
      <c r="N20" s="112"/>
      <c r="O20" s="112"/>
      <c r="P20" s="112"/>
      <c r="Q20" s="112"/>
      <c r="R20" s="48"/>
      <c r="S20" s="20"/>
      <c r="T20" s="20"/>
    </row>
    <row r="21" spans="1:20" x14ac:dyDescent="0.2">
      <c r="A21" s="77"/>
      <c r="B21" s="35"/>
      <c r="C21" s="331" t="s">
        <v>200</v>
      </c>
      <c r="D21" s="332"/>
      <c r="E21" s="332"/>
      <c r="F21" s="332"/>
      <c r="G21" s="332"/>
      <c r="H21" s="332"/>
      <c r="I21" s="269"/>
      <c r="J21" s="269"/>
      <c r="K21" s="269"/>
      <c r="L21" s="112"/>
      <c r="M21" s="112"/>
      <c r="N21" s="112"/>
      <c r="O21" s="112"/>
      <c r="P21" s="112"/>
      <c r="Q21" s="112"/>
      <c r="R21" s="48"/>
      <c r="S21" s="20"/>
      <c r="T21" s="20"/>
    </row>
    <row r="22" spans="1:20" x14ac:dyDescent="0.2">
      <c r="A22" s="77"/>
      <c r="B22" s="35"/>
      <c r="C22" s="321" t="s">
        <v>201</v>
      </c>
      <c r="D22" s="320"/>
      <c r="E22" s="320"/>
      <c r="F22" s="320"/>
      <c r="G22" s="320"/>
      <c r="H22" s="320"/>
      <c r="I22" s="269"/>
      <c r="J22" s="269"/>
      <c r="K22" s="269"/>
      <c r="L22" s="112"/>
      <c r="M22" s="112"/>
      <c r="N22" s="112"/>
      <c r="O22" s="112"/>
      <c r="P22" s="112"/>
      <c r="Q22" s="112"/>
      <c r="R22" s="48"/>
      <c r="S22" s="20"/>
      <c r="T22" s="20"/>
    </row>
    <row r="23" spans="1:20" x14ac:dyDescent="0.2">
      <c r="A23" s="77"/>
      <c r="B23" s="35"/>
      <c r="C23" s="321" t="s">
        <v>202</v>
      </c>
      <c r="D23" s="320"/>
      <c r="E23" s="320"/>
      <c r="F23" s="320"/>
      <c r="G23" s="320"/>
      <c r="H23" s="320"/>
      <c r="I23" s="269">
        <v>181000</v>
      </c>
      <c r="J23" s="269"/>
      <c r="K23" s="269"/>
      <c r="L23" s="269"/>
      <c r="M23" s="112"/>
      <c r="N23" s="112"/>
      <c r="O23" s="112"/>
      <c r="P23" s="112"/>
      <c r="Q23" s="112"/>
      <c r="R23" s="48"/>
      <c r="S23" s="20"/>
      <c r="T23" s="20"/>
    </row>
    <row r="24" spans="1:20" x14ac:dyDescent="0.2">
      <c r="A24" s="77"/>
      <c r="B24" s="35"/>
      <c r="C24" s="321" t="s">
        <v>203</v>
      </c>
      <c r="D24" s="320"/>
      <c r="E24" s="320"/>
      <c r="F24" s="320"/>
      <c r="G24" s="320"/>
      <c r="H24" s="320"/>
      <c r="I24" s="269">
        <v>72000</v>
      </c>
      <c r="J24" s="269"/>
      <c r="K24" s="269"/>
      <c r="L24" s="269"/>
      <c r="M24" s="112"/>
      <c r="N24" s="112"/>
      <c r="O24" s="112"/>
      <c r="P24" s="112"/>
      <c r="Q24" s="112"/>
      <c r="R24" s="48"/>
      <c r="S24" s="20"/>
      <c r="T24" s="20"/>
    </row>
    <row r="25" spans="1:20" x14ac:dyDescent="0.2">
      <c r="A25" s="77"/>
      <c r="B25" s="35"/>
      <c r="C25" s="321" t="s">
        <v>204</v>
      </c>
      <c r="D25" s="320"/>
      <c r="E25" s="320"/>
      <c r="F25" s="320"/>
      <c r="G25" s="320"/>
      <c r="H25" s="320"/>
      <c r="I25" s="269">
        <v>800</v>
      </c>
      <c r="J25" s="269"/>
      <c r="K25" s="269"/>
      <c r="L25" s="269"/>
      <c r="M25" s="112"/>
      <c r="N25" s="112"/>
      <c r="O25" s="112"/>
      <c r="P25" s="112"/>
      <c r="Q25" s="112"/>
      <c r="R25" s="48"/>
      <c r="S25" s="20"/>
      <c r="T25" s="20"/>
    </row>
    <row r="26" spans="1:20" x14ac:dyDescent="0.2">
      <c r="A26" s="166"/>
      <c r="B26" s="328" t="s">
        <v>206</v>
      </c>
      <c r="C26" s="328"/>
      <c r="D26" s="328"/>
      <c r="E26" s="328"/>
      <c r="F26" s="328"/>
      <c r="G26" s="328"/>
      <c r="H26" s="328"/>
      <c r="I26" s="295">
        <f>SUM(I27:I37)</f>
        <v>68190</v>
      </c>
      <c r="J26" s="295">
        <f>SUM(J27:J37)</f>
        <v>374</v>
      </c>
      <c r="K26" s="295">
        <f>SUM(K27:K37)</f>
        <v>64</v>
      </c>
      <c r="L26" s="295"/>
      <c r="M26" s="295"/>
      <c r="N26" s="169"/>
      <c r="O26" s="169"/>
      <c r="P26" s="169"/>
      <c r="Q26" s="169"/>
      <c r="R26" s="169"/>
      <c r="S26" s="247"/>
      <c r="T26" s="247"/>
    </row>
    <row r="27" spans="1:20" x14ac:dyDescent="0.2">
      <c r="A27" s="77"/>
      <c r="B27" s="11"/>
      <c r="C27" s="329" t="s">
        <v>207</v>
      </c>
      <c r="D27" s="330"/>
      <c r="E27" s="330"/>
      <c r="F27" s="330"/>
      <c r="G27" s="330"/>
      <c r="H27" s="330"/>
      <c r="I27" s="269"/>
      <c r="J27" s="269">
        <v>50</v>
      </c>
      <c r="K27" s="269"/>
      <c r="L27" s="269"/>
      <c r="M27" s="269"/>
      <c r="N27" s="112"/>
      <c r="O27" s="112"/>
      <c r="P27" s="112"/>
      <c r="Q27" s="112"/>
      <c r="R27" s="48"/>
      <c r="S27" s="20"/>
      <c r="T27" s="20"/>
    </row>
    <row r="28" spans="1:20" x14ac:dyDescent="0.2">
      <c r="A28" s="77"/>
      <c r="B28" s="35"/>
      <c r="C28" s="329" t="s">
        <v>208</v>
      </c>
      <c r="D28" s="330"/>
      <c r="E28" s="330"/>
      <c r="F28" s="330"/>
      <c r="G28" s="330"/>
      <c r="H28" s="330"/>
      <c r="I28" s="269">
        <v>50123</v>
      </c>
      <c r="J28" s="269">
        <v>250</v>
      </c>
      <c r="K28" s="269">
        <v>50</v>
      </c>
      <c r="L28" s="269"/>
      <c r="M28" s="269"/>
      <c r="N28" s="112"/>
      <c r="O28" s="112"/>
      <c r="P28" s="112"/>
      <c r="Q28" s="112"/>
      <c r="R28" s="48"/>
      <c r="S28" s="20"/>
      <c r="T28" s="20"/>
    </row>
    <row r="29" spans="1:20" x14ac:dyDescent="0.2">
      <c r="A29" s="77"/>
      <c r="B29" s="35"/>
      <c r="C29" s="329" t="s">
        <v>209</v>
      </c>
      <c r="D29" s="330"/>
      <c r="E29" s="330"/>
      <c r="F29" s="330"/>
      <c r="G29" s="330"/>
      <c r="H29" s="330"/>
      <c r="I29" s="269">
        <v>3230</v>
      </c>
      <c r="J29" s="269"/>
      <c r="K29" s="269"/>
      <c r="L29" s="269"/>
      <c r="M29" s="269"/>
      <c r="N29" s="112"/>
      <c r="O29" s="112"/>
      <c r="P29" s="112"/>
      <c r="Q29" s="112"/>
      <c r="R29" s="48"/>
      <c r="S29" s="20"/>
      <c r="T29" s="20"/>
    </row>
    <row r="30" spans="1:20" x14ac:dyDescent="0.2">
      <c r="A30" s="77"/>
      <c r="B30" s="35"/>
      <c r="C30" s="321" t="s">
        <v>210</v>
      </c>
      <c r="D30" s="320"/>
      <c r="E30" s="320"/>
      <c r="F30" s="320"/>
      <c r="G30" s="320"/>
      <c r="H30" s="320"/>
      <c r="I30" s="269"/>
      <c r="J30" s="269"/>
      <c r="K30" s="269"/>
      <c r="L30" s="269"/>
      <c r="M30" s="269"/>
      <c r="N30" s="112"/>
      <c r="O30" s="112"/>
      <c r="P30" s="112"/>
      <c r="Q30" s="112"/>
      <c r="R30" s="48"/>
      <c r="S30" s="20"/>
      <c r="T30" s="20"/>
    </row>
    <row r="31" spans="1:20" x14ac:dyDescent="0.2">
      <c r="A31" s="77"/>
      <c r="B31" s="35"/>
      <c r="C31" s="321" t="s">
        <v>211</v>
      </c>
      <c r="D31" s="320"/>
      <c r="E31" s="320"/>
      <c r="F31" s="320"/>
      <c r="G31" s="320"/>
      <c r="H31" s="320"/>
      <c r="I31" s="269"/>
      <c r="J31" s="269"/>
      <c r="K31" s="269"/>
      <c r="L31" s="269"/>
      <c r="M31" s="269"/>
      <c r="N31" s="112"/>
      <c r="O31" s="112"/>
      <c r="P31" s="112"/>
      <c r="Q31" s="112"/>
      <c r="R31" s="48"/>
      <c r="S31" s="20"/>
      <c r="T31" s="20"/>
    </row>
    <row r="32" spans="1:20" x14ac:dyDescent="0.2">
      <c r="A32" s="77"/>
      <c r="B32" s="35"/>
      <c r="C32" s="325" t="s">
        <v>212</v>
      </c>
      <c r="D32" s="326"/>
      <c r="E32" s="326"/>
      <c r="F32" s="326"/>
      <c r="G32" s="326"/>
      <c r="H32" s="327"/>
      <c r="I32" s="269">
        <v>13836</v>
      </c>
      <c r="J32" s="269">
        <v>74</v>
      </c>
      <c r="K32" s="269">
        <v>14</v>
      </c>
      <c r="L32" s="269"/>
      <c r="M32" s="269"/>
      <c r="N32" s="112"/>
      <c r="O32" s="112"/>
      <c r="P32" s="112"/>
      <c r="Q32" s="112"/>
      <c r="R32" s="48"/>
      <c r="S32" s="20"/>
      <c r="T32" s="20"/>
    </row>
    <row r="33" spans="1:20" x14ac:dyDescent="0.2">
      <c r="A33" s="77"/>
      <c r="B33" s="35"/>
      <c r="C33" s="325" t="s">
        <v>213</v>
      </c>
      <c r="D33" s="326"/>
      <c r="E33" s="326"/>
      <c r="F33" s="326"/>
      <c r="G33" s="326"/>
      <c r="H33" s="327"/>
      <c r="I33" s="269"/>
      <c r="J33" s="269"/>
      <c r="K33" s="269"/>
      <c r="L33" s="269"/>
      <c r="M33" s="269"/>
      <c r="N33" s="112"/>
      <c r="O33" s="112"/>
      <c r="P33" s="112"/>
      <c r="Q33" s="112"/>
      <c r="R33" s="48"/>
      <c r="S33" s="20"/>
      <c r="T33" s="20"/>
    </row>
    <row r="34" spans="1:20" x14ac:dyDescent="0.2">
      <c r="A34" s="77"/>
      <c r="B34" s="35"/>
      <c r="C34" s="325" t="s">
        <v>214</v>
      </c>
      <c r="D34" s="326"/>
      <c r="E34" s="326"/>
      <c r="F34" s="326"/>
      <c r="G34" s="326"/>
      <c r="H34" s="327"/>
      <c r="I34" s="269">
        <v>1</v>
      </c>
      <c r="J34" s="269"/>
      <c r="K34" s="269"/>
      <c r="L34" s="269"/>
      <c r="M34" s="269"/>
      <c r="N34" s="112"/>
      <c r="O34" s="112"/>
      <c r="P34" s="112"/>
      <c r="Q34" s="112"/>
      <c r="R34" s="48"/>
      <c r="S34" s="20"/>
      <c r="T34" s="20"/>
    </row>
    <row r="35" spans="1:20" x14ac:dyDescent="0.2">
      <c r="A35" s="77"/>
      <c r="B35" s="35"/>
      <c r="C35" s="321" t="s">
        <v>215</v>
      </c>
      <c r="D35" s="320"/>
      <c r="E35" s="320"/>
      <c r="F35" s="320"/>
      <c r="G35" s="320"/>
      <c r="H35" s="320"/>
      <c r="I35" s="269">
        <v>1000</v>
      </c>
      <c r="J35" s="269"/>
      <c r="K35" s="269"/>
      <c r="L35" s="112"/>
      <c r="M35" s="112"/>
      <c r="N35" s="112"/>
      <c r="O35" s="112"/>
      <c r="P35" s="112"/>
      <c r="Q35" s="112"/>
      <c r="R35" s="48"/>
      <c r="S35" s="20"/>
      <c r="T35" s="20"/>
    </row>
    <row r="36" spans="1:20" x14ac:dyDescent="0.2">
      <c r="A36" s="77"/>
      <c r="B36" s="35"/>
      <c r="C36" s="325" t="s">
        <v>345</v>
      </c>
      <c r="D36" s="326"/>
      <c r="E36" s="326"/>
      <c r="F36" s="326"/>
      <c r="G36" s="326"/>
      <c r="H36" s="327"/>
      <c r="I36" s="269"/>
      <c r="J36" s="269"/>
      <c r="K36" s="269"/>
      <c r="L36" s="112"/>
      <c r="M36" s="112"/>
      <c r="N36" s="112"/>
      <c r="O36" s="112"/>
      <c r="P36" s="112"/>
      <c r="Q36" s="112"/>
      <c r="R36" s="48"/>
      <c r="S36" s="20"/>
      <c r="T36" s="20"/>
    </row>
    <row r="37" spans="1:20" x14ac:dyDescent="0.2">
      <c r="A37" s="77"/>
      <c r="B37" s="15"/>
      <c r="C37" s="321" t="s">
        <v>216</v>
      </c>
      <c r="D37" s="320"/>
      <c r="E37" s="320"/>
      <c r="F37" s="320"/>
      <c r="G37" s="320"/>
      <c r="H37" s="320"/>
      <c r="I37" s="269"/>
      <c r="J37" s="269"/>
      <c r="K37" s="269"/>
      <c r="L37" s="112"/>
      <c r="M37" s="112"/>
      <c r="N37" s="112"/>
      <c r="O37" s="112"/>
      <c r="P37" s="112"/>
      <c r="Q37" s="112"/>
      <c r="R37" s="48"/>
      <c r="S37" s="20"/>
      <c r="T37" s="20"/>
    </row>
    <row r="38" spans="1:20" x14ac:dyDescent="0.2">
      <c r="A38" s="166"/>
      <c r="B38" s="328" t="s">
        <v>184</v>
      </c>
      <c r="C38" s="328"/>
      <c r="D38" s="328"/>
      <c r="E38" s="328"/>
      <c r="F38" s="328"/>
      <c r="G38" s="328"/>
      <c r="H38" s="328"/>
      <c r="I38" s="269"/>
      <c r="J38" s="269"/>
      <c r="K38" s="269"/>
      <c r="L38" s="112"/>
      <c r="M38" s="112"/>
      <c r="N38" s="112"/>
      <c r="O38" s="112"/>
      <c r="P38" s="112"/>
      <c r="Q38" s="112"/>
      <c r="R38" s="48"/>
      <c r="S38" s="20"/>
      <c r="T38" s="20"/>
    </row>
    <row r="39" spans="1:20" x14ac:dyDescent="0.2">
      <c r="A39" s="77"/>
      <c r="B39" s="170"/>
      <c r="C39" s="317" t="s">
        <v>223</v>
      </c>
      <c r="D39" s="323"/>
      <c r="E39" s="323"/>
      <c r="F39" s="323"/>
      <c r="G39" s="323"/>
      <c r="H39" s="324"/>
      <c r="I39" s="269"/>
      <c r="J39" s="269"/>
      <c r="K39" s="269"/>
      <c r="L39" s="112"/>
      <c r="M39" s="112"/>
      <c r="N39" s="112"/>
      <c r="O39" s="112"/>
      <c r="P39" s="112"/>
      <c r="Q39" s="112"/>
      <c r="R39" s="48"/>
      <c r="S39" s="20"/>
      <c r="T39" s="20"/>
    </row>
    <row r="40" spans="1:20" x14ac:dyDescent="0.2">
      <c r="A40" s="77"/>
      <c r="B40" s="174"/>
      <c r="C40" s="325" t="s">
        <v>346</v>
      </c>
      <c r="D40" s="326"/>
      <c r="E40" s="326"/>
      <c r="F40" s="326"/>
      <c r="G40" s="326"/>
      <c r="H40" s="327"/>
      <c r="I40" s="269"/>
      <c r="J40" s="269"/>
      <c r="K40" s="269"/>
      <c r="L40" s="112"/>
      <c r="M40" s="112"/>
      <c r="N40" s="112"/>
      <c r="O40" s="112"/>
      <c r="P40" s="112"/>
      <c r="Q40" s="112"/>
      <c r="R40" s="48"/>
      <c r="S40" s="20"/>
      <c r="T40" s="20"/>
    </row>
    <row r="41" spans="1:20" ht="25.5" customHeight="1" x14ac:dyDescent="0.2">
      <c r="A41" s="77"/>
      <c r="B41" s="174"/>
      <c r="C41" s="348" t="s">
        <v>347</v>
      </c>
      <c r="D41" s="349"/>
      <c r="E41" s="349"/>
      <c r="F41" s="349"/>
      <c r="G41" s="349"/>
      <c r="H41" s="350"/>
      <c r="I41" s="269"/>
      <c r="J41" s="269"/>
      <c r="K41" s="269"/>
      <c r="L41" s="112"/>
      <c r="M41" s="112"/>
      <c r="N41" s="112"/>
      <c r="O41" s="112"/>
      <c r="P41" s="112"/>
      <c r="Q41" s="112"/>
      <c r="R41" s="48"/>
      <c r="S41" s="20"/>
      <c r="T41" s="20"/>
    </row>
    <row r="42" spans="1:20" x14ac:dyDescent="0.2">
      <c r="A42" s="77"/>
      <c r="B42" s="174"/>
      <c r="C42" s="317" t="s">
        <v>0</v>
      </c>
      <c r="D42" s="323"/>
      <c r="E42" s="323"/>
      <c r="F42" s="323"/>
      <c r="G42" s="323"/>
      <c r="H42" s="324"/>
      <c r="I42" s="269"/>
      <c r="J42" s="269"/>
      <c r="K42" s="269"/>
      <c r="L42" s="112"/>
      <c r="M42" s="112"/>
      <c r="N42" s="112"/>
      <c r="O42" s="112"/>
      <c r="P42" s="112"/>
      <c r="Q42" s="112"/>
      <c r="R42" s="48"/>
      <c r="S42" s="20"/>
      <c r="T42" s="20"/>
    </row>
    <row r="43" spans="1:20" x14ac:dyDescent="0.2">
      <c r="A43" s="77"/>
      <c r="B43" s="174"/>
      <c r="C43" s="317" t="s">
        <v>224</v>
      </c>
      <c r="D43" s="323"/>
      <c r="E43" s="323"/>
      <c r="F43" s="323"/>
      <c r="G43" s="323"/>
      <c r="H43" s="324"/>
      <c r="I43" s="269"/>
      <c r="J43" s="269"/>
      <c r="K43" s="269"/>
      <c r="L43" s="112"/>
      <c r="M43" s="112"/>
      <c r="N43" s="112"/>
      <c r="O43" s="112"/>
      <c r="P43" s="112"/>
      <c r="Q43" s="112"/>
      <c r="R43" s="48"/>
      <c r="S43" s="20"/>
      <c r="T43" s="20"/>
    </row>
    <row r="44" spans="1:20" x14ac:dyDescent="0.2">
      <c r="A44" s="351"/>
      <c r="B44" s="352"/>
      <c r="C44" s="352"/>
      <c r="D44" s="352"/>
      <c r="E44" s="352"/>
      <c r="F44" s="352"/>
      <c r="G44" s="352"/>
      <c r="H44" s="353"/>
      <c r="I44" s="269"/>
      <c r="J44" s="269"/>
      <c r="K44" s="269"/>
      <c r="L44" s="112"/>
      <c r="M44" s="112"/>
      <c r="N44" s="112"/>
      <c r="O44" s="112"/>
      <c r="P44" s="112"/>
      <c r="Q44" s="112"/>
      <c r="R44" s="48"/>
      <c r="S44" s="20"/>
      <c r="T44" s="20"/>
    </row>
    <row r="45" spans="1:20" x14ac:dyDescent="0.2">
      <c r="A45" s="322" t="s">
        <v>114</v>
      </c>
      <c r="B45" s="322"/>
      <c r="C45" s="322"/>
      <c r="D45" s="322"/>
      <c r="E45" s="322"/>
      <c r="F45" s="322"/>
      <c r="G45" s="322"/>
      <c r="H45" s="322"/>
      <c r="I45" s="111">
        <f>I46+I52+I58</f>
        <v>97420</v>
      </c>
      <c r="J45" s="111">
        <f>J46+J52+J58</f>
        <v>500</v>
      </c>
      <c r="K45" s="111"/>
      <c r="L45" s="111"/>
      <c r="M45" s="111"/>
      <c r="N45" s="111"/>
      <c r="O45" s="111"/>
      <c r="P45" s="111"/>
      <c r="Q45" s="111"/>
      <c r="R45" s="111"/>
      <c r="S45" s="19"/>
      <c r="T45" s="19"/>
    </row>
    <row r="46" spans="1:20" x14ac:dyDescent="0.2">
      <c r="A46" s="189"/>
      <c r="B46" s="354" t="s">
        <v>205</v>
      </c>
      <c r="C46" s="355"/>
      <c r="D46" s="355"/>
      <c r="E46" s="355"/>
      <c r="F46" s="355"/>
      <c r="G46" s="355"/>
      <c r="H46" s="356"/>
      <c r="I46" s="169">
        <f>SUM(I47:I51)</f>
        <v>97134</v>
      </c>
      <c r="J46" s="169"/>
      <c r="K46" s="169"/>
      <c r="L46" s="169"/>
      <c r="M46" s="169"/>
      <c r="N46" s="169"/>
      <c r="O46" s="169"/>
      <c r="P46" s="169"/>
      <c r="Q46" s="169"/>
      <c r="R46" s="169"/>
      <c r="S46" s="247"/>
      <c r="T46" s="247"/>
    </row>
    <row r="47" spans="1:20" x14ac:dyDescent="0.2">
      <c r="A47" s="190"/>
      <c r="B47" s="35"/>
      <c r="C47" s="341" t="s">
        <v>197</v>
      </c>
      <c r="D47" s="342"/>
      <c r="E47" s="342"/>
      <c r="F47" s="342"/>
      <c r="G47" s="342"/>
      <c r="H47" s="342"/>
      <c r="I47" s="112"/>
      <c r="J47" s="112"/>
      <c r="K47" s="112"/>
      <c r="L47" s="112"/>
      <c r="M47" s="112"/>
      <c r="N47" s="112"/>
      <c r="O47" s="112"/>
      <c r="P47" s="112"/>
      <c r="Q47" s="112"/>
      <c r="R47" s="48"/>
      <c r="S47" s="20"/>
      <c r="T47" s="20"/>
    </row>
    <row r="48" spans="1:20" x14ac:dyDescent="0.2">
      <c r="A48" s="190"/>
      <c r="B48" s="35"/>
      <c r="C48" s="343" t="s">
        <v>193</v>
      </c>
      <c r="D48" s="344"/>
      <c r="E48" s="344"/>
      <c r="F48" s="344"/>
      <c r="G48" s="344"/>
      <c r="H48" s="344"/>
      <c r="I48" s="112"/>
      <c r="J48" s="112"/>
      <c r="K48" s="112"/>
      <c r="L48" s="112"/>
      <c r="M48" s="112"/>
      <c r="N48" s="112"/>
      <c r="O48" s="112"/>
      <c r="P48" s="112"/>
      <c r="Q48" s="112"/>
      <c r="R48" s="48"/>
      <c r="S48" s="20"/>
      <c r="T48" s="20"/>
    </row>
    <row r="49" spans="1:20" x14ac:dyDescent="0.2">
      <c r="A49" s="190"/>
      <c r="B49" s="35"/>
      <c r="C49" s="343" t="s">
        <v>194</v>
      </c>
      <c r="D49" s="344"/>
      <c r="E49" s="344"/>
      <c r="F49" s="344"/>
      <c r="G49" s="344"/>
      <c r="H49" s="344"/>
      <c r="I49" s="112"/>
      <c r="J49" s="112"/>
      <c r="K49" s="112"/>
      <c r="L49" s="112"/>
      <c r="M49" s="112"/>
      <c r="N49" s="112"/>
      <c r="O49" s="112"/>
      <c r="P49" s="112"/>
      <c r="Q49" s="112"/>
      <c r="R49" s="48"/>
      <c r="S49" s="20"/>
      <c r="T49" s="20"/>
    </row>
    <row r="50" spans="1:20" x14ac:dyDescent="0.2">
      <c r="A50" s="190"/>
      <c r="B50" s="35"/>
      <c r="C50" s="357" t="s">
        <v>195</v>
      </c>
      <c r="D50" s="358"/>
      <c r="E50" s="358"/>
      <c r="F50" s="358"/>
      <c r="G50" s="358"/>
      <c r="H50" s="358"/>
      <c r="I50" s="269"/>
      <c r="J50" s="269"/>
      <c r="K50" s="112"/>
      <c r="L50" s="112"/>
      <c r="M50" s="112"/>
      <c r="N50" s="112"/>
      <c r="O50" s="112"/>
      <c r="P50" s="112"/>
      <c r="Q50" s="112"/>
      <c r="R50" s="48"/>
      <c r="S50" s="20"/>
      <c r="T50" s="20"/>
    </row>
    <row r="51" spans="1:20" x14ac:dyDescent="0.2">
      <c r="A51" s="190"/>
      <c r="B51" s="35"/>
      <c r="C51" s="343" t="s">
        <v>198</v>
      </c>
      <c r="D51" s="344"/>
      <c r="E51" s="344"/>
      <c r="F51" s="344"/>
      <c r="G51" s="344"/>
      <c r="H51" s="344"/>
      <c r="I51" s="269">
        <v>97134</v>
      </c>
      <c r="J51" s="269"/>
      <c r="K51" s="112"/>
      <c r="L51" s="112"/>
      <c r="M51" s="112"/>
      <c r="N51" s="112"/>
      <c r="O51" s="112"/>
      <c r="P51" s="112"/>
      <c r="Q51" s="112"/>
      <c r="R51" s="48"/>
      <c r="S51" s="20"/>
      <c r="T51" s="20"/>
    </row>
    <row r="52" spans="1:20" x14ac:dyDescent="0.2">
      <c r="A52" s="166"/>
      <c r="B52" s="333" t="s">
        <v>217</v>
      </c>
      <c r="C52" s="328"/>
      <c r="D52" s="328"/>
      <c r="E52" s="328"/>
      <c r="F52" s="328"/>
      <c r="G52" s="328"/>
      <c r="H52" s="328"/>
      <c r="I52" s="295"/>
      <c r="J52" s="269"/>
      <c r="K52" s="112"/>
      <c r="L52" s="112"/>
      <c r="M52" s="112"/>
      <c r="N52" s="112"/>
      <c r="O52" s="112"/>
      <c r="P52" s="112"/>
      <c r="Q52" s="112"/>
      <c r="R52" s="48"/>
      <c r="S52" s="20"/>
      <c r="T52" s="20"/>
    </row>
    <row r="53" spans="1:20" x14ac:dyDescent="0.2">
      <c r="A53" s="77"/>
      <c r="B53" s="171"/>
      <c r="C53" s="325" t="s">
        <v>218</v>
      </c>
      <c r="D53" s="326"/>
      <c r="E53" s="326"/>
      <c r="F53" s="326"/>
      <c r="G53" s="326"/>
      <c r="H53" s="327"/>
      <c r="I53" s="269"/>
      <c r="J53" s="269"/>
      <c r="K53" s="112"/>
      <c r="L53" s="112"/>
      <c r="M53" s="112"/>
      <c r="N53" s="112"/>
      <c r="O53" s="112"/>
      <c r="P53" s="112"/>
      <c r="Q53" s="112"/>
      <c r="R53" s="48"/>
      <c r="S53" s="20"/>
      <c r="T53" s="20"/>
    </row>
    <row r="54" spans="1:20" x14ac:dyDescent="0.2">
      <c r="A54" s="77"/>
      <c r="B54" s="188"/>
      <c r="C54" s="325" t="s">
        <v>219</v>
      </c>
      <c r="D54" s="326"/>
      <c r="E54" s="326"/>
      <c r="F54" s="326"/>
      <c r="G54" s="326"/>
      <c r="H54" s="327"/>
      <c r="I54" s="269"/>
      <c r="J54" s="269"/>
      <c r="K54" s="112"/>
      <c r="L54" s="112"/>
      <c r="M54" s="112"/>
      <c r="N54" s="112"/>
      <c r="O54" s="112"/>
      <c r="P54" s="112"/>
      <c r="Q54" s="112"/>
      <c r="R54" s="48"/>
      <c r="S54" s="20"/>
      <c r="T54" s="20"/>
    </row>
    <row r="55" spans="1:20" x14ac:dyDescent="0.2">
      <c r="A55" s="77"/>
      <c r="B55" s="188"/>
      <c r="C55" s="325" t="s">
        <v>220</v>
      </c>
      <c r="D55" s="326"/>
      <c r="E55" s="326"/>
      <c r="F55" s="326"/>
      <c r="G55" s="326"/>
      <c r="H55" s="327"/>
      <c r="I55" s="269"/>
      <c r="J55" s="269"/>
      <c r="K55" s="112"/>
      <c r="L55" s="112"/>
      <c r="M55" s="112"/>
      <c r="N55" s="112"/>
      <c r="O55" s="112"/>
      <c r="P55" s="112"/>
      <c r="Q55" s="112"/>
      <c r="R55" s="48"/>
      <c r="S55" s="20"/>
      <c r="T55" s="20"/>
    </row>
    <row r="56" spans="1:20" x14ac:dyDescent="0.2">
      <c r="A56" s="77"/>
      <c r="B56" s="35"/>
      <c r="C56" s="321" t="s">
        <v>221</v>
      </c>
      <c r="D56" s="321"/>
      <c r="E56" s="321"/>
      <c r="F56" s="321"/>
      <c r="G56" s="321"/>
      <c r="H56" s="321"/>
      <c r="I56" s="269"/>
      <c r="J56" s="269"/>
      <c r="K56" s="112"/>
      <c r="L56" s="112"/>
      <c r="M56" s="112"/>
      <c r="N56" s="112"/>
      <c r="O56" s="112"/>
      <c r="P56" s="112"/>
      <c r="Q56" s="112"/>
      <c r="R56" s="48"/>
      <c r="S56" s="20"/>
      <c r="T56" s="20"/>
    </row>
    <row r="57" spans="1:20" x14ac:dyDescent="0.2">
      <c r="A57" s="77"/>
      <c r="B57" s="35"/>
      <c r="C57" s="321" t="s">
        <v>222</v>
      </c>
      <c r="D57" s="321"/>
      <c r="E57" s="321"/>
      <c r="F57" s="321"/>
      <c r="G57" s="321"/>
      <c r="H57" s="321"/>
      <c r="I57" s="269"/>
      <c r="J57" s="269"/>
      <c r="K57" s="112"/>
      <c r="L57" s="112"/>
      <c r="M57" s="112"/>
      <c r="N57" s="112"/>
      <c r="O57" s="112"/>
      <c r="P57" s="112"/>
      <c r="Q57" s="112"/>
      <c r="R57" s="48"/>
      <c r="S57" s="20"/>
      <c r="T57" s="20"/>
    </row>
    <row r="58" spans="1:20" x14ac:dyDescent="0.2">
      <c r="A58" s="166"/>
      <c r="B58" s="328" t="s">
        <v>115</v>
      </c>
      <c r="C58" s="320"/>
      <c r="D58" s="320"/>
      <c r="E58" s="320"/>
      <c r="F58" s="320"/>
      <c r="G58" s="320"/>
      <c r="H58" s="320"/>
      <c r="I58" s="295">
        <f>SUM(I59:I63)</f>
        <v>286</v>
      </c>
      <c r="J58" s="295">
        <f>SUM(J59:J63)</f>
        <v>500</v>
      </c>
      <c r="K58" s="169"/>
      <c r="L58" s="169"/>
      <c r="M58" s="169"/>
      <c r="N58" s="169"/>
      <c r="O58" s="169"/>
      <c r="P58" s="169"/>
      <c r="Q58" s="169"/>
      <c r="R58" s="169"/>
      <c r="S58" s="247"/>
      <c r="T58" s="247"/>
    </row>
    <row r="59" spans="1:20" x14ac:dyDescent="0.2">
      <c r="A59" s="77"/>
      <c r="B59" s="170"/>
      <c r="C59" s="317" t="s">
        <v>223</v>
      </c>
      <c r="D59" s="323"/>
      <c r="E59" s="323"/>
      <c r="F59" s="323"/>
      <c r="G59" s="323"/>
      <c r="H59" s="324"/>
      <c r="I59" s="269"/>
      <c r="J59" s="269"/>
      <c r="K59" s="112"/>
      <c r="L59" s="112"/>
      <c r="M59" s="112"/>
      <c r="N59" s="112"/>
      <c r="O59" s="112"/>
      <c r="P59" s="112"/>
      <c r="Q59" s="112"/>
      <c r="R59" s="48"/>
      <c r="S59" s="20"/>
      <c r="T59" s="20"/>
    </row>
    <row r="60" spans="1:20" x14ac:dyDescent="0.2">
      <c r="A60" s="77"/>
      <c r="B60" s="174"/>
      <c r="C60" s="325" t="s">
        <v>348</v>
      </c>
      <c r="D60" s="326"/>
      <c r="E60" s="326"/>
      <c r="F60" s="326"/>
      <c r="G60" s="326"/>
      <c r="H60" s="327"/>
      <c r="I60" s="269"/>
      <c r="J60" s="269"/>
      <c r="K60" s="112"/>
      <c r="L60" s="112"/>
      <c r="M60" s="112"/>
      <c r="N60" s="112"/>
      <c r="O60" s="112"/>
      <c r="P60" s="112"/>
      <c r="Q60" s="112"/>
      <c r="R60" s="48"/>
      <c r="S60" s="20"/>
      <c r="T60" s="20"/>
    </row>
    <row r="61" spans="1:20" ht="25.5" customHeight="1" x14ac:dyDescent="0.2">
      <c r="A61" s="77"/>
      <c r="B61" s="174"/>
      <c r="C61" s="348" t="s">
        <v>349</v>
      </c>
      <c r="D61" s="349"/>
      <c r="E61" s="349"/>
      <c r="F61" s="349"/>
      <c r="G61" s="349"/>
      <c r="H61" s="350"/>
      <c r="I61" s="269"/>
      <c r="J61" s="269"/>
      <c r="K61" s="112"/>
      <c r="L61" s="112"/>
      <c r="M61" s="112"/>
      <c r="N61" s="112"/>
      <c r="O61" s="112"/>
      <c r="P61" s="112"/>
      <c r="Q61" s="112"/>
      <c r="R61" s="48"/>
      <c r="S61" s="20"/>
      <c r="T61" s="20"/>
    </row>
    <row r="62" spans="1:20" x14ac:dyDescent="0.2">
      <c r="A62" s="77"/>
      <c r="B62" s="174"/>
      <c r="C62" s="317" t="s">
        <v>0</v>
      </c>
      <c r="D62" s="323"/>
      <c r="E62" s="323"/>
      <c r="F62" s="323"/>
      <c r="G62" s="323"/>
      <c r="H62" s="324"/>
      <c r="I62" s="269"/>
      <c r="J62" s="269">
        <v>500</v>
      </c>
      <c r="K62" s="112"/>
      <c r="L62" s="269"/>
      <c r="M62" s="269"/>
      <c r="N62" s="112"/>
      <c r="O62" s="112"/>
      <c r="P62" s="112"/>
      <c r="Q62" s="112"/>
      <c r="R62" s="48"/>
      <c r="S62" s="20"/>
      <c r="T62" s="20"/>
    </row>
    <row r="63" spans="1:20" x14ac:dyDescent="0.2">
      <c r="A63" s="77"/>
      <c r="B63" s="174"/>
      <c r="C63" s="317" t="s">
        <v>225</v>
      </c>
      <c r="D63" s="323"/>
      <c r="E63" s="323"/>
      <c r="F63" s="323"/>
      <c r="G63" s="323"/>
      <c r="H63" s="324"/>
      <c r="I63" s="112">
        <v>286</v>
      </c>
      <c r="J63" s="112"/>
      <c r="K63" s="112"/>
      <c r="L63" s="112"/>
      <c r="M63" s="112"/>
      <c r="N63" s="112"/>
      <c r="O63" s="112"/>
      <c r="P63" s="112"/>
      <c r="Q63" s="112"/>
      <c r="R63" s="48"/>
      <c r="S63" s="20"/>
      <c r="T63" s="20"/>
    </row>
    <row r="64" spans="1:20" x14ac:dyDescent="0.2">
      <c r="A64" s="351"/>
      <c r="B64" s="352"/>
      <c r="C64" s="352"/>
      <c r="D64" s="352"/>
      <c r="E64" s="352"/>
      <c r="F64" s="352"/>
      <c r="G64" s="352"/>
      <c r="H64" s="353"/>
      <c r="I64" s="112"/>
      <c r="J64" s="112"/>
      <c r="K64" s="112"/>
      <c r="L64" s="112"/>
      <c r="M64" s="112"/>
      <c r="N64" s="112"/>
      <c r="O64" s="112"/>
      <c r="P64" s="112"/>
      <c r="Q64" s="112"/>
      <c r="R64" s="48"/>
      <c r="S64" s="20"/>
      <c r="T64" s="20"/>
    </row>
    <row r="65" spans="1:20" x14ac:dyDescent="0.2">
      <c r="A65" s="322" t="s">
        <v>1</v>
      </c>
      <c r="B65" s="322"/>
      <c r="C65" s="322"/>
      <c r="D65" s="322"/>
      <c r="E65" s="322"/>
      <c r="F65" s="322"/>
      <c r="G65" s="322"/>
      <c r="H65" s="322"/>
      <c r="I65" s="111">
        <f t="shared" ref="I65:K65" si="2">I11+I45</f>
        <v>590375</v>
      </c>
      <c r="J65" s="111">
        <f t="shared" si="2"/>
        <v>874</v>
      </c>
      <c r="K65" s="111">
        <f t="shared" si="2"/>
        <v>29605</v>
      </c>
      <c r="L65" s="111"/>
      <c r="M65" s="111"/>
      <c r="N65" s="111"/>
      <c r="O65" s="111"/>
      <c r="P65" s="111"/>
      <c r="Q65" s="111"/>
      <c r="R65" s="111"/>
      <c r="S65" s="19"/>
      <c r="T65" s="19"/>
    </row>
    <row r="66" spans="1:20" x14ac:dyDescent="0.2">
      <c r="A66" s="345"/>
      <c r="B66" s="346"/>
      <c r="C66" s="346"/>
      <c r="D66" s="346"/>
      <c r="E66" s="346"/>
      <c r="F66" s="346"/>
      <c r="G66" s="346"/>
      <c r="H66" s="347"/>
      <c r="I66" s="112"/>
      <c r="J66" s="112"/>
      <c r="K66" s="112"/>
      <c r="L66" s="112"/>
      <c r="M66" s="112"/>
      <c r="N66" s="112"/>
      <c r="O66" s="112"/>
      <c r="P66" s="112"/>
      <c r="Q66" s="112"/>
      <c r="R66" s="48"/>
      <c r="S66" s="20"/>
      <c r="T66" s="20"/>
    </row>
    <row r="67" spans="1:20" ht="25.5" customHeight="1" x14ac:dyDescent="0.2">
      <c r="A67" s="359" t="s">
        <v>226</v>
      </c>
      <c r="B67" s="320"/>
      <c r="C67" s="320"/>
      <c r="D67" s="320"/>
      <c r="E67" s="320"/>
      <c r="F67" s="320"/>
      <c r="G67" s="320"/>
      <c r="H67" s="320"/>
      <c r="I67" s="118">
        <f t="shared" ref="I67:K67" si="3">SUM(I68:I69)</f>
        <v>280327</v>
      </c>
      <c r="J67" s="118">
        <f t="shared" si="3"/>
        <v>0</v>
      </c>
      <c r="K67" s="118">
        <f t="shared" si="3"/>
        <v>0</v>
      </c>
      <c r="L67" s="118"/>
      <c r="M67" s="118"/>
      <c r="N67" s="118"/>
      <c r="O67" s="117"/>
      <c r="P67" s="117"/>
      <c r="Q67" s="117"/>
      <c r="R67" s="116"/>
      <c r="S67" s="20"/>
      <c r="T67" s="20"/>
    </row>
    <row r="68" spans="1:20" x14ac:dyDescent="0.2">
      <c r="A68" s="34"/>
      <c r="B68" s="320" t="s">
        <v>116</v>
      </c>
      <c r="C68" s="320"/>
      <c r="D68" s="320"/>
      <c r="E68" s="320"/>
      <c r="F68" s="320"/>
      <c r="G68" s="320"/>
      <c r="H68" s="320"/>
      <c r="I68" s="299">
        <v>75843</v>
      </c>
      <c r="J68" s="300">
        <v>0</v>
      </c>
      <c r="K68" s="300">
        <v>0</v>
      </c>
      <c r="L68" s="112"/>
      <c r="M68" s="112"/>
      <c r="N68" s="112"/>
      <c r="O68" s="112"/>
      <c r="P68" s="112"/>
      <c r="Q68" s="112"/>
      <c r="R68" s="48"/>
      <c r="S68" s="20"/>
      <c r="T68" s="20"/>
    </row>
    <row r="69" spans="1:20" x14ac:dyDescent="0.2">
      <c r="A69" s="166"/>
      <c r="B69" s="320" t="s">
        <v>117</v>
      </c>
      <c r="C69" s="320"/>
      <c r="D69" s="320"/>
      <c r="E69" s="320"/>
      <c r="F69" s="320"/>
      <c r="G69" s="320"/>
      <c r="H69" s="320"/>
      <c r="I69" s="299">
        <v>204484</v>
      </c>
      <c r="J69" s="112"/>
      <c r="K69" s="112"/>
      <c r="L69" s="112"/>
      <c r="M69" s="112"/>
      <c r="N69" s="112"/>
      <c r="O69" s="112"/>
      <c r="P69" s="112"/>
      <c r="Q69" s="112"/>
      <c r="R69" s="48"/>
      <c r="S69" s="20"/>
      <c r="T69" s="20"/>
    </row>
    <row r="70" spans="1:20" x14ac:dyDescent="0.2">
      <c r="A70" s="340"/>
      <c r="B70" s="320"/>
      <c r="C70" s="320"/>
      <c r="D70" s="320"/>
      <c r="E70" s="320"/>
      <c r="F70" s="320"/>
      <c r="G70" s="320"/>
      <c r="H70" s="320"/>
      <c r="I70" s="269"/>
      <c r="J70" s="112"/>
      <c r="K70" s="112"/>
      <c r="L70" s="112"/>
      <c r="M70" s="112"/>
      <c r="N70" s="112"/>
      <c r="O70" s="112"/>
      <c r="P70" s="112"/>
      <c r="Q70" s="112"/>
      <c r="R70" s="48"/>
      <c r="S70" s="20"/>
      <c r="T70" s="20"/>
    </row>
    <row r="71" spans="1:20" x14ac:dyDescent="0.2">
      <c r="A71" s="322" t="s">
        <v>2</v>
      </c>
      <c r="B71" s="322"/>
      <c r="C71" s="322"/>
      <c r="D71" s="322"/>
      <c r="E71" s="322"/>
      <c r="F71" s="322"/>
      <c r="G71" s="322"/>
      <c r="H71" s="322"/>
      <c r="I71" s="111">
        <f>I72+I83</f>
        <v>7567</v>
      </c>
      <c r="J71" s="111"/>
      <c r="K71" s="111"/>
      <c r="L71" s="111"/>
      <c r="M71" s="111"/>
      <c r="N71" s="111"/>
      <c r="O71" s="112"/>
      <c r="P71" s="112"/>
      <c r="Q71" s="112"/>
      <c r="R71" s="48"/>
      <c r="S71" s="20"/>
      <c r="T71" s="20"/>
    </row>
    <row r="72" spans="1:20" x14ac:dyDescent="0.2">
      <c r="A72" s="34"/>
      <c r="B72" s="320" t="s">
        <v>118</v>
      </c>
      <c r="C72" s="320"/>
      <c r="D72" s="320"/>
      <c r="E72" s="320"/>
      <c r="F72" s="320"/>
      <c r="G72" s="320"/>
      <c r="H72" s="320"/>
      <c r="I72" s="112">
        <f>SUM(I73:I82)</f>
        <v>7567</v>
      </c>
      <c r="J72" s="112"/>
      <c r="K72" s="112"/>
      <c r="L72" s="112"/>
      <c r="M72" s="112"/>
      <c r="N72" s="112"/>
      <c r="O72" s="112"/>
      <c r="P72" s="112"/>
      <c r="Q72" s="112"/>
      <c r="R72" s="48"/>
      <c r="S72" s="20"/>
      <c r="T72" s="20"/>
    </row>
    <row r="73" spans="1:20" x14ac:dyDescent="0.2">
      <c r="A73" s="77"/>
      <c r="B73" s="168"/>
      <c r="C73" s="317" t="s">
        <v>353</v>
      </c>
      <c r="D73" s="318"/>
      <c r="E73" s="318"/>
      <c r="F73" s="318"/>
      <c r="G73" s="318"/>
      <c r="H73" s="319"/>
      <c r="I73" s="112"/>
      <c r="J73" s="112"/>
      <c r="K73" s="112"/>
      <c r="L73" s="112"/>
      <c r="M73" s="112"/>
      <c r="N73" s="112"/>
      <c r="O73" s="112"/>
      <c r="P73" s="112"/>
      <c r="Q73" s="112"/>
      <c r="R73" s="48"/>
      <c r="S73" s="20"/>
      <c r="T73" s="20"/>
    </row>
    <row r="74" spans="1:20" x14ac:dyDescent="0.2">
      <c r="A74" s="77"/>
      <c r="B74" s="173"/>
      <c r="C74" s="317" t="s">
        <v>4</v>
      </c>
      <c r="D74" s="318"/>
      <c r="E74" s="318"/>
      <c r="F74" s="318"/>
      <c r="G74" s="318"/>
      <c r="H74" s="319"/>
      <c r="I74" s="112"/>
      <c r="J74" s="112"/>
      <c r="K74" s="112"/>
      <c r="L74" s="112"/>
      <c r="M74" s="112"/>
      <c r="N74" s="112"/>
      <c r="O74" s="112"/>
      <c r="P74" s="112"/>
      <c r="Q74" s="112"/>
      <c r="R74" s="48"/>
      <c r="S74" s="20"/>
      <c r="T74" s="20"/>
    </row>
    <row r="75" spans="1:20" x14ac:dyDescent="0.2">
      <c r="A75" s="77"/>
      <c r="B75" s="173"/>
      <c r="C75" s="317" t="s">
        <v>227</v>
      </c>
      <c r="D75" s="318"/>
      <c r="E75" s="318"/>
      <c r="F75" s="318"/>
      <c r="G75" s="318"/>
      <c r="H75" s="319"/>
      <c r="I75" s="112">
        <v>7567</v>
      </c>
      <c r="J75" s="112"/>
      <c r="K75" s="112"/>
      <c r="L75" s="112"/>
      <c r="M75" s="112"/>
      <c r="N75" s="112"/>
      <c r="O75" s="112"/>
      <c r="P75" s="112"/>
      <c r="Q75" s="112"/>
      <c r="R75" s="48"/>
      <c r="S75" s="20"/>
      <c r="T75" s="20"/>
    </row>
    <row r="76" spans="1:20" x14ac:dyDescent="0.2">
      <c r="A76" s="77"/>
      <c r="B76" s="173"/>
      <c r="C76" s="325" t="s">
        <v>228</v>
      </c>
      <c r="D76" s="326"/>
      <c r="E76" s="326"/>
      <c r="F76" s="326"/>
      <c r="G76" s="326"/>
      <c r="H76" s="327"/>
      <c r="I76" s="112"/>
      <c r="J76" s="112"/>
      <c r="K76" s="112"/>
      <c r="L76" s="112"/>
      <c r="M76" s="112"/>
      <c r="N76" s="112"/>
      <c r="O76" s="112"/>
      <c r="P76" s="112"/>
      <c r="Q76" s="112"/>
      <c r="R76" s="48"/>
      <c r="S76" s="20"/>
      <c r="T76" s="20"/>
    </row>
    <row r="77" spans="1:20" x14ac:dyDescent="0.2">
      <c r="A77" s="77"/>
      <c r="B77" s="173"/>
      <c r="C77" s="317" t="s">
        <v>5</v>
      </c>
      <c r="D77" s="318"/>
      <c r="E77" s="318"/>
      <c r="F77" s="318"/>
      <c r="G77" s="318"/>
      <c r="H77" s="319"/>
      <c r="I77" s="112"/>
      <c r="J77" s="112"/>
      <c r="K77" s="112"/>
      <c r="L77" s="112"/>
      <c r="M77" s="112"/>
      <c r="N77" s="112"/>
      <c r="O77" s="112"/>
      <c r="P77" s="112"/>
      <c r="Q77" s="112"/>
      <c r="R77" s="48"/>
      <c r="S77" s="20"/>
      <c r="T77" s="20"/>
    </row>
    <row r="78" spans="1:20" x14ac:dyDescent="0.2">
      <c r="A78" s="77"/>
      <c r="B78" s="173"/>
      <c r="C78" s="317" t="s">
        <v>352</v>
      </c>
      <c r="D78" s="318"/>
      <c r="E78" s="318"/>
      <c r="F78" s="318"/>
      <c r="G78" s="318"/>
      <c r="H78" s="319"/>
      <c r="I78" s="112"/>
      <c r="J78" s="112"/>
      <c r="K78" s="112"/>
      <c r="L78" s="112"/>
      <c r="M78" s="112"/>
      <c r="N78" s="112"/>
      <c r="O78" s="112"/>
      <c r="P78" s="112"/>
      <c r="Q78" s="112"/>
      <c r="R78" s="48"/>
      <c r="S78" s="20"/>
      <c r="T78" s="20"/>
    </row>
    <row r="79" spans="1:20" x14ac:dyDescent="0.2">
      <c r="A79" s="77"/>
      <c r="B79" s="173"/>
      <c r="C79" s="325" t="s">
        <v>351</v>
      </c>
      <c r="D79" s="326"/>
      <c r="E79" s="326"/>
      <c r="F79" s="326"/>
      <c r="G79" s="326"/>
      <c r="H79" s="327"/>
      <c r="I79" s="112"/>
      <c r="J79" s="112"/>
      <c r="K79" s="112"/>
      <c r="L79" s="112"/>
      <c r="M79" s="112"/>
      <c r="N79" s="112"/>
      <c r="O79" s="112"/>
      <c r="P79" s="112"/>
      <c r="Q79" s="112"/>
      <c r="R79" s="48"/>
      <c r="S79" s="20"/>
      <c r="T79" s="20"/>
    </row>
    <row r="80" spans="1:20" x14ac:dyDescent="0.2">
      <c r="A80" s="77"/>
      <c r="B80" s="173"/>
      <c r="C80" s="317" t="s">
        <v>6</v>
      </c>
      <c r="D80" s="318"/>
      <c r="E80" s="318"/>
      <c r="F80" s="318"/>
      <c r="G80" s="318"/>
      <c r="H80" s="319"/>
      <c r="I80" s="112"/>
      <c r="J80" s="112"/>
      <c r="K80" s="112"/>
      <c r="L80" s="112"/>
      <c r="M80" s="112"/>
      <c r="N80" s="112"/>
      <c r="O80" s="112"/>
      <c r="P80" s="112"/>
      <c r="Q80" s="112"/>
      <c r="R80" s="48"/>
      <c r="S80" s="20"/>
      <c r="T80" s="20"/>
    </row>
    <row r="81" spans="1:20" x14ac:dyDescent="0.2">
      <c r="A81" s="77"/>
      <c r="B81" s="173"/>
      <c r="C81" s="317" t="s">
        <v>230</v>
      </c>
      <c r="D81" s="318"/>
      <c r="E81" s="318"/>
      <c r="F81" s="318"/>
      <c r="G81" s="318"/>
      <c r="H81" s="319"/>
      <c r="I81" s="112"/>
      <c r="J81" s="112"/>
      <c r="K81" s="112"/>
      <c r="L81" s="112"/>
      <c r="M81" s="112"/>
      <c r="N81" s="112"/>
      <c r="O81" s="112"/>
      <c r="P81" s="112"/>
      <c r="Q81" s="112"/>
      <c r="R81" s="48"/>
      <c r="S81" s="20"/>
      <c r="T81" s="20"/>
    </row>
    <row r="82" spans="1:20" x14ac:dyDescent="0.2">
      <c r="A82" s="77"/>
      <c r="B82" s="167"/>
      <c r="C82" s="325" t="s">
        <v>350</v>
      </c>
      <c r="D82" s="326"/>
      <c r="E82" s="326"/>
      <c r="F82" s="326"/>
      <c r="G82" s="326"/>
      <c r="H82" s="327"/>
      <c r="I82" s="112"/>
      <c r="J82" s="112"/>
      <c r="K82" s="112"/>
      <c r="L82" s="112"/>
      <c r="M82" s="112"/>
      <c r="N82" s="112"/>
      <c r="O82" s="112"/>
      <c r="P82" s="112"/>
      <c r="Q82" s="112"/>
      <c r="R82" s="48"/>
      <c r="S82" s="20"/>
      <c r="T82" s="20"/>
    </row>
    <row r="83" spans="1:20" x14ac:dyDescent="0.2">
      <c r="A83" s="166"/>
      <c r="B83" s="330" t="s">
        <v>119</v>
      </c>
      <c r="C83" s="330"/>
      <c r="D83" s="330"/>
      <c r="E83" s="330"/>
      <c r="F83" s="330"/>
      <c r="G83" s="330"/>
      <c r="H83" s="330"/>
      <c r="I83" s="112"/>
      <c r="J83" s="112"/>
      <c r="K83" s="112"/>
      <c r="L83" s="112"/>
      <c r="M83" s="112"/>
      <c r="N83" s="112"/>
      <c r="O83" s="112"/>
      <c r="P83" s="112"/>
      <c r="Q83" s="112"/>
      <c r="R83" s="48"/>
      <c r="S83" s="20"/>
      <c r="T83" s="20"/>
    </row>
    <row r="84" spans="1:20" x14ac:dyDescent="0.2">
      <c r="A84" s="77"/>
      <c r="B84" s="184"/>
      <c r="C84" s="317" t="s">
        <v>353</v>
      </c>
      <c r="D84" s="318"/>
      <c r="E84" s="318"/>
      <c r="F84" s="318"/>
      <c r="G84" s="318"/>
      <c r="H84" s="319"/>
      <c r="I84" s="112"/>
      <c r="J84" s="112"/>
      <c r="K84" s="112"/>
      <c r="L84" s="112"/>
      <c r="M84" s="112"/>
      <c r="N84" s="112"/>
      <c r="O84" s="112"/>
      <c r="P84" s="112"/>
      <c r="Q84" s="112"/>
      <c r="R84" s="48"/>
      <c r="S84" s="20"/>
      <c r="T84" s="20"/>
    </row>
    <row r="85" spans="1:20" x14ac:dyDescent="0.2">
      <c r="A85" s="77"/>
      <c r="B85" s="185"/>
      <c r="C85" s="317" t="s">
        <v>4</v>
      </c>
      <c r="D85" s="318"/>
      <c r="E85" s="318"/>
      <c r="F85" s="318"/>
      <c r="G85" s="318"/>
      <c r="H85" s="319"/>
      <c r="I85" s="112"/>
      <c r="J85" s="112"/>
      <c r="K85" s="112"/>
      <c r="L85" s="112"/>
      <c r="M85" s="112"/>
      <c r="N85" s="112"/>
      <c r="O85" s="112"/>
      <c r="P85" s="112"/>
      <c r="Q85" s="112"/>
      <c r="R85" s="48"/>
      <c r="S85" s="20"/>
      <c r="T85" s="20"/>
    </row>
    <row r="86" spans="1:20" x14ac:dyDescent="0.2">
      <c r="A86" s="77"/>
      <c r="B86" s="185"/>
      <c r="C86" s="317" t="s">
        <v>227</v>
      </c>
      <c r="D86" s="318"/>
      <c r="E86" s="318"/>
      <c r="F86" s="318"/>
      <c r="G86" s="318"/>
      <c r="H86" s="319"/>
      <c r="I86" s="112"/>
      <c r="J86" s="112"/>
      <c r="K86" s="112"/>
      <c r="L86" s="112"/>
      <c r="M86" s="112"/>
      <c r="N86" s="112"/>
      <c r="O86" s="112"/>
      <c r="P86" s="112"/>
      <c r="Q86" s="112"/>
      <c r="R86" s="48"/>
      <c r="S86" s="20"/>
      <c r="T86" s="20"/>
    </row>
    <row r="87" spans="1:20" x14ac:dyDescent="0.2">
      <c r="A87" s="77"/>
      <c r="B87" s="185"/>
      <c r="C87" s="325" t="s">
        <v>228</v>
      </c>
      <c r="D87" s="326"/>
      <c r="E87" s="326"/>
      <c r="F87" s="326"/>
      <c r="G87" s="326"/>
      <c r="H87" s="327"/>
      <c r="I87" s="112"/>
      <c r="J87" s="112"/>
      <c r="K87" s="112"/>
      <c r="L87" s="112"/>
      <c r="M87" s="112"/>
      <c r="N87" s="112"/>
      <c r="O87" s="112"/>
      <c r="P87" s="112"/>
      <c r="Q87" s="112"/>
      <c r="R87" s="48"/>
      <c r="S87" s="20"/>
      <c r="T87" s="20"/>
    </row>
    <row r="88" spans="1:20" x14ac:dyDescent="0.2">
      <c r="A88" s="77"/>
      <c r="B88" s="185"/>
      <c r="C88" s="317" t="s">
        <v>5</v>
      </c>
      <c r="D88" s="318"/>
      <c r="E88" s="318"/>
      <c r="F88" s="318"/>
      <c r="G88" s="318"/>
      <c r="H88" s="319"/>
      <c r="I88" s="112"/>
      <c r="J88" s="112"/>
      <c r="K88" s="112"/>
      <c r="L88" s="112"/>
      <c r="M88" s="112"/>
      <c r="N88" s="112"/>
      <c r="O88" s="112"/>
      <c r="P88" s="112"/>
      <c r="Q88" s="112"/>
      <c r="R88" s="48"/>
      <c r="S88" s="20"/>
      <c r="T88" s="20"/>
    </row>
    <row r="89" spans="1:20" x14ac:dyDescent="0.2">
      <c r="A89" s="77"/>
      <c r="B89" s="185"/>
      <c r="C89" s="317" t="s">
        <v>352</v>
      </c>
      <c r="D89" s="318"/>
      <c r="E89" s="318"/>
      <c r="F89" s="318"/>
      <c r="G89" s="318"/>
      <c r="H89" s="319"/>
      <c r="I89" s="112"/>
      <c r="J89" s="112"/>
      <c r="K89" s="112"/>
      <c r="L89" s="112"/>
      <c r="M89" s="112"/>
      <c r="N89" s="112"/>
      <c r="O89" s="112"/>
      <c r="P89" s="112"/>
      <c r="Q89" s="112"/>
      <c r="R89" s="48"/>
      <c r="S89" s="20"/>
      <c r="T89" s="20"/>
    </row>
    <row r="90" spans="1:20" x14ac:dyDescent="0.2">
      <c r="A90" s="77"/>
      <c r="B90" s="185"/>
      <c r="C90" s="325" t="s">
        <v>351</v>
      </c>
      <c r="D90" s="326"/>
      <c r="E90" s="326"/>
      <c r="F90" s="326"/>
      <c r="G90" s="326"/>
      <c r="H90" s="327"/>
      <c r="I90" s="112"/>
      <c r="J90" s="112"/>
      <c r="K90" s="112"/>
      <c r="L90" s="112"/>
      <c r="M90" s="112"/>
      <c r="N90" s="112"/>
      <c r="O90" s="112"/>
      <c r="P90" s="112"/>
      <c r="Q90" s="112"/>
      <c r="R90" s="48"/>
      <c r="S90" s="20"/>
      <c r="T90" s="20"/>
    </row>
    <row r="91" spans="1:20" x14ac:dyDescent="0.2">
      <c r="A91" s="77"/>
      <c r="B91" s="185"/>
      <c r="C91" s="317" t="s">
        <v>6</v>
      </c>
      <c r="D91" s="318"/>
      <c r="E91" s="318"/>
      <c r="F91" s="318"/>
      <c r="G91" s="318"/>
      <c r="H91" s="319"/>
      <c r="I91" s="112"/>
      <c r="J91" s="112"/>
      <c r="K91" s="112"/>
      <c r="L91" s="112"/>
      <c r="M91" s="112"/>
      <c r="N91" s="112"/>
      <c r="O91" s="112"/>
      <c r="P91" s="112"/>
      <c r="Q91" s="112"/>
      <c r="R91" s="48"/>
      <c r="S91" s="20"/>
      <c r="T91" s="20"/>
    </row>
    <row r="92" spans="1:20" x14ac:dyDescent="0.2">
      <c r="A92" s="77"/>
      <c r="B92" s="185"/>
      <c r="C92" s="317" t="s">
        <v>230</v>
      </c>
      <c r="D92" s="318"/>
      <c r="E92" s="318"/>
      <c r="F92" s="318"/>
      <c r="G92" s="318"/>
      <c r="H92" s="319"/>
      <c r="I92" s="112"/>
      <c r="J92" s="112"/>
      <c r="K92" s="112"/>
      <c r="L92" s="112"/>
      <c r="M92" s="112"/>
      <c r="N92" s="112"/>
      <c r="O92" s="112"/>
      <c r="P92" s="112"/>
      <c r="Q92" s="112"/>
      <c r="R92" s="48"/>
      <c r="S92" s="20"/>
      <c r="T92" s="20"/>
    </row>
    <row r="93" spans="1:20" x14ac:dyDescent="0.2">
      <c r="A93" s="77"/>
      <c r="B93" s="185"/>
      <c r="C93" s="325" t="s">
        <v>350</v>
      </c>
      <c r="D93" s="326"/>
      <c r="E93" s="326"/>
      <c r="F93" s="326"/>
      <c r="G93" s="326"/>
      <c r="H93" s="327"/>
      <c r="I93" s="112"/>
      <c r="J93" s="112"/>
      <c r="K93" s="112"/>
      <c r="L93" s="112"/>
      <c r="M93" s="112"/>
      <c r="N93" s="112"/>
      <c r="O93" s="112"/>
      <c r="P93" s="112"/>
      <c r="Q93" s="112"/>
      <c r="R93" s="48"/>
      <c r="S93" s="20"/>
      <c r="T93" s="20"/>
    </row>
    <row r="94" spans="1:20" x14ac:dyDescent="0.2">
      <c r="A94" s="340"/>
      <c r="B94" s="340"/>
      <c r="C94" s="320"/>
      <c r="D94" s="320"/>
      <c r="E94" s="320"/>
      <c r="F94" s="320"/>
      <c r="G94" s="320"/>
      <c r="H94" s="320"/>
      <c r="I94" s="112"/>
      <c r="J94" s="112"/>
      <c r="K94" s="112"/>
      <c r="L94" s="112"/>
      <c r="M94" s="112"/>
      <c r="N94" s="112"/>
      <c r="O94" s="112"/>
      <c r="P94" s="112"/>
      <c r="Q94" s="112"/>
      <c r="R94" s="48"/>
      <c r="S94" s="20"/>
      <c r="T94" s="20"/>
    </row>
    <row r="95" spans="1:20" x14ac:dyDescent="0.2">
      <c r="A95" s="322" t="s">
        <v>231</v>
      </c>
      <c r="B95" s="322"/>
      <c r="C95" s="322"/>
      <c r="D95" s="322"/>
      <c r="E95" s="322"/>
      <c r="F95" s="322"/>
      <c r="G95" s="322"/>
      <c r="H95" s="322"/>
      <c r="I95" s="111">
        <f t="shared" ref="I95:K95" si="4">I65+I67+I71</f>
        <v>878269</v>
      </c>
      <c r="J95" s="111">
        <f t="shared" si="4"/>
        <v>874</v>
      </c>
      <c r="K95" s="111">
        <f t="shared" si="4"/>
        <v>29605</v>
      </c>
      <c r="L95" s="111"/>
      <c r="M95" s="111"/>
      <c r="N95" s="111"/>
      <c r="O95" s="111"/>
      <c r="P95" s="111"/>
      <c r="Q95" s="111"/>
      <c r="R95" s="111"/>
      <c r="S95" s="19"/>
      <c r="T95" s="19"/>
    </row>
    <row r="96" spans="1:20" x14ac:dyDescent="0.2">
      <c r="A96" s="156"/>
      <c r="B96" s="156"/>
      <c r="C96" s="156"/>
      <c r="D96" s="156"/>
      <c r="E96" s="156"/>
      <c r="F96" s="156"/>
      <c r="G96" s="156"/>
      <c r="H96" s="281"/>
      <c r="I96" s="154"/>
      <c r="J96" s="154"/>
      <c r="K96" s="154"/>
      <c r="L96" s="61"/>
      <c r="M96" s="61"/>
      <c r="N96" s="61"/>
      <c r="O96" s="61"/>
      <c r="P96" s="61"/>
      <c r="Q96" s="61"/>
      <c r="R96" s="61"/>
      <c r="S96" s="7"/>
      <c r="T96" s="7"/>
    </row>
    <row r="97" spans="1:20" x14ac:dyDescent="0.2">
      <c r="H97" s="130"/>
      <c r="P97" s="39"/>
      <c r="Q97" s="39" t="s">
        <v>172</v>
      </c>
    </row>
    <row r="98" spans="1:20" x14ac:dyDescent="0.2">
      <c r="A98" s="367" t="s">
        <v>124</v>
      </c>
      <c r="B98" s="368"/>
      <c r="C98" s="368"/>
      <c r="D98" s="368"/>
      <c r="E98" s="368"/>
      <c r="F98" s="368"/>
      <c r="G98" s="368"/>
      <c r="H98" s="369"/>
      <c r="I98" s="361" t="s">
        <v>159</v>
      </c>
      <c r="J98" s="362"/>
      <c r="K98" s="363"/>
      <c r="L98" s="361" t="s">
        <v>160</v>
      </c>
      <c r="M98" s="362"/>
      <c r="N98" s="363"/>
      <c r="O98" s="364" t="s">
        <v>158</v>
      </c>
      <c r="P98" s="360"/>
      <c r="Q98" s="365"/>
      <c r="R98" s="366" t="s">
        <v>161</v>
      </c>
      <c r="S98" s="366"/>
      <c r="T98" s="366"/>
    </row>
    <row r="99" spans="1:20" ht="51" x14ac:dyDescent="0.2">
      <c r="A99" s="370"/>
      <c r="B99" s="371"/>
      <c r="C99" s="371"/>
      <c r="D99" s="371"/>
      <c r="E99" s="371"/>
      <c r="F99" s="371"/>
      <c r="G99" s="371"/>
      <c r="H99" s="372"/>
      <c r="I99" s="187" t="s">
        <v>8</v>
      </c>
      <c r="J99" s="187" t="s">
        <v>9</v>
      </c>
      <c r="K99" s="153" t="s">
        <v>10</v>
      </c>
      <c r="L99" s="187" t="s">
        <v>8</v>
      </c>
      <c r="M99" s="187" t="s">
        <v>9</v>
      </c>
      <c r="N99" s="153" t="s">
        <v>10</v>
      </c>
      <c r="O99" s="187" t="s">
        <v>8</v>
      </c>
      <c r="P99" s="187" t="s">
        <v>9</v>
      </c>
      <c r="Q99" s="153" t="s">
        <v>10</v>
      </c>
      <c r="R99" s="187" t="s">
        <v>8</v>
      </c>
      <c r="S99" s="187" t="s">
        <v>9</v>
      </c>
      <c r="T99" s="153" t="s">
        <v>10</v>
      </c>
    </row>
    <row r="100" spans="1:20" x14ac:dyDescent="0.2">
      <c r="A100" s="60" t="s">
        <v>251</v>
      </c>
      <c r="B100" s="36"/>
      <c r="C100" s="36"/>
      <c r="D100" s="36"/>
      <c r="E100" s="36"/>
      <c r="F100" s="36"/>
      <c r="G100" s="2"/>
      <c r="H100" s="26"/>
      <c r="I100" s="111">
        <f>SUM(I101:I105)</f>
        <v>377899</v>
      </c>
      <c r="J100" s="111">
        <f>SUM(J101:J105)</f>
        <v>16858</v>
      </c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</row>
    <row r="101" spans="1:20" x14ac:dyDescent="0.2">
      <c r="A101" s="77"/>
      <c r="B101" s="29" t="s">
        <v>177</v>
      </c>
      <c r="C101" s="2"/>
      <c r="D101" s="36"/>
      <c r="E101" s="36"/>
      <c r="F101" s="36"/>
      <c r="G101" s="2"/>
      <c r="H101" s="26"/>
      <c r="I101" s="112">
        <v>97880</v>
      </c>
      <c r="J101" s="269">
        <v>8960</v>
      </c>
      <c r="K101" s="280"/>
      <c r="L101" s="48"/>
      <c r="M101" s="269"/>
      <c r="N101" s="48"/>
      <c r="O101" s="48"/>
      <c r="P101" s="48"/>
      <c r="Q101" s="48"/>
      <c r="R101" s="48"/>
      <c r="S101" s="48"/>
      <c r="T101" s="48"/>
    </row>
    <row r="102" spans="1:20" x14ac:dyDescent="0.2">
      <c r="A102" s="77"/>
      <c r="B102" s="29" t="s">
        <v>247</v>
      </c>
      <c r="C102" s="36"/>
      <c r="D102" s="36"/>
      <c r="E102" s="36"/>
      <c r="F102" s="36"/>
      <c r="G102" s="2"/>
      <c r="H102" s="26"/>
      <c r="I102" s="112">
        <v>16219</v>
      </c>
      <c r="J102" s="269">
        <v>3436</v>
      </c>
      <c r="K102" s="280"/>
      <c r="L102" s="48"/>
      <c r="M102" s="269"/>
      <c r="N102" s="48"/>
      <c r="O102" s="48"/>
      <c r="P102" s="48"/>
      <c r="Q102" s="48"/>
      <c r="R102" s="48"/>
      <c r="S102" s="48"/>
      <c r="T102" s="48"/>
    </row>
    <row r="103" spans="1:20" x14ac:dyDescent="0.2">
      <c r="A103" s="77"/>
      <c r="B103" s="29" t="s">
        <v>178</v>
      </c>
      <c r="C103" s="36"/>
      <c r="D103" s="36"/>
      <c r="E103" s="36"/>
      <c r="F103" s="36"/>
      <c r="G103" s="2"/>
      <c r="H103" s="26"/>
      <c r="I103" s="112">
        <v>227967</v>
      </c>
      <c r="J103" s="269">
        <v>1562</v>
      </c>
      <c r="K103" s="280"/>
      <c r="L103" s="48"/>
      <c r="M103" s="269"/>
      <c r="N103" s="48"/>
      <c r="O103" s="48"/>
      <c r="P103" s="48"/>
      <c r="Q103" s="48"/>
      <c r="R103" s="48"/>
      <c r="S103" s="48"/>
      <c r="T103" s="48"/>
    </row>
    <row r="104" spans="1:20" x14ac:dyDescent="0.2">
      <c r="A104" s="77"/>
      <c r="B104" s="29" t="s">
        <v>123</v>
      </c>
      <c r="C104" s="36"/>
      <c r="D104" s="36"/>
      <c r="E104" s="36"/>
      <c r="F104" s="36"/>
      <c r="G104" s="2"/>
      <c r="H104" s="26"/>
      <c r="I104" s="112">
        <v>5500</v>
      </c>
      <c r="J104" s="269"/>
      <c r="K104" s="280"/>
      <c r="L104" s="48"/>
      <c r="M104" s="48"/>
      <c r="N104" s="48"/>
      <c r="O104" s="48"/>
      <c r="P104" s="48"/>
      <c r="Q104" s="48"/>
      <c r="R104" s="48"/>
      <c r="S104" s="48"/>
      <c r="T104" s="48"/>
    </row>
    <row r="105" spans="1:20" x14ac:dyDescent="0.2">
      <c r="A105" s="77"/>
      <c r="B105" s="29" t="s">
        <v>179</v>
      </c>
      <c r="C105" s="36"/>
      <c r="D105" s="36"/>
      <c r="E105" s="36"/>
      <c r="F105" s="36"/>
      <c r="G105" s="2"/>
      <c r="H105" s="26"/>
      <c r="I105" s="112">
        <v>30333</v>
      </c>
      <c r="J105" s="269">
        <v>2900</v>
      </c>
      <c r="K105" s="280"/>
      <c r="L105" s="48"/>
      <c r="M105" s="48"/>
      <c r="N105" s="48"/>
      <c r="O105" s="48"/>
      <c r="P105" s="48"/>
      <c r="Q105" s="48"/>
      <c r="R105" s="48"/>
      <c r="S105" s="48"/>
      <c r="T105" s="48"/>
    </row>
    <row r="106" spans="1:20" x14ac:dyDescent="0.2">
      <c r="A106" s="5" t="s">
        <v>237</v>
      </c>
      <c r="B106" s="36"/>
      <c r="C106" s="36"/>
      <c r="D106" s="36"/>
      <c r="E106" s="36"/>
      <c r="F106" s="36"/>
      <c r="G106" s="2"/>
      <c r="H106" s="26"/>
      <c r="I106" s="111">
        <f>SUM(I107:I109)</f>
        <v>298904</v>
      </c>
      <c r="J106" s="294">
        <f>SUM(J107:J109)</f>
        <v>2000</v>
      </c>
      <c r="K106" s="282"/>
      <c r="L106" s="111"/>
      <c r="M106" s="111"/>
      <c r="N106" s="111"/>
      <c r="O106" s="48"/>
      <c r="P106" s="111"/>
      <c r="Q106" s="111"/>
      <c r="R106" s="111"/>
      <c r="S106" s="111"/>
      <c r="T106" s="111"/>
    </row>
    <row r="107" spans="1:20" x14ac:dyDescent="0.2">
      <c r="A107" s="77"/>
      <c r="B107" s="29" t="s">
        <v>234</v>
      </c>
      <c r="C107" s="36"/>
      <c r="D107" s="36"/>
      <c r="E107" s="36"/>
      <c r="F107" s="36"/>
      <c r="G107" s="2"/>
      <c r="H107" s="26"/>
      <c r="I107" s="112">
        <v>276637</v>
      </c>
      <c r="J107" s="269"/>
      <c r="K107" s="280"/>
      <c r="L107" s="48"/>
      <c r="M107" s="269"/>
      <c r="N107" s="48"/>
      <c r="O107" s="48"/>
      <c r="P107" s="48"/>
      <c r="Q107" s="48"/>
      <c r="R107" s="48"/>
      <c r="S107" s="48"/>
      <c r="T107" s="48"/>
    </row>
    <row r="108" spans="1:20" x14ac:dyDescent="0.2">
      <c r="A108" s="77"/>
      <c r="B108" s="29" t="s">
        <v>235</v>
      </c>
      <c r="C108" s="36"/>
      <c r="D108" s="36"/>
      <c r="E108" s="36"/>
      <c r="F108" s="36"/>
      <c r="G108" s="2"/>
      <c r="H108" s="26"/>
      <c r="I108" s="112">
        <v>22267</v>
      </c>
      <c r="J108" s="269"/>
      <c r="K108" s="280"/>
      <c r="L108" s="48"/>
      <c r="M108" s="269"/>
      <c r="N108" s="48"/>
      <c r="O108" s="48"/>
      <c r="P108" s="48"/>
      <c r="Q108" s="48"/>
      <c r="R108" s="48"/>
      <c r="S108" s="48"/>
      <c r="T108" s="48"/>
    </row>
    <row r="109" spans="1:20" x14ac:dyDescent="0.2">
      <c r="A109" s="77"/>
      <c r="B109" s="29" t="s">
        <v>236</v>
      </c>
      <c r="C109" s="2"/>
      <c r="D109" s="2"/>
      <c r="E109" s="2"/>
      <c r="F109" s="2"/>
      <c r="G109" s="2"/>
      <c r="H109" s="26"/>
      <c r="I109" s="112"/>
      <c r="J109" s="269">
        <v>2000</v>
      </c>
      <c r="K109" s="280"/>
      <c r="L109" s="48"/>
      <c r="M109" s="269"/>
      <c r="N109" s="48"/>
      <c r="O109" s="48"/>
      <c r="P109" s="48"/>
      <c r="Q109" s="48"/>
      <c r="R109" s="48"/>
      <c r="S109" s="48"/>
      <c r="T109" s="48"/>
    </row>
    <row r="110" spans="1:20" x14ac:dyDescent="0.2">
      <c r="A110" s="5" t="s">
        <v>249</v>
      </c>
      <c r="B110" s="2"/>
      <c r="C110" s="2"/>
      <c r="D110" s="2"/>
      <c r="E110" s="2"/>
      <c r="F110" s="2"/>
      <c r="G110" s="2"/>
      <c r="H110" s="26"/>
      <c r="I110" s="111">
        <f>I100+I106</f>
        <v>676803</v>
      </c>
      <c r="J110" s="111">
        <f>J100+J106</f>
        <v>18858</v>
      </c>
      <c r="K110" s="111"/>
      <c r="L110" s="111"/>
      <c r="M110" s="111"/>
      <c r="N110" s="111"/>
      <c r="O110" s="48"/>
      <c r="P110" s="111"/>
      <c r="Q110" s="111"/>
      <c r="R110" s="111"/>
      <c r="S110" s="111"/>
      <c r="T110" s="111"/>
    </row>
    <row r="111" spans="1:20" x14ac:dyDescent="0.2">
      <c r="A111" s="5" t="s">
        <v>238</v>
      </c>
      <c r="B111" s="2"/>
      <c r="C111" s="2"/>
      <c r="D111" s="2"/>
      <c r="E111" s="2"/>
      <c r="F111" s="2"/>
      <c r="G111" s="2"/>
      <c r="H111" s="26"/>
      <c r="I111" s="111">
        <f>I112+I116</f>
        <v>101544</v>
      </c>
      <c r="J111" s="111"/>
      <c r="K111" s="111">
        <f>K112+K116</f>
        <v>111543</v>
      </c>
      <c r="L111" s="111"/>
      <c r="M111" s="111"/>
      <c r="N111" s="111"/>
      <c r="O111" s="48"/>
      <c r="P111" s="111"/>
      <c r="Q111" s="111"/>
      <c r="R111" s="111"/>
      <c r="S111" s="111"/>
      <c r="T111" s="111"/>
    </row>
    <row r="112" spans="1:20" x14ac:dyDescent="0.2">
      <c r="A112" s="23"/>
      <c r="B112" s="1" t="s">
        <v>56</v>
      </c>
      <c r="C112" s="2"/>
      <c r="D112" s="2"/>
      <c r="E112" s="2"/>
      <c r="F112" s="2"/>
      <c r="G112" s="2"/>
      <c r="H112" s="26"/>
      <c r="I112" s="112">
        <f>SUM(I113:I115)</f>
        <v>93977</v>
      </c>
      <c r="J112" s="112"/>
      <c r="K112" s="112">
        <f>SUM(K113:K115)</f>
        <v>111543</v>
      </c>
      <c r="L112" s="112"/>
      <c r="M112" s="112"/>
      <c r="N112" s="112"/>
      <c r="O112" s="48"/>
      <c r="P112" s="48"/>
      <c r="Q112" s="48"/>
      <c r="R112" s="48"/>
      <c r="S112" s="48"/>
      <c r="T112" s="48"/>
    </row>
    <row r="113" spans="1:20" x14ac:dyDescent="0.2">
      <c r="A113" s="12"/>
      <c r="B113" s="11"/>
      <c r="C113" s="36" t="s">
        <v>252</v>
      </c>
      <c r="D113" s="2"/>
      <c r="E113" s="2"/>
      <c r="F113" s="2"/>
      <c r="G113" s="2"/>
      <c r="H113" s="26"/>
      <c r="I113" s="112">
        <f>'6. PMH'!J78+'7. Óvoda'!I78+'7. Óvoda'!I89</f>
        <v>93977</v>
      </c>
      <c r="J113" s="112"/>
      <c r="K113" s="112">
        <f>'6. PMH'!L78+'6. PMH'!L89</f>
        <v>111543</v>
      </c>
      <c r="L113" s="48"/>
      <c r="M113" s="48"/>
      <c r="N113" s="48"/>
      <c r="O113" s="48"/>
      <c r="P113" s="48"/>
      <c r="Q113" s="48"/>
      <c r="R113" s="48"/>
      <c r="S113" s="48"/>
      <c r="T113" s="48"/>
    </row>
    <row r="114" spans="1:20" x14ac:dyDescent="0.2">
      <c r="A114" s="12"/>
      <c r="B114" s="35"/>
      <c r="C114" s="36" t="s">
        <v>245</v>
      </c>
      <c r="D114" s="2"/>
      <c r="E114" s="2"/>
      <c r="F114" s="2"/>
      <c r="G114" s="2"/>
      <c r="H114" s="26"/>
      <c r="I114" s="280"/>
      <c r="J114" s="280"/>
      <c r="K114" s="280"/>
      <c r="L114" s="48"/>
      <c r="M114" s="48"/>
      <c r="N114" s="48"/>
      <c r="O114" s="48"/>
      <c r="P114" s="48"/>
      <c r="Q114" s="48"/>
      <c r="R114" s="48"/>
      <c r="S114" s="48"/>
      <c r="T114" s="48"/>
    </row>
    <row r="115" spans="1:20" x14ac:dyDescent="0.2">
      <c r="A115" s="12"/>
      <c r="B115" s="15"/>
      <c r="C115" s="36" t="s">
        <v>246</v>
      </c>
      <c r="D115" s="2"/>
      <c r="E115" s="2"/>
      <c r="F115" s="2"/>
      <c r="G115" s="2"/>
      <c r="H115" s="26"/>
      <c r="I115" s="280"/>
      <c r="J115" s="280"/>
      <c r="K115" s="280"/>
      <c r="L115" s="48"/>
      <c r="M115" s="48"/>
      <c r="N115" s="48"/>
      <c r="O115" s="48"/>
      <c r="P115" s="48"/>
      <c r="Q115" s="48"/>
      <c r="R115" s="48"/>
      <c r="S115" s="48"/>
      <c r="T115" s="48"/>
    </row>
    <row r="116" spans="1:20" x14ac:dyDescent="0.2">
      <c r="A116" s="12"/>
      <c r="B116" s="1" t="s">
        <v>57</v>
      </c>
      <c r="C116" s="2"/>
      <c r="D116" s="2"/>
      <c r="E116" s="2"/>
      <c r="F116" s="2"/>
      <c r="G116" s="2"/>
      <c r="H116" s="26"/>
      <c r="I116" s="112">
        <f>SUM(I117:I119)</f>
        <v>7567</v>
      </c>
      <c r="J116" s="280"/>
      <c r="K116" s="280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x14ac:dyDescent="0.2">
      <c r="A117" s="12"/>
      <c r="B117" s="4"/>
      <c r="C117" s="29" t="s">
        <v>252</v>
      </c>
      <c r="D117" s="2"/>
      <c r="E117" s="2"/>
      <c r="F117" s="2"/>
      <c r="G117" s="2"/>
      <c r="H117" s="26"/>
      <c r="I117" s="112">
        <v>7567</v>
      </c>
      <c r="J117" s="280"/>
      <c r="K117" s="280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20" x14ac:dyDescent="0.2">
      <c r="A118" s="12"/>
      <c r="B118" s="7"/>
      <c r="C118" s="29" t="s">
        <v>245</v>
      </c>
      <c r="D118" s="2"/>
      <c r="E118" s="2"/>
      <c r="F118" s="2"/>
      <c r="G118" s="2"/>
      <c r="H118" s="26"/>
      <c r="I118" s="280"/>
      <c r="J118" s="280"/>
      <c r="K118" s="280"/>
      <c r="L118" s="48"/>
      <c r="M118" s="48"/>
      <c r="N118" s="48"/>
      <c r="O118" s="48"/>
      <c r="P118" s="48"/>
      <c r="Q118" s="48"/>
      <c r="R118" s="48"/>
      <c r="S118" s="48"/>
      <c r="T118" s="48"/>
    </row>
    <row r="119" spans="1:20" x14ac:dyDescent="0.2">
      <c r="A119" s="12"/>
      <c r="B119" s="7"/>
      <c r="C119" s="29" t="s">
        <v>246</v>
      </c>
      <c r="D119" s="2"/>
      <c r="E119" s="2"/>
      <c r="F119" s="2"/>
      <c r="G119" s="2"/>
      <c r="H119" s="26"/>
      <c r="I119" s="280"/>
      <c r="J119" s="280"/>
      <c r="K119" s="280"/>
      <c r="L119" s="48"/>
      <c r="M119" s="48"/>
      <c r="N119" s="48"/>
      <c r="O119" s="48"/>
      <c r="P119" s="48"/>
      <c r="Q119" s="48"/>
      <c r="R119" s="48"/>
      <c r="S119" s="48"/>
      <c r="T119" s="48"/>
    </row>
    <row r="120" spans="1:20" x14ac:dyDescent="0.2">
      <c r="A120" s="5" t="s">
        <v>250</v>
      </c>
      <c r="B120" s="2"/>
      <c r="C120" s="2"/>
      <c r="D120" s="2"/>
      <c r="E120" s="2"/>
      <c r="F120" s="2"/>
      <c r="G120" s="2"/>
      <c r="H120" s="26"/>
      <c r="I120" s="111">
        <f t="shared" ref="I120:K120" si="5">I100+I106+I111</f>
        <v>778347</v>
      </c>
      <c r="J120" s="111">
        <f t="shared" si="5"/>
        <v>18858</v>
      </c>
      <c r="K120" s="111">
        <f t="shared" si="5"/>
        <v>111543</v>
      </c>
      <c r="L120" s="111"/>
      <c r="M120" s="111"/>
      <c r="N120" s="111"/>
      <c r="O120" s="48"/>
      <c r="P120" s="111"/>
      <c r="Q120" s="111"/>
      <c r="R120" s="111"/>
      <c r="S120" s="111"/>
      <c r="T120" s="111"/>
    </row>
    <row r="122" spans="1:20" x14ac:dyDescent="0.2">
      <c r="K122" s="130"/>
    </row>
    <row r="123" spans="1:20" x14ac:dyDescent="0.2">
      <c r="I123" s="130"/>
      <c r="K123" s="130"/>
    </row>
  </sheetData>
  <mergeCells count="99">
    <mergeCell ref="A3:T3"/>
    <mergeCell ref="A4:T4"/>
    <mergeCell ref="A5:T5"/>
    <mergeCell ref="A6:T6"/>
    <mergeCell ref="C16:H16"/>
    <mergeCell ref="C17:H17"/>
    <mergeCell ref="C18:H18"/>
    <mergeCell ref="R9:T9"/>
    <mergeCell ref="A9:H10"/>
    <mergeCell ref="I9:K9"/>
    <mergeCell ref="L9:N9"/>
    <mergeCell ref="O9:Q9"/>
    <mergeCell ref="A11:H11"/>
    <mergeCell ref="B12:H12"/>
    <mergeCell ref="C13:H13"/>
    <mergeCell ref="C14:H14"/>
    <mergeCell ref="C15:H15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21:H21"/>
    <mergeCell ref="C22:H22"/>
    <mergeCell ref="C29:H29"/>
    <mergeCell ref="C30:H30"/>
    <mergeCell ref="C31:H31"/>
    <mergeCell ref="C32:H32"/>
    <mergeCell ref="C35:H35"/>
    <mergeCell ref="C37:H37"/>
    <mergeCell ref="B38:H38"/>
    <mergeCell ref="C39:H39"/>
    <mergeCell ref="B46:H46"/>
    <mergeCell ref="C42:H42"/>
    <mergeCell ref="C43:H43"/>
    <mergeCell ref="C36:H36"/>
    <mergeCell ref="C40:H40"/>
    <mergeCell ref="C41:H41"/>
    <mergeCell ref="C62:H62"/>
    <mergeCell ref="C63:H63"/>
    <mergeCell ref="C61:H61"/>
    <mergeCell ref="A66:H66"/>
    <mergeCell ref="A67:H67"/>
    <mergeCell ref="A64:H64"/>
    <mergeCell ref="A65:H65"/>
    <mergeCell ref="C90:H90"/>
    <mergeCell ref="C91:H91"/>
    <mergeCell ref="C81:H81"/>
    <mergeCell ref="C87:H87"/>
    <mergeCell ref="C85:H85"/>
    <mergeCell ref="C86:H86"/>
    <mergeCell ref="C89:H89"/>
    <mergeCell ref="B83:H83"/>
    <mergeCell ref="C84:H84"/>
    <mergeCell ref="C88:H88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C60:H60"/>
    <mergeCell ref="A44:H44"/>
    <mergeCell ref="A45:H45"/>
    <mergeCell ref="C50:H50"/>
    <mergeCell ref="C51:H51"/>
    <mergeCell ref="B52:H52"/>
    <mergeCell ref="C53:H53"/>
    <mergeCell ref="C56:H56"/>
    <mergeCell ref="C57:H57"/>
    <mergeCell ref="B58:H58"/>
    <mergeCell ref="C59:H59"/>
    <mergeCell ref="C54:H54"/>
    <mergeCell ref="C55:H55"/>
    <mergeCell ref="C49:H49"/>
    <mergeCell ref="C48:H48"/>
    <mergeCell ref="C47:H47"/>
    <mergeCell ref="C82:H82"/>
    <mergeCell ref="B72:H72"/>
    <mergeCell ref="C73:H73"/>
    <mergeCell ref="C76:H76"/>
    <mergeCell ref="C77:H77"/>
    <mergeCell ref="C78:H78"/>
    <mergeCell ref="B68:H68"/>
    <mergeCell ref="B69:H69"/>
    <mergeCell ref="C74:H74"/>
    <mergeCell ref="C75:H75"/>
    <mergeCell ref="C80:H80"/>
    <mergeCell ref="A70:H70"/>
    <mergeCell ref="A71:H71"/>
    <mergeCell ref="C79:H79"/>
  </mergeCells>
  <phoneticPr fontId="33" type="noConversion"/>
  <pageMargins left="0.25" right="0.25" top="0.75" bottom="0.75" header="0.3" footer="0.3"/>
  <pageSetup paperSize="9" scale="45" orientation="portrait" r:id="rId1"/>
  <headerFooter alignWithMargins="0"/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9"/>
  <sheetViews>
    <sheetView tabSelected="1" workbookViewId="0">
      <selection activeCell="A3" sqref="A3:I3"/>
    </sheetView>
  </sheetViews>
  <sheetFormatPr defaultRowHeight="12.75" x14ac:dyDescent="0.2"/>
  <cols>
    <col min="2" max="2" width="62" customWidth="1"/>
    <col min="3" max="5" width="10.85546875" customWidth="1"/>
    <col min="6" max="6" width="58.140625" customWidth="1"/>
    <col min="7" max="9" width="11.85546875" customWidth="1"/>
  </cols>
  <sheetData>
    <row r="1" spans="1:9" x14ac:dyDescent="0.2">
      <c r="I1" s="47" t="s">
        <v>291</v>
      </c>
    </row>
    <row r="3" spans="1:9" x14ac:dyDescent="0.2">
      <c r="A3" s="378" t="s">
        <v>390</v>
      </c>
      <c r="B3" s="378"/>
      <c r="C3" s="378"/>
      <c r="D3" s="378"/>
      <c r="E3" s="378"/>
      <c r="F3" s="378"/>
      <c r="G3" s="378"/>
      <c r="H3" s="378"/>
      <c r="I3" s="378"/>
    </row>
    <row r="4" spans="1:9" x14ac:dyDescent="0.2">
      <c r="A4" s="378" t="s">
        <v>188</v>
      </c>
      <c r="B4" s="378"/>
      <c r="C4" s="378"/>
      <c r="D4" s="378"/>
      <c r="E4" s="378"/>
      <c r="F4" s="378"/>
      <c r="G4" s="378"/>
      <c r="H4" s="378"/>
      <c r="I4" s="378"/>
    </row>
    <row r="5" spans="1:9" x14ac:dyDescent="0.2">
      <c r="A5" s="378" t="s">
        <v>292</v>
      </c>
      <c r="B5" s="378"/>
      <c r="C5" s="378"/>
      <c r="D5" s="378"/>
      <c r="E5" s="378"/>
      <c r="F5" s="378"/>
      <c r="G5" s="378"/>
      <c r="H5" s="378"/>
      <c r="I5" s="378"/>
    </row>
    <row r="6" spans="1:9" x14ac:dyDescent="0.2">
      <c r="A6" s="378" t="s">
        <v>293</v>
      </c>
      <c r="B6" s="378"/>
      <c r="C6" s="378"/>
      <c r="D6" s="378"/>
      <c r="E6" s="378"/>
      <c r="F6" s="378"/>
      <c r="G6" s="378"/>
      <c r="H6" s="378"/>
      <c r="I6" s="378"/>
    </row>
    <row r="7" spans="1:9" x14ac:dyDescent="0.2">
      <c r="A7" s="191"/>
      <c r="B7" s="194"/>
      <c r="C7" s="192"/>
      <c r="D7" s="192"/>
      <c r="E7" s="192"/>
      <c r="F7" s="192"/>
      <c r="G7" s="192"/>
      <c r="H7" s="192"/>
      <c r="I7" s="192"/>
    </row>
    <row r="8" spans="1:9" ht="13.5" thickBot="1" x14ac:dyDescent="0.25">
      <c r="A8" s="191"/>
      <c r="B8" s="193"/>
      <c r="C8" s="191"/>
      <c r="D8" s="191"/>
      <c r="E8" s="191"/>
      <c r="F8" s="191"/>
      <c r="G8" s="224"/>
      <c r="H8" s="224"/>
      <c r="I8" s="224" t="s">
        <v>172</v>
      </c>
    </row>
    <row r="9" spans="1:9" ht="13.5" thickBot="1" x14ac:dyDescent="0.25">
      <c r="A9" s="373" t="s">
        <v>263</v>
      </c>
      <c r="B9" s="195" t="s">
        <v>27</v>
      </c>
      <c r="C9" s="196"/>
      <c r="D9" s="215"/>
      <c r="E9" s="215"/>
      <c r="F9" s="375" t="s">
        <v>28</v>
      </c>
      <c r="G9" s="376"/>
      <c r="H9" s="376"/>
      <c r="I9" s="377"/>
    </row>
    <row r="10" spans="1:9" ht="39" thickBot="1" x14ac:dyDescent="0.25">
      <c r="A10" s="374"/>
      <c r="B10" s="197" t="s">
        <v>124</v>
      </c>
      <c r="C10" s="198" t="s">
        <v>159</v>
      </c>
      <c r="D10" s="216" t="s">
        <v>160</v>
      </c>
      <c r="E10" s="216" t="s">
        <v>158</v>
      </c>
      <c r="F10" s="225" t="s">
        <v>124</v>
      </c>
      <c r="G10" s="198" t="s">
        <v>159</v>
      </c>
      <c r="H10" s="216" t="s">
        <v>160</v>
      </c>
      <c r="I10" s="199" t="s">
        <v>158</v>
      </c>
    </row>
    <row r="11" spans="1:9" ht="13.5" thickBot="1" x14ac:dyDescent="0.25">
      <c r="A11" s="200" t="s">
        <v>173</v>
      </c>
      <c r="B11" s="197" t="s">
        <v>174</v>
      </c>
      <c r="C11" s="198" t="s">
        <v>175</v>
      </c>
      <c r="D11" s="216" t="s">
        <v>176</v>
      </c>
      <c r="E11" s="216" t="s">
        <v>22</v>
      </c>
      <c r="F11" s="197" t="s">
        <v>23</v>
      </c>
      <c r="G11" s="227" t="s">
        <v>14</v>
      </c>
      <c r="H11" s="198" t="s">
        <v>265</v>
      </c>
      <c r="I11" s="226" t="s">
        <v>24</v>
      </c>
    </row>
    <row r="12" spans="1:9" x14ac:dyDescent="0.2">
      <c r="A12" s="241" t="s">
        <v>173</v>
      </c>
      <c r="B12" s="201" t="s">
        <v>281</v>
      </c>
      <c r="C12" s="202">
        <f>'2. bevételek ei. szerint'!J10</f>
        <v>201506</v>
      </c>
      <c r="D12" s="217">
        <f>'2. bevételek ei. szerint'!K10</f>
        <v>0</v>
      </c>
      <c r="E12" s="217"/>
      <c r="F12" s="201" t="s">
        <v>177</v>
      </c>
      <c r="G12" s="228">
        <f>'3. kiadások ei. szerint'!G11</f>
        <v>248428</v>
      </c>
      <c r="H12" s="240">
        <f>'3. kiadások ei. szerint'!H11</f>
        <v>0</v>
      </c>
      <c r="I12" s="234"/>
    </row>
    <row r="13" spans="1:9" x14ac:dyDescent="0.2">
      <c r="A13" s="242" t="s">
        <v>174</v>
      </c>
      <c r="B13" s="203" t="s">
        <v>264</v>
      </c>
      <c r="C13" s="204">
        <f>'2. bevételek ei. szerint'!J17</f>
        <v>253850</v>
      </c>
      <c r="D13" s="218">
        <f>'2. bevételek ei. szerint'!K17</f>
        <v>0</v>
      </c>
      <c r="E13" s="218"/>
      <c r="F13" s="203" t="s">
        <v>282</v>
      </c>
      <c r="G13" s="228">
        <f>'3. kiadások ei. szerint'!G12</f>
        <v>45323</v>
      </c>
      <c r="H13" s="204">
        <f>'3. kiadások ei. szerint'!H12</f>
        <v>0</v>
      </c>
      <c r="I13" s="235"/>
    </row>
    <row r="14" spans="1:9" x14ac:dyDescent="0.2">
      <c r="A14" s="242" t="s">
        <v>175</v>
      </c>
      <c r="B14" s="203" t="s">
        <v>278</v>
      </c>
      <c r="C14" s="204">
        <f>'2. bevételek ei. szerint'!J24</f>
        <v>93216</v>
      </c>
      <c r="D14" s="218">
        <f>'2. bevételek ei. szerint'!K24</f>
        <v>0</v>
      </c>
      <c r="E14" s="218"/>
      <c r="F14" s="203" t="s">
        <v>178</v>
      </c>
      <c r="G14" s="228">
        <f>'3. kiadások ei. szerint'!G13</f>
        <v>293711</v>
      </c>
      <c r="H14" s="204">
        <f>'3. kiadások ei. szerint'!H13</f>
        <v>0</v>
      </c>
      <c r="I14" s="235"/>
    </row>
    <row r="15" spans="1:9" x14ac:dyDescent="0.2">
      <c r="A15" s="242" t="s">
        <v>176</v>
      </c>
      <c r="B15" s="205" t="s">
        <v>280</v>
      </c>
      <c r="C15" s="204"/>
      <c r="D15" s="218"/>
      <c r="E15" s="218"/>
      <c r="F15" s="203" t="s">
        <v>123</v>
      </c>
      <c r="G15" s="228">
        <f>'3. kiadások ei. szerint'!G14</f>
        <v>5500</v>
      </c>
      <c r="H15" s="204">
        <f>'3. kiadások ei. szerint'!H14</f>
        <v>0</v>
      </c>
      <c r="I15" s="235"/>
    </row>
    <row r="16" spans="1:9" ht="13.5" thickBot="1" x14ac:dyDescent="0.25">
      <c r="A16" s="242" t="s">
        <v>22</v>
      </c>
      <c r="B16" s="203"/>
      <c r="C16" s="204"/>
      <c r="D16" s="218"/>
      <c r="E16" s="218"/>
      <c r="F16" s="203" t="s">
        <v>283</v>
      </c>
      <c r="G16" s="228">
        <f>'3. kiadások ei. szerint'!G15</f>
        <v>33233</v>
      </c>
      <c r="H16" s="240">
        <f>'3. kiadások ei. szerint'!H15</f>
        <v>0</v>
      </c>
      <c r="I16" s="234"/>
    </row>
    <row r="17" spans="1:9" ht="13.5" thickBot="1" x14ac:dyDescent="0.25">
      <c r="A17" s="200" t="s">
        <v>23</v>
      </c>
      <c r="B17" s="206" t="s">
        <v>285</v>
      </c>
      <c r="C17" s="207">
        <f>SUM(C12:C16)</f>
        <v>548572</v>
      </c>
      <c r="D17" s="207">
        <f>SUM(D12:D16)</f>
        <v>0</v>
      </c>
      <c r="E17" s="219"/>
      <c r="F17" s="208" t="s">
        <v>286</v>
      </c>
      <c r="G17" s="229">
        <f>SUM(G12:G16)</f>
        <v>626195</v>
      </c>
      <c r="H17" s="207">
        <f>SUM(H12:H16)</f>
        <v>0</v>
      </c>
      <c r="I17" s="236"/>
    </row>
    <row r="18" spans="1:9" x14ac:dyDescent="0.2">
      <c r="A18" s="243" t="s">
        <v>14</v>
      </c>
      <c r="B18" s="209" t="s">
        <v>3</v>
      </c>
      <c r="C18" s="210"/>
      <c r="D18" s="220"/>
      <c r="E18" s="220"/>
      <c r="F18" s="203" t="s">
        <v>239</v>
      </c>
      <c r="G18" s="230"/>
      <c r="H18" s="210"/>
      <c r="I18" s="237"/>
    </row>
    <row r="19" spans="1:9" x14ac:dyDescent="0.2">
      <c r="A19" s="242" t="s">
        <v>265</v>
      </c>
      <c r="B19" s="203" t="s">
        <v>4</v>
      </c>
      <c r="C19" s="211"/>
      <c r="D19" s="221">
        <f>'2. bevételek ei. szerint'!K72</f>
        <v>0</v>
      </c>
      <c r="E19" s="221"/>
      <c r="F19" s="203" t="s">
        <v>240</v>
      </c>
      <c r="G19" s="231"/>
      <c r="H19" s="211"/>
      <c r="I19" s="238"/>
    </row>
    <row r="20" spans="1:9" x14ac:dyDescent="0.2">
      <c r="A20" s="242" t="s">
        <v>24</v>
      </c>
      <c r="B20" s="203" t="s">
        <v>284</v>
      </c>
      <c r="C20" s="211">
        <f>'2. bevételek ei. szerint'!J66</f>
        <v>77623</v>
      </c>
      <c r="D20" s="221">
        <f>'2. bevételek ei. szerint'!K66</f>
        <v>0</v>
      </c>
      <c r="E20" s="221"/>
      <c r="F20" s="203" t="s">
        <v>241</v>
      </c>
      <c r="G20" s="231"/>
      <c r="H20" s="211"/>
      <c r="I20" s="238"/>
    </row>
    <row r="21" spans="1:9" x14ac:dyDescent="0.2">
      <c r="A21" s="242" t="s">
        <v>266</v>
      </c>
      <c r="B21" s="203" t="s">
        <v>227</v>
      </c>
      <c r="C21" s="211">
        <f>'2. bevételek ei. szerint'!J73</f>
        <v>7567</v>
      </c>
      <c r="D21" s="221">
        <f>'2. bevételek ei. szerint'!K73</f>
        <v>0</v>
      </c>
      <c r="E21" s="221"/>
      <c r="F21" s="203" t="s">
        <v>242</v>
      </c>
      <c r="G21" s="231">
        <f>'3. kiadások ei. szerint'!G23</f>
        <v>7567</v>
      </c>
      <c r="H21" s="211">
        <f>'3. kiadások ei. szerint'!H23</f>
        <v>0</v>
      </c>
      <c r="I21" s="238"/>
    </row>
    <row r="22" spans="1:9" x14ac:dyDescent="0.2">
      <c r="A22" s="242" t="s">
        <v>267</v>
      </c>
      <c r="B22" s="203" t="s">
        <v>228</v>
      </c>
      <c r="C22" s="211"/>
      <c r="D22" s="220"/>
      <c r="E22" s="220"/>
      <c r="F22" s="209" t="s">
        <v>248</v>
      </c>
      <c r="G22" s="231"/>
      <c r="H22" s="211"/>
      <c r="I22" s="238"/>
    </row>
    <row r="23" spans="1:9" x14ac:dyDescent="0.2">
      <c r="A23" s="242" t="s">
        <v>268</v>
      </c>
      <c r="B23" s="203" t="s">
        <v>5</v>
      </c>
      <c r="C23" s="211"/>
      <c r="D23" s="221"/>
      <c r="E23" s="221"/>
      <c r="F23" s="203" t="s">
        <v>243</v>
      </c>
      <c r="G23" s="231"/>
      <c r="H23" s="211"/>
      <c r="I23" s="238"/>
    </row>
    <row r="24" spans="1:9" x14ac:dyDescent="0.2">
      <c r="A24" s="242" t="s">
        <v>269</v>
      </c>
      <c r="B24" s="209" t="s">
        <v>229</v>
      </c>
      <c r="C24" s="210"/>
      <c r="D24" s="220"/>
      <c r="E24" s="220"/>
      <c r="F24" s="201" t="s">
        <v>244</v>
      </c>
      <c r="G24" s="230"/>
      <c r="H24" s="211"/>
      <c r="I24" s="238"/>
    </row>
    <row r="25" spans="1:9" x14ac:dyDescent="0.2">
      <c r="A25" s="242" t="s">
        <v>270</v>
      </c>
      <c r="B25" s="203" t="s">
        <v>6</v>
      </c>
      <c r="C25" s="211"/>
      <c r="D25" s="221"/>
      <c r="E25" s="221"/>
      <c r="F25" s="203" t="s">
        <v>245</v>
      </c>
      <c r="G25" s="231"/>
      <c r="H25" s="211"/>
      <c r="I25" s="238"/>
    </row>
    <row r="26" spans="1:9" ht="13.5" thickBot="1" x14ac:dyDescent="0.25">
      <c r="A26" s="242" t="s">
        <v>271</v>
      </c>
      <c r="B26" s="201" t="s">
        <v>230</v>
      </c>
      <c r="C26" s="212"/>
      <c r="D26" s="222"/>
      <c r="E26" s="222"/>
      <c r="F26" s="201" t="s">
        <v>246</v>
      </c>
      <c r="G26" s="232"/>
      <c r="H26" s="304"/>
      <c r="I26" s="237"/>
    </row>
    <row r="27" spans="1:9" ht="13.5" thickBot="1" x14ac:dyDescent="0.25">
      <c r="A27" s="200" t="s">
        <v>272</v>
      </c>
      <c r="B27" s="206" t="s">
        <v>288</v>
      </c>
      <c r="C27" s="207">
        <f>SUM(C18:C26)</f>
        <v>85190</v>
      </c>
      <c r="D27" s="207">
        <f>SUM(D18:D26)</f>
        <v>0</v>
      </c>
      <c r="E27" s="219"/>
      <c r="F27" s="206" t="s">
        <v>287</v>
      </c>
      <c r="G27" s="229">
        <f>SUM(G18:G26)</f>
        <v>7567</v>
      </c>
      <c r="H27" s="207">
        <f>SUM(H18:H26)</f>
        <v>0</v>
      </c>
      <c r="I27" s="236"/>
    </row>
    <row r="28" spans="1:9" ht="13.5" thickBot="1" x14ac:dyDescent="0.25">
      <c r="A28" s="200" t="s">
        <v>273</v>
      </c>
      <c r="B28" s="213" t="s">
        <v>289</v>
      </c>
      <c r="C28" s="207">
        <f>C17+C27</f>
        <v>633762</v>
      </c>
      <c r="D28" s="207">
        <f>D17+D27</f>
        <v>0</v>
      </c>
      <c r="E28" s="219"/>
      <c r="F28" s="213" t="s">
        <v>290</v>
      </c>
      <c r="G28" s="229">
        <f>G17+G27</f>
        <v>633762</v>
      </c>
      <c r="H28" s="207">
        <f>H17+H27</f>
        <v>0</v>
      </c>
      <c r="I28" s="236"/>
    </row>
    <row r="29" spans="1:9" ht="13.5" thickBot="1" x14ac:dyDescent="0.25">
      <c r="A29" s="200" t="s">
        <v>274</v>
      </c>
      <c r="B29" s="213" t="s">
        <v>275</v>
      </c>
      <c r="C29" s="214"/>
      <c r="D29" s="223"/>
      <c r="E29" s="223"/>
      <c r="F29" s="213" t="s">
        <v>276</v>
      </c>
      <c r="G29" s="233"/>
      <c r="H29" s="214"/>
      <c r="I29" s="239"/>
    </row>
  </sheetData>
  <mergeCells count="6">
    <mergeCell ref="A9:A10"/>
    <mergeCell ref="F9:I9"/>
    <mergeCell ref="A3:I3"/>
    <mergeCell ref="A4:I4"/>
    <mergeCell ref="A5:I5"/>
    <mergeCell ref="A6:I6"/>
  </mergeCells>
  <phoneticPr fontId="33" type="noConversion"/>
  <pageMargins left="0.78740157480314965" right="0.78740157480314965" top="0.59055118110236227" bottom="0.59055118110236227" header="0.31496062992125984" footer="0.31496062992125984"/>
  <pageSetup paperSize="9" scale="65" orientation="landscape" r:id="rId1"/>
  <ignoredErrors>
    <ignoredError sqref="C12:C14 C20:C21 G12:G16 D12:D14 D19:D21 H12:H16 G21:H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1. Címrend</vt:lpstr>
      <vt:lpstr>2. bevételek ei. szerint</vt:lpstr>
      <vt:lpstr>3. kiadások ei. szerint</vt:lpstr>
      <vt:lpstr>4. bevételek fel. szerint</vt:lpstr>
      <vt:lpstr>5. kiadások fel. szerint</vt:lpstr>
      <vt:lpstr>6. PMH</vt:lpstr>
      <vt:lpstr>7. Óvoda</vt:lpstr>
      <vt:lpstr>8. Önkormányzat</vt:lpstr>
      <vt:lpstr>9. működési mérleg</vt:lpstr>
      <vt:lpstr>10. felhalmozási mérleg</vt:lpstr>
      <vt:lpstr>11. ktg.-vetési maradvány</vt:lpstr>
      <vt:lpstr>12. finansz. c. pü.-i műveletek</vt:lpstr>
      <vt:lpstr>13. beruházások, felújítás</vt:lpstr>
      <vt:lpstr>14. stab. tv. 3. § (1)</vt:lpstr>
      <vt:lpstr>15. stab. tv. 45. § (1)</vt:lpstr>
      <vt:lpstr>16. eu projekt</vt:lpstr>
      <vt:lpstr>17. céltartalék</vt:lpstr>
      <vt:lpstr>18. többéves</vt:lpstr>
      <vt:lpstr>19. előirányz.felhaszn.ütemterv</vt:lpstr>
      <vt:lpstr>20. közvetett támogatás</vt:lpstr>
      <vt:lpstr>21. lakoss.szolg.tám</vt:lpstr>
      <vt:lpstr>22.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Jegyző</cp:lastModifiedBy>
  <cp:lastPrinted>2020-02-17T13:10:19Z</cp:lastPrinted>
  <dcterms:created xsi:type="dcterms:W3CDTF">2006-01-17T11:47:21Z</dcterms:created>
  <dcterms:modified xsi:type="dcterms:W3CDTF">2020-02-20T10:57:15Z</dcterms:modified>
</cp:coreProperties>
</file>