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81A55E42-E765-487D-92C4-C57F383FFE86}" xr6:coauthVersionLast="46" xr6:coauthVersionMax="46" xr10:uidLastSave="{00000000-0000-0000-0000-000000000000}"/>
  <bookViews>
    <workbookView xWindow="-120" yWindow="-120" windowWidth="20730" windowHeight="11160" xr2:uid="{C274E7A6-49C6-47C7-836A-ADD6AD75B661}"/>
  </bookViews>
  <sheets>
    <sheet name="4.Mérleg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1" i="1"/>
  <c r="F32" i="1" s="1"/>
  <c r="G30" i="1"/>
  <c r="G32" i="1" s="1"/>
  <c r="F30" i="1"/>
  <c r="D27" i="1"/>
  <c r="D57" i="1" s="1"/>
  <c r="F26" i="1"/>
  <c r="F25" i="1"/>
  <c r="F24" i="1"/>
  <c r="D23" i="1"/>
  <c r="C23" i="1"/>
  <c r="G22" i="1"/>
  <c r="F22" i="1"/>
  <c r="D22" i="1"/>
  <c r="C22" i="1"/>
  <c r="G21" i="1"/>
  <c r="G27" i="1" s="1"/>
  <c r="G57" i="1" s="1"/>
  <c r="F21" i="1"/>
  <c r="F27" i="1" s="1"/>
  <c r="F57" i="1" s="1"/>
  <c r="D21" i="1"/>
  <c r="C21" i="1"/>
  <c r="C27" i="1" s="1"/>
  <c r="C43" i="1" s="1"/>
  <c r="C55" i="1" s="1"/>
  <c r="C56" i="1" s="1"/>
  <c r="C18" i="1"/>
  <c r="G17" i="1"/>
  <c r="G18" i="1" s="1"/>
  <c r="F17" i="1"/>
  <c r="F18" i="1" s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D18" i="1" s="1"/>
  <c r="D43" i="1" s="1"/>
  <c r="D55" i="1" s="1"/>
  <c r="D56" i="1" s="1"/>
  <c r="C13" i="1"/>
  <c r="G56" i="1" l="1"/>
  <c r="G55" i="1"/>
  <c r="G43" i="1"/>
  <c r="F56" i="1"/>
  <c r="F55" i="1"/>
  <c r="F43" i="1"/>
</calcChain>
</file>

<file path=xl/sharedStrings.xml><?xml version="1.0" encoding="utf-8"?>
<sst xmlns="http://schemas.openxmlformats.org/spreadsheetml/2006/main" count="85" uniqueCount="72">
  <si>
    <t>4. melléklet a(z) 10/2020. (XII.28.) önk. rendelettel mód. 2/2020. (II.12.) rendelethez</t>
  </si>
  <si>
    <t>Cserénfa</t>
  </si>
  <si>
    <t xml:space="preserve">Az önkormányzat  költségvetési mérlege </t>
  </si>
  <si>
    <t>Ft-ban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</si>
  <si>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</si>
  <si>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</si>
  <si>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</si>
  <si>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</si>
  <si>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</si>
  <si>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</si>
  <si>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</si>
  <si>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</si>
  <si>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</si>
  <si>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</si>
  <si>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</si>
  <si>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</si>
  <si>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</si>
  <si>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</si>
  <si>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</si>
  <si>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</si>
  <si>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</si>
  <si>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</si>
  <si>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</si>
  <si>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</si>
  <si>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</si>
  <si>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</si>
  <si>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</si>
  <si>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</si>
  <si>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</si>
  <si>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</si>
  <si>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</si>
  <si>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</si>
  <si>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</si>
  <si>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</si>
  <si>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</si>
  <si>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</si>
  <si>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</si>
  <si>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</si>
  <si>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</si>
  <si>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</si>
  <si>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</si>
  <si>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</si>
  <si>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</si>
  <si>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</si>
  <si>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</si>
  <si>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</si>
  <si>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</si>
  <si>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</si>
  <si>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</si>
  <si>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</si>
  <si>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</si>
  <si>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</si>
  <si>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</si>
  <si>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Államháztartáson belüli megelőleg.visszafiz.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</si>
  <si>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</si>
  <si>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</si>
  <si>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</si>
  <si>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</si>
  <si>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</si>
  <si>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</si>
  <si>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</si>
  <si>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</si>
  <si>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III. Lekötött betét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</si>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</sst>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3" fontId="6" fillId="0" borderId="1" xfId="1" applyNumberFormat="1" applyFont="1" applyBorder="1"/>
    <xf numFmtId="0" fontId="6" fillId="0" borderId="1" xfId="1" applyFont="1" applyBorder="1"/>
    <xf numFmtId="0" fontId="7" fillId="0" borderId="2" xfId="1" applyFont="1" applyBorder="1"/>
    <xf numFmtId="3" fontId="8" fillId="0" borderId="1" xfId="1" applyNumberFormat="1" applyFont="1" applyBorder="1"/>
    <xf numFmtId="0" fontId="7" fillId="0" borderId="1" xfId="1" applyFont="1" applyBorder="1"/>
    <xf numFmtId="0" fontId="9" fillId="0" borderId="2" xfId="1" applyFont="1" applyBorder="1"/>
    <xf numFmtId="3" fontId="2" fillId="0" borderId="1" xfId="1" applyNumberFormat="1" applyFont="1" applyBorder="1"/>
    <xf numFmtId="0" fontId="9" fillId="0" borderId="1" xfId="1" applyFont="1" applyBorder="1"/>
    <xf numFmtId="0" fontId="1" fillId="0" borderId="2" xfId="2" applyFont="1" applyBorder="1"/>
    <xf numFmtId="3" fontId="1" fillId="0" borderId="1" xfId="1" applyNumberFormat="1" applyFont="1" applyBorder="1"/>
    <xf numFmtId="0" fontId="1" fillId="0" borderId="1" xfId="2" applyFont="1" applyBorder="1"/>
    <xf numFmtId="0" fontId="1" fillId="0" borderId="2" xfId="2" applyFont="1" applyBorder="1" applyAlignment="1">
      <alignment horizontal="left"/>
    </xf>
    <xf numFmtId="0" fontId="11" fillId="0" borderId="2" xfId="2" applyFont="1" applyBorder="1"/>
    <xf numFmtId="0" fontId="11" fillId="0" borderId="1" xfId="2" applyFont="1" applyBorder="1"/>
    <xf numFmtId="0" fontId="12" fillId="0" borderId="2" xfId="1" applyFont="1" applyBorder="1"/>
    <xf numFmtId="0" fontId="13" fillId="0" borderId="2" xfId="1" applyFont="1" applyBorder="1"/>
    <xf numFmtId="0" fontId="14" fillId="0" borderId="1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/>
    <xf numFmtId="3" fontId="16" fillId="0" borderId="1" xfId="1" applyNumberFormat="1" applyFont="1" applyBorder="1"/>
    <xf numFmtId="0" fontId="17" fillId="0" borderId="1" xfId="1" applyFont="1" applyBorder="1"/>
  </cellXfs>
  <cellStyles count="3">
    <cellStyle name="Normál" xfId="0" builtinId="0"/>
    <cellStyle name="Normál 11" xfId="1" xr:uid="{26C557CA-2A63-4855-8397-A431B477A35D}"/>
    <cellStyle name="Normál 2 2" xfId="2" xr:uid="{0083C4BB-2EB5-4837-883F-1DF3A8F4F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1%20k&#246;lts&#233;gvet&#233;si%20rendelet%20mell&#233;klete%2020201229-t&#243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címrend"/>
      <sheetName val="2. maradvány"/>
      <sheetName val="3.finanszírozási c. műveletek"/>
      <sheetName val="4.Mérleg (2)"/>
      <sheetName val="5.bev. forrásonként (2)"/>
      <sheetName val="6. Kiadások (2)"/>
      <sheetName val="7. lak. szolg. tám."/>
      <sheetName val="8.Felújítás"/>
      <sheetName val="9.Beruházás"/>
      <sheetName val="10. EU projekt"/>
      <sheetName val="11. létszám-előir."/>
      <sheetName val="12.közfogl."/>
      <sheetName val="13. adósság"/>
      <sheetName val="14. céltartalék"/>
      <sheetName val="15. többéves"/>
      <sheetName val="16. előir.- falhaszn. ütemt (2"/>
      <sheetName val="17.  közvetett támogatások"/>
      <sheetName val="18.Egyéb műk-i tám."/>
    </sheetNames>
    <sheetDataSet>
      <sheetData sheetId="0"/>
      <sheetData sheetId="1"/>
      <sheetData sheetId="2"/>
      <sheetData sheetId="3"/>
      <sheetData sheetId="4">
        <row r="23">
          <cell r="H23">
            <v>19399234</v>
          </cell>
          <cell r="I23">
            <v>20342221</v>
          </cell>
        </row>
        <row r="33">
          <cell r="H33">
            <v>0</v>
          </cell>
          <cell r="I33">
            <v>1390709</v>
          </cell>
        </row>
        <row r="42">
          <cell r="H42">
            <v>0</v>
          </cell>
          <cell r="I42">
            <v>22878012</v>
          </cell>
        </row>
        <row r="59">
          <cell r="H59">
            <v>3152000</v>
          </cell>
          <cell r="I59">
            <v>2702000</v>
          </cell>
        </row>
        <row r="71">
          <cell r="H71">
            <v>751000</v>
          </cell>
          <cell r="I71">
            <v>751000</v>
          </cell>
        </row>
        <row r="77">
          <cell r="H77">
            <v>0</v>
          </cell>
        </row>
        <row r="83">
          <cell r="H83">
            <v>0</v>
          </cell>
        </row>
        <row r="89">
          <cell r="H89">
            <v>0</v>
          </cell>
        </row>
      </sheetData>
      <sheetData sheetId="5">
        <row r="11">
          <cell r="F11">
            <v>7347603</v>
          </cell>
          <cell r="G11">
            <v>8519584</v>
          </cell>
        </row>
        <row r="12">
          <cell r="F12">
            <v>1119475</v>
          </cell>
          <cell r="G12">
            <v>1227268</v>
          </cell>
        </row>
        <row r="13">
          <cell r="F13">
            <v>8586232</v>
          </cell>
          <cell r="G13">
            <v>10992968</v>
          </cell>
        </row>
        <row r="14">
          <cell r="F14">
            <v>2969000</v>
          </cell>
          <cell r="G14">
            <v>2969000</v>
          </cell>
        </row>
        <row r="15">
          <cell r="F15">
            <v>1215325</v>
          </cell>
          <cell r="G15">
            <v>1386724</v>
          </cell>
        </row>
        <row r="20">
          <cell r="F20">
            <v>741900</v>
          </cell>
          <cell r="G20">
            <v>13627050</v>
          </cell>
        </row>
        <row r="21">
          <cell r="F21">
            <v>28346714</v>
          </cell>
          <cell r="G21">
            <v>31185746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8">
          <cell r="F28">
            <v>11951649</v>
          </cell>
          <cell r="G28">
            <v>10461396</v>
          </cell>
        </row>
        <row r="29">
          <cell r="F2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8480-C05F-4566-9E42-185290CAEFB1}">
  <dimension ref="A1:J57"/>
  <sheetViews>
    <sheetView tabSelected="1" view="pageBreakPreview" topLeftCell="A34" zoomScale="60" zoomScaleNormal="100" workbookViewId="0">
      <selection activeCell="B1" sqref="B1:D1"/>
    </sheetView>
  </sheetViews>
  <sheetFormatPr defaultRowHeight="12.75" x14ac:dyDescent="0.2"/>
  <cols>
    <col min="1" max="1" width="5" customWidth="1"/>
    <col min="2" max="2" width="51.7109375" customWidth="1"/>
    <col min="3" max="4" width="15.140625" customWidth="1"/>
    <col min="5" max="5" width="57.42578125" customWidth="1"/>
    <col min="6" max="7" width="15.140625" customWidth="1"/>
  </cols>
  <sheetData>
    <row r="1" spans="1:10" x14ac:dyDescent="0.2">
      <c r="B1" s="1" t="s">
        <v>0</v>
      </c>
    </row>
    <row r="3" spans="1:10" x14ac:dyDescent="0.2">
      <c r="B3" t="s">
        <v>1</v>
      </c>
    </row>
    <row r="4" spans="1:10" ht="15.75" x14ac:dyDescent="0.25">
      <c r="B4" s="2" t="s">
        <v>2</v>
      </c>
    </row>
    <row r="5" spans="1:10" x14ac:dyDescent="0.2">
      <c r="C5" s="3" t="s">
        <v>3</v>
      </c>
      <c r="D5" s="3"/>
      <c r="F5" s="3" t="s">
        <v>3</v>
      </c>
      <c r="I5" s="1"/>
      <c r="J5" s="1"/>
    </row>
    <row r="6" spans="1:10" x14ac:dyDescent="0.2">
      <c r="A6" s="4"/>
      <c r="B6" s="5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I6" s="1"/>
      <c r="J6" s="1"/>
    </row>
    <row r="7" spans="1:10" ht="18" x14ac:dyDescent="0.25">
      <c r="A7" s="4"/>
      <c r="B7" s="6" t="s">
        <v>10</v>
      </c>
      <c r="C7" s="7"/>
      <c r="D7" s="8"/>
      <c r="E7" s="9" t="s">
        <v>11</v>
      </c>
      <c r="F7" s="7"/>
      <c r="G7" s="4"/>
    </row>
    <row r="8" spans="1:10" x14ac:dyDescent="0.2">
      <c r="A8" s="4"/>
      <c r="B8" s="10" t="s">
        <v>12</v>
      </c>
      <c r="C8" s="11" t="s">
        <v>13</v>
      </c>
      <c r="D8" s="12"/>
      <c r="E8" s="13" t="s">
        <v>12</v>
      </c>
      <c r="F8" s="11" t="s">
        <v>13</v>
      </c>
      <c r="G8" s="12"/>
    </row>
    <row r="9" spans="1:10" x14ac:dyDescent="0.2">
      <c r="A9" s="4"/>
      <c r="B9" s="10"/>
      <c r="C9" s="14" t="s">
        <v>14</v>
      </c>
      <c r="D9" s="15" t="s">
        <v>15</v>
      </c>
      <c r="E9" s="13"/>
      <c r="F9" s="14" t="s">
        <v>14</v>
      </c>
      <c r="G9" s="15" t="s">
        <v>15</v>
      </c>
    </row>
    <row r="10" spans="1:10" ht="18" x14ac:dyDescent="0.25">
      <c r="A10" s="4">
        <v>1</v>
      </c>
      <c r="B10" s="16" t="s">
        <v>16</v>
      </c>
      <c r="C10" s="17"/>
      <c r="D10" s="17"/>
      <c r="E10" s="18" t="s">
        <v>17</v>
      </c>
      <c r="F10" s="17"/>
      <c r="G10" s="4"/>
    </row>
    <row r="11" spans="1:10" ht="16.5" x14ac:dyDescent="0.25">
      <c r="A11" s="4">
        <v>2</v>
      </c>
      <c r="B11" s="19" t="s">
        <v>18</v>
      </c>
      <c r="C11" s="20"/>
      <c r="D11" s="20"/>
      <c r="E11" s="21" t="s">
        <v>19</v>
      </c>
      <c r="F11" s="20"/>
      <c r="G11" s="4"/>
    </row>
    <row r="12" spans="1:10" ht="15.75" x14ac:dyDescent="0.25">
      <c r="A12" s="4">
        <v>3</v>
      </c>
      <c r="B12" s="22" t="s">
        <v>20</v>
      </c>
      <c r="C12" s="23"/>
      <c r="D12" s="23"/>
      <c r="E12" s="24" t="s">
        <v>20</v>
      </c>
      <c r="F12" s="23"/>
      <c r="G12" s="4"/>
    </row>
    <row r="13" spans="1:10" x14ac:dyDescent="0.2">
      <c r="A13" s="4">
        <v>4</v>
      </c>
      <c r="B13" s="25" t="s">
        <v>21</v>
      </c>
      <c r="C13" s="26">
        <f>'[1]5.bev. forrásonként (2)'!H23</f>
        <v>19399234</v>
      </c>
      <c r="D13" s="26">
        <f>'[1]5.bev. forrásonként (2)'!I23</f>
        <v>20342221</v>
      </c>
      <c r="E13" s="27" t="s">
        <v>22</v>
      </c>
      <c r="F13" s="26">
        <f>'[1]6. Kiadások (2)'!F11</f>
        <v>7347603</v>
      </c>
      <c r="G13" s="26">
        <f>'[1]6. Kiadások (2)'!G11</f>
        <v>8519584</v>
      </c>
    </row>
    <row r="14" spans="1:10" x14ac:dyDescent="0.2">
      <c r="A14" s="4">
        <v>5</v>
      </c>
      <c r="B14" s="28" t="s">
        <v>23</v>
      </c>
      <c r="C14" s="26">
        <f>'[1]5.bev. forrásonként (2)'!H33</f>
        <v>0</v>
      </c>
      <c r="D14" s="26">
        <f>'[1]5.bev. forrásonként (2)'!I33</f>
        <v>1390709</v>
      </c>
      <c r="E14" s="27" t="s">
        <v>24</v>
      </c>
      <c r="F14" s="26">
        <f>'[1]6. Kiadások (2)'!F12</f>
        <v>1119475</v>
      </c>
      <c r="G14" s="26">
        <f>'[1]6. Kiadások (2)'!G12</f>
        <v>1227268</v>
      </c>
    </row>
    <row r="15" spans="1:10" x14ac:dyDescent="0.2">
      <c r="A15" s="4">
        <v>6</v>
      </c>
      <c r="B15" s="28" t="s">
        <v>25</v>
      </c>
      <c r="C15" s="26">
        <f>'[1]5.bev. forrásonként (2)'!H59</f>
        <v>3152000</v>
      </c>
      <c r="D15" s="26">
        <f>'[1]5.bev. forrásonként (2)'!I59</f>
        <v>2702000</v>
      </c>
      <c r="E15" s="27" t="s">
        <v>26</v>
      </c>
      <c r="F15" s="26">
        <f>'[1]6. Kiadások (2)'!F13</f>
        <v>8586232</v>
      </c>
      <c r="G15" s="26">
        <f>'[1]6. Kiadások (2)'!G13</f>
        <v>10992968</v>
      </c>
    </row>
    <row r="16" spans="1:10" x14ac:dyDescent="0.2">
      <c r="A16" s="4">
        <v>7</v>
      </c>
      <c r="B16" s="28" t="s">
        <v>27</v>
      </c>
      <c r="C16" s="26">
        <f>'[1]5.bev. forrásonként (2)'!H71</f>
        <v>751000</v>
      </c>
      <c r="D16" s="26">
        <f>'[1]5.bev. forrásonként (2)'!I71</f>
        <v>751000</v>
      </c>
      <c r="E16" s="27" t="s">
        <v>28</v>
      </c>
      <c r="F16" s="26">
        <f>'[1]6. Kiadások (2)'!F14</f>
        <v>2969000</v>
      </c>
      <c r="G16" s="26">
        <f>'[1]6. Kiadások (2)'!G14</f>
        <v>2969000</v>
      </c>
    </row>
    <row r="17" spans="1:7" x14ac:dyDescent="0.2">
      <c r="A17" s="4">
        <v>8</v>
      </c>
      <c r="B17" s="28" t="s">
        <v>29</v>
      </c>
      <c r="C17" s="26">
        <f>'[1]5.bev. forrásonként (2)'!H83</f>
        <v>0</v>
      </c>
      <c r="D17" s="26"/>
      <c r="E17" s="27" t="s">
        <v>30</v>
      </c>
      <c r="F17" s="26">
        <f>'[1]6. Kiadások (2)'!F15</f>
        <v>1215325</v>
      </c>
      <c r="G17" s="26">
        <f>'[1]6. Kiadások (2)'!G15</f>
        <v>1386724</v>
      </c>
    </row>
    <row r="18" spans="1:7" ht="14.25" x14ac:dyDescent="0.2">
      <c r="A18" s="4">
        <v>9</v>
      </c>
      <c r="B18" s="29" t="s">
        <v>31</v>
      </c>
      <c r="C18" s="26">
        <f>SUM(C13:C17)</f>
        <v>23302234</v>
      </c>
      <c r="D18" s="26">
        <f>SUM(D13:D17)</f>
        <v>25185930</v>
      </c>
      <c r="E18" s="30" t="s">
        <v>31</v>
      </c>
      <c r="F18" s="26">
        <f>SUM(F13:F17)</f>
        <v>21237635</v>
      </c>
      <c r="G18" s="26">
        <f>SUM(G13:G17)</f>
        <v>25095544</v>
      </c>
    </row>
    <row r="19" spans="1:7" x14ac:dyDescent="0.2">
      <c r="A19" s="4"/>
      <c r="B19" s="25"/>
      <c r="C19" s="26"/>
      <c r="D19" s="26"/>
      <c r="E19" s="27"/>
      <c r="F19" s="26"/>
      <c r="G19" s="4"/>
    </row>
    <row r="20" spans="1:7" ht="15.75" x14ac:dyDescent="0.25">
      <c r="A20" s="4">
        <v>11</v>
      </c>
      <c r="B20" s="22" t="s">
        <v>32</v>
      </c>
      <c r="C20" s="23"/>
      <c r="D20" s="23"/>
      <c r="E20" s="24" t="s">
        <v>33</v>
      </c>
      <c r="F20" s="23"/>
      <c r="G20" s="4"/>
    </row>
    <row r="21" spans="1:7" x14ac:dyDescent="0.2">
      <c r="A21" s="4">
        <v>12</v>
      </c>
      <c r="B21" s="25" t="s">
        <v>34</v>
      </c>
      <c r="C21" s="26">
        <f>'[1]5.bev. forrásonként (2)'!H77</f>
        <v>0</v>
      </c>
      <c r="D21" s="26">
        <f>'[1]5.bev. forrásonként (2)'!I77</f>
        <v>0</v>
      </c>
      <c r="E21" s="27" t="s">
        <v>35</v>
      </c>
      <c r="F21" s="26">
        <f>'[1]6. Kiadások (2)'!F20</f>
        <v>741900</v>
      </c>
      <c r="G21" s="26">
        <f>'[1]6. Kiadások (2)'!G20</f>
        <v>13627050</v>
      </c>
    </row>
    <row r="22" spans="1:7" x14ac:dyDescent="0.2">
      <c r="A22" s="4">
        <v>13</v>
      </c>
      <c r="B22" s="25" t="s">
        <v>36</v>
      </c>
      <c r="C22" s="26">
        <f>'[1]5.bev. forrásonként (2)'!H42</f>
        <v>0</v>
      </c>
      <c r="D22" s="26">
        <f>'[1]5.bev. forrásonként (2)'!I42</f>
        <v>22878012</v>
      </c>
      <c r="E22" s="27" t="s">
        <v>37</v>
      </c>
      <c r="F22" s="26">
        <f>'[1]6. Kiadások (2)'!F21</f>
        <v>28346714</v>
      </c>
      <c r="G22" s="26">
        <f>'[1]6. Kiadások (2)'!G21</f>
        <v>31185746</v>
      </c>
    </row>
    <row r="23" spans="1:7" x14ac:dyDescent="0.2">
      <c r="A23" s="4">
        <v>14</v>
      </c>
      <c r="B23" s="25" t="s">
        <v>38</v>
      </c>
      <c r="C23" s="26">
        <f>'[1]5.bev. forrásonként (2)'!H89</f>
        <v>0</v>
      </c>
      <c r="D23" s="26">
        <f>'[1]5.bev. forrásonként (2)'!I89</f>
        <v>0</v>
      </c>
      <c r="E23" s="27" t="s">
        <v>39</v>
      </c>
      <c r="F23" s="26">
        <v>0</v>
      </c>
      <c r="G23" s="4"/>
    </row>
    <row r="24" spans="1:7" x14ac:dyDescent="0.2">
      <c r="A24" s="4">
        <v>15</v>
      </c>
      <c r="B24" s="5"/>
      <c r="C24" s="4"/>
      <c r="D24" s="4"/>
      <c r="E24" s="27" t="s">
        <v>40</v>
      </c>
      <c r="F24" s="26">
        <f>'[1]6. Kiadások (2)'!F22</f>
        <v>0</v>
      </c>
      <c r="G24" s="4"/>
    </row>
    <row r="25" spans="1:7" x14ac:dyDescent="0.2">
      <c r="A25" s="4">
        <v>16</v>
      </c>
      <c r="B25" s="5"/>
      <c r="C25" s="4"/>
      <c r="D25" s="4"/>
      <c r="E25" s="27" t="s">
        <v>41</v>
      </c>
      <c r="F25" s="26">
        <f>'[1]6. Kiadások (2)'!F23</f>
        <v>0</v>
      </c>
      <c r="G25" s="4"/>
    </row>
    <row r="26" spans="1:7" ht="14.25" x14ac:dyDescent="0.2">
      <c r="A26" s="4">
        <v>17</v>
      </c>
      <c r="B26" s="31"/>
      <c r="C26" s="26"/>
      <c r="D26" s="26"/>
      <c r="E26" s="27" t="s">
        <v>42</v>
      </c>
      <c r="F26" s="26">
        <f>'[1]6. Kiadások (2)'!F24</f>
        <v>0</v>
      </c>
      <c r="G26" s="4"/>
    </row>
    <row r="27" spans="1:7" ht="14.25" x14ac:dyDescent="0.2">
      <c r="A27" s="4">
        <v>18</v>
      </c>
      <c r="B27" s="29" t="s">
        <v>31</v>
      </c>
      <c r="C27" s="26">
        <f>SUM(C21:C26)</f>
        <v>0</v>
      </c>
      <c r="D27" s="26">
        <f>SUM(D21:D26)</f>
        <v>22878012</v>
      </c>
      <c r="E27" s="30" t="s">
        <v>31</v>
      </c>
      <c r="F27" s="26">
        <f>SUM(F21:F26)</f>
        <v>29088614</v>
      </c>
      <c r="G27" s="26">
        <f>SUM(G21:G26)</f>
        <v>44812796</v>
      </c>
    </row>
    <row r="28" spans="1:7" ht="16.5" x14ac:dyDescent="0.25">
      <c r="A28" s="4">
        <v>19</v>
      </c>
      <c r="B28" s="32"/>
      <c r="C28" s="26"/>
      <c r="D28" s="26"/>
      <c r="E28" s="21" t="s">
        <v>43</v>
      </c>
      <c r="F28" s="20"/>
      <c r="G28" s="4"/>
    </row>
    <row r="29" spans="1:7" ht="15.75" x14ac:dyDescent="0.25">
      <c r="A29" s="4">
        <v>20</v>
      </c>
      <c r="B29" s="22"/>
      <c r="C29" s="26"/>
      <c r="D29" s="26"/>
      <c r="E29" s="24" t="s">
        <v>44</v>
      </c>
      <c r="F29" s="23"/>
      <c r="G29" s="4"/>
    </row>
    <row r="30" spans="1:7" ht="15.75" x14ac:dyDescent="0.25">
      <c r="A30" s="4">
        <v>21</v>
      </c>
      <c r="B30" s="22"/>
      <c r="C30" s="26"/>
      <c r="D30" s="26"/>
      <c r="E30" s="33" t="s">
        <v>45</v>
      </c>
      <c r="F30" s="26">
        <f>'[1]6. Kiadások (2)'!F28</f>
        <v>11951649</v>
      </c>
      <c r="G30" s="26">
        <f>'[1]6. Kiadások (2)'!G28</f>
        <v>10461396</v>
      </c>
    </row>
    <row r="31" spans="1:7" ht="14.25" x14ac:dyDescent="0.2">
      <c r="A31" s="4">
        <v>22</v>
      </c>
      <c r="B31" s="31"/>
      <c r="C31" s="26"/>
      <c r="D31" s="26"/>
      <c r="E31" s="27" t="s">
        <v>46</v>
      </c>
      <c r="F31" s="26">
        <f>'[1]6. Kiadások (2)'!F29</f>
        <v>0</v>
      </c>
      <c r="G31" s="4"/>
    </row>
    <row r="32" spans="1:7" ht="14.25" x14ac:dyDescent="0.2">
      <c r="A32" s="4">
        <v>23</v>
      </c>
      <c r="B32" s="31"/>
      <c r="C32" s="26"/>
      <c r="D32" s="26"/>
      <c r="E32" s="30" t="s">
        <v>31</v>
      </c>
      <c r="F32" s="26">
        <f>SUM(F30:F31)</f>
        <v>11951649</v>
      </c>
      <c r="G32" s="26">
        <f>SUM(G30:G31)</f>
        <v>10461396</v>
      </c>
    </row>
    <row r="33" spans="1:7" ht="15.75" x14ac:dyDescent="0.25">
      <c r="A33" s="4">
        <v>24</v>
      </c>
      <c r="B33" s="22"/>
      <c r="C33" s="26"/>
      <c r="D33" s="26"/>
      <c r="E33" s="24" t="s">
        <v>47</v>
      </c>
      <c r="F33" s="23"/>
      <c r="G33" s="4"/>
    </row>
    <row r="34" spans="1:7" ht="14.25" x14ac:dyDescent="0.2">
      <c r="A34" s="4">
        <v>25</v>
      </c>
      <c r="B34" s="31"/>
      <c r="C34" s="26"/>
      <c r="D34" s="26"/>
      <c r="E34" s="27" t="s">
        <v>48</v>
      </c>
      <c r="F34" s="26">
        <v>0</v>
      </c>
      <c r="G34" s="4"/>
    </row>
    <row r="35" spans="1:7" ht="18" x14ac:dyDescent="0.25">
      <c r="A35" s="4">
        <v>26</v>
      </c>
      <c r="B35" s="16"/>
      <c r="C35" s="26"/>
      <c r="D35" s="26"/>
      <c r="E35" s="18" t="s">
        <v>49</v>
      </c>
      <c r="F35" s="17"/>
      <c r="G35" s="4"/>
    </row>
    <row r="36" spans="1:7" ht="14.25" x14ac:dyDescent="0.2">
      <c r="A36" s="4">
        <v>27</v>
      </c>
      <c r="B36" s="31"/>
      <c r="C36" s="26"/>
      <c r="D36" s="26"/>
      <c r="E36" s="27" t="s">
        <v>50</v>
      </c>
      <c r="F36" s="26">
        <v>0</v>
      </c>
      <c r="G36" s="4"/>
    </row>
    <row r="37" spans="1:7" ht="14.25" x14ac:dyDescent="0.2">
      <c r="A37" s="4">
        <v>28</v>
      </c>
      <c r="B37" s="31"/>
      <c r="C37" s="26"/>
      <c r="D37" s="26"/>
      <c r="E37" s="27" t="s">
        <v>51</v>
      </c>
      <c r="F37" s="26">
        <v>0</v>
      </c>
      <c r="G37" s="4"/>
    </row>
    <row r="38" spans="1:7" ht="14.25" x14ac:dyDescent="0.2">
      <c r="A38" s="4">
        <v>29</v>
      </c>
      <c r="B38" s="31"/>
      <c r="C38" s="26"/>
      <c r="D38" s="26"/>
      <c r="E38" s="30" t="s">
        <v>31</v>
      </c>
      <c r="F38" s="26">
        <f>SUM(F36:F37)</f>
        <v>0</v>
      </c>
      <c r="G38" s="4"/>
    </row>
    <row r="39" spans="1:7" ht="14.25" x14ac:dyDescent="0.2">
      <c r="A39" s="4">
        <v>30</v>
      </c>
      <c r="B39" s="31"/>
      <c r="C39" s="26"/>
      <c r="D39" s="26"/>
      <c r="E39" s="27"/>
      <c r="F39" s="26"/>
      <c r="G39" s="4"/>
    </row>
    <row r="40" spans="1:7" ht="18" x14ac:dyDescent="0.25">
      <c r="A40" s="4">
        <v>31</v>
      </c>
      <c r="B40" s="16"/>
      <c r="C40" s="26"/>
      <c r="D40" s="26"/>
      <c r="E40" s="18" t="s">
        <v>52</v>
      </c>
      <c r="F40" s="17"/>
      <c r="G40" s="4"/>
    </row>
    <row r="41" spans="1:7" ht="14.25" x14ac:dyDescent="0.2">
      <c r="A41" s="4">
        <v>32</v>
      </c>
      <c r="B41" s="31"/>
      <c r="C41" s="26"/>
      <c r="D41" s="26"/>
      <c r="E41" s="27" t="s">
        <v>53</v>
      </c>
      <c r="F41" s="26">
        <v>775970</v>
      </c>
      <c r="G41" s="26">
        <v>775970</v>
      </c>
    </row>
    <row r="42" spans="1:7" ht="14.25" x14ac:dyDescent="0.2">
      <c r="A42" s="4">
        <v>33</v>
      </c>
      <c r="B42" s="31"/>
      <c r="C42" s="26"/>
      <c r="D42" s="26"/>
      <c r="E42" s="27" t="s">
        <v>54</v>
      </c>
      <c r="F42" s="26">
        <v>0</v>
      </c>
      <c r="G42" s="4"/>
    </row>
    <row r="43" spans="1:7" ht="48" x14ac:dyDescent="0.25">
      <c r="A43" s="4">
        <v>34</v>
      </c>
      <c r="B43" s="34" t="s">
        <v>55</v>
      </c>
      <c r="C43" s="23">
        <f>C18+C27</f>
        <v>23302234</v>
      </c>
      <c r="D43" s="23">
        <f>D18+D27</f>
        <v>48063942</v>
      </c>
      <c r="E43" s="18" t="s">
        <v>56</v>
      </c>
      <c r="F43" s="23">
        <f>F18+F27+F32+F41</f>
        <v>63053868</v>
      </c>
      <c r="G43" s="23">
        <f>G18+G27+G32+G41</f>
        <v>81145706</v>
      </c>
    </row>
    <row r="44" spans="1:7" ht="18" x14ac:dyDescent="0.25">
      <c r="A44" s="4">
        <v>35</v>
      </c>
      <c r="B44" s="35"/>
      <c r="C44" s="26"/>
      <c r="D44" s="26"/>
      <c r="E44" s="18" t="s">
        <v>57</v>
      </c>
      <c r="F44" s="17"/>
      <c r="G44" s="4"/>
    </row>
    <row r="45" spans="1:7" ht="14.25" x14ac:dyDescent="0.2">
      <c r="A45" s="4">
        <v>36</v>
      </c>
      <c r="B45" s="31"/>
      <c r="C45" s="26"/>
      <c r="D45" s="26"/>
      <c r="E45" s="27" t="s">
        <v>50</v>
      </c>
      <c r="F45" s="26">
        <v>0</v>
      </c>
      <c r="G45" s="4"/>
    </row>
    <row r="46" spans="1:7" ht="14.25" x14ac:dyDescent="0.2">
      <c r="A46" s="4">
        <v>37</v>
      </c>
      <c r="B46" s="31"/>
      <c r="C46" s="26"/>
      <c r="D46" s="26"/>
      <c r="E46" s="27" t="s">
        <v>51</v>
      </c>
      <c r="F46" s="26">
        <v>0</v>
      </c>
      <c r="G46" s="4"/>
    </row>
    <row r="47" spans="1:7" ht="18" x14ac:dyDescent="0.25">
      <c r="A47" s="4">
        <v>38</v>
      </c>
      <c r="B47" s="16" t="s">
        <v>58</v>
      </c>
      <c r="C47" s="17"/>
      <c r="D47" s="17"/>
      <c r="E47" s="18"/>
      <c r="F47" s="36"/>
      <c r="G47" s="4"/>
    </row>
    <row r="48" spans="1:7" ht="18" x14ac:dyDescent="0.25">
      <c r="A48" s="4">
        <v>39</v>
      </c>
      <c r="B48" s="22" t="s">
        <v>59</v>
      </c>
      <c r="C48" s="23"/>
      <c r="D48" s="23"/>
      <c r="E48" s="37"/>
      <c r="F48" s="36"/>
      <c r="G48" s="4"/>
    </row>
    <row r="49" spans="1:7" ht="18" x14ac:dyDescent="0.25">
      <c r="A49" s="4">
        <v>40</v>
      </c>
      <c r="B49" s="31" t="s">
        <v>60</v>
      </c>
      <c r="C49" s="26">
        <v>32581807</v>
      </c>
      <c r="D49" s="26">
        <v>11146980</v>
      </c>
      <c r="E49" s="27"/>
      <c r="F49" s="36"/>
      <c r="G49" s="4"/>
    </row>
    <row r="50" spans="1:7" ht="18" x14ac:dyDescent="0.25">
      <c r="A50" s="4">
        <v>41</v>
      </c>
      <c r="B50" s="31" t="s">
        <v>61</v>
      </c>
      <c r="C50" s="26">
        <v>7169827</v>
      </c>
      <c r="D50" s="26">
        <v>21934784</v>
      </c>
      <c r="E50" s="27"/>
      <c r="F50" s="36"/>
      <c r="G50" s="4"/>
    </row>
    <row r="51" spans="1:7" ht="18" x14ac:dyDescent="0.25">
      <c r="A51" s="4"/>
      <c r="B51" s="31" t="s">
        <v>62</v>
      </c>
      <c r="C51" s="26">
        <v>0</v>
      </c>
      <c r="D51" s="26"/>
      <c r="E51" s="27"/>
      <c r="F51" s="36"/>
      <c r="G51" s="4"/>
    </row>
    <row r="52" spans="1:7" ht="18" x14ac:dyDescent="0.25">
      <c r="A52" s="4">
        <v>42</v>
      </c>
      <c r="B52" s="22" t="s">
        <v>63</v>
      </c>
      <c r="C52" s="23"/>
      <c r="D52" s="23"/>
      <c r="E52" s="37"/>
      <c r="F52" s="36"/>
      <c r="G52" s="4"/>
    </row>
    <row r="53" spans="1:7" ht="18" x14ac:dyDescent="0.25">
      <c r="A53" s="4">
        <v>43</v>
      </c>
      <c r="B53" s="31" t="s">
        <v>64</v>
      </c>
      <c r="C53" s="26">
        <v>0</v>
      </c>
      <c r="D53" s="26"/>
      <c r="E53" s="27"/>
      <c r="F53" s="36"/>
      <c r="G53" s="4"/>
    </row>
    <row r="54" spans="1:7" ht="18" x14ac:dyDescent="0.25">
      <c r="A54" s="4">
        <v>44</v>
      </c>
      <c r="B54" s="31" t="s">
        <v>65</v>
      </c>
      <c r="C54" s="26">
        <v>0</v>
      </c>
      <c r="D54" s="26"/>
      <c r="E54" s="27"/>
      <c r="F54" s="36"/>
      <c r="G54" s="4"/>
    </row>
    <row r="55" spans="1:7" ht="18" x14ac:dyDescent="0.25">
      <c r="A55" s="4">
        <v>45</v>
      </c>
      <c r="B55" s="16" t="s">
        <v>66</v>
      </c>
      <c r="C55" s="17">
        <f>C43+C50+C53+C49+C54+C51</f>
        <v>63053868</v>
      </c>
      <c r="D55" s="17">
        <f>D43+D50+D53+D49+D54+D51</f>
        <v>81145706</v>
      </c>
      <c r="E55" s="18" t="s">
        <v>67</v>
      </c>
      <c r="F55" s="17">
        <f>F18+F27+F32+F41</f>
        <v>63053868</v>
      </c>
      <c r="G55" s="17">
        <f>G18+G27+G32+G41</f>
        <v>81145706</v>
      </c>
    </row>
    <row r="56" spans="1:7" ht="14.25" x14ac:dyDescent="0.2">
      <c r="A56" s="4">
        <v>46</v>
      </c>
      <c r="B56" s="31" t="s">
        <v>68</v>
      </c>
      <c r="C56" s="26">
        <f>C55-C57</f>
        <v>55884041</v>
      </c>
      <c r="D56" s="26">
        <f>D55-D57</f>
        <v>36332910</v>
      </c>
      <c r="E56" s="27" t="s">
        <v>69</v>
      </c>
      <c r="F56" s="26">
        <f>F18+F32+F41</f>
        <v>33965254</v>
      </c>
      <c r="G56" s="26">
        <f>G18+G32+G41</f>
        <v>36332910</v>
      </c>
    </row>
    <row r="57" spans="1:7" ht="14.25" x14ac:dyDescent="0.2">
      <c r="A57" s="4">
        <v>47</v>
      </c>
      <c r="B57" s="31" t="s">
        <v>70</v>
      </c>
      <c r="C57" s="26">
        <v>7169827</v>
      </c>
      <c r="D57" s="26">
        <f>D27+D50</f>
        <v>44812796</v>
      </c>
      <c r="E57" s="27" t="s">
        <v>71</v>
      </c>
      <c r="F57" s="26">
        <f>F27</f>
        <v>29088614</v>
      </c>
      <c r="G57" s="26">
        <f>G27</f>
        <v>44812796</v>
      </c>
    </row>
  </sheetData>
  <mergeCells count="4">
    <mergeCell ref="B7:C7"/>
    <mergeCell ref="E7:F7"/>
    <mergeCell ref="C8:D8"/>
    <mergeCell ref="F8:G8"/>
  </mergeCells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2021-05-13T12:23:38Z</dcterms:created>
  <dcterms:modified xsi:type="dcterms:W3CDTF">2021-05-13T12:23:59Z</dcterms:modified>
</cp:coreProperties>
</file>