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Jogtar.CD\Szerződéses különadatbázisok\5kerület\IJR\0628\Kész\"/>
    </mc:Choice>
  </mc:AlternateContent>
  <xr:revisionPtr revIDLastSave="0" documentId="8_{23AA0BF2-0EC5-494E-BC9C-C14D0DC2DEE3}" xr6:coauthVersionLast="45" xr6:coauthVersionMax="45" xr10:uidLastSave="{00000000-0000-0000-0000-000000000000}"/>
  <bookViews>
    <workbookView xWindow="-120" yWindow="-120" windowWidth="20700" windowHeight="11160" xr2:uid="{757D2974-9497-445C-AD2E-23605DFD8BB2}"/>
  </bookViews>
  <sheets>
    <sheet name="7. sz. mell" sheetId="1" r:id="rId1"/>
  </sheets>
  <definedNames>
    <definedName name="_xlnm.Print_Area" localSheetId="0">'7. sz. mell'!$A$1:$D$93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D32" i="1"/>
  <c r="D37" i="1"/>
  <c r="D40" i="1"/>
  <c r="D57" i="1" s="1"/>
  <c r="D58" i="1" s="1"/>
  <c r="C41" i="1"/>
  <c r="D41" i="1"/>
  <c r="C42" i="1"/>
  <c r="D42" i="1"/>
  <c r="C43" i="1"/>
  <c r="D43" i="1"/>
  <c r="D44" i="1"/>
  <c r="D45" i="1"/>
  <c r="D46" i="1"/>
  <c r="C57" i="1"/>
  <c r="C58" i="1" s="1"/>
  <c r="D59" i="1"/>
  <c r="D66" i="1" s="1"/>
  <c r="D83" i="1" s="1"/>
  <c r="D60" i="1"/>
  <c r="D62" i="1"/>
  <c r="D63" i="1"/>
  <c r="C66" i="1"/>
  <c r="C83" i="1" s="1"/>
  <c r="D67" i="1"/>
  <c r="C82" i="1"/>
  <c r="D82" i="1"/>
  <c r="C86" i="1"/>
  <c r="C87" i="1" s="1"/>
  <c r="D86" i="1"/>
  <c r="D87" i="1" s="1"/>
  <c r="D88" i="1"/>
  <c r="C89" i="1"/>
  <c r="D89" i="1"/>
  <c r="C92" i="1"/>
  <c r="D92" i="1"/>
  <c r="C93" i="1" l="1"/>
  <c r="C90" i="1"/>
  <c r="D90" i="1"/>
  <c r="D93" i="1" s="1"/>
  <c r="D96" i="1" s="1"/>
</calcChain>
</file>

<file path=xl/sharedStrings.xml><?xml version="1.0" encoding="utf-8"?>
<sst xmlns="http://schemas.openxmlformats.org/spreadsheetml/2006/main" count="99" uniqueCount="94">
  <si>
    <t>Mindösszesen: (I.+II.+III.)</t>
  </si>
  <si>
    <t>Felhalmozási finanszírozási kiadások összesen</t>
  </si>
  <si>
    <t>III.</t>
  </si>
  <si>
    <t>Felhalmozási finanszírozási kiadások</t>
  </si>
  <si>
    <t>Egyéb felhalmozási kiadások összesen (1.+2.+3)</t>
  </si>
  <si>
    <t>II.</t>
  </si>
  <si>
    <t>Felhalmozási célú tartalék összesen</t>
  </si>
  <si>
    <t>3.</t>
  </si>
  <si>
    <t>Felhalmozási célú céltartalék</t>
  </si>
  <si>
    <t>Kölcsönnyújtás összesen:</t>
  </si>
  <si>
    <t>2.</t>
  </si>
  <si>
    <t>Összesen:</t>
  </si>
  <si>
    <t>Felhalmozási célú kölcsön nyújtása</t>
  </si>
  <si>
    <t>Kölcsönnyújtás lakásvásárláshoz,felújításhoz,helyi támogatás</t>
  </si>
  <si>
    <t>Felhalmozási célú pénzeszközátadás ÁH-n kívűlre összesen:</t>
  </si>
  <si>
    <t>1.</t>
  </si>
  <si>
    <t>Összesen</t>
  </si>
  <si>
    <t>A Jövő Gyermekei Alapítvány támogatása</t>
  </si>
  <si>
    <t>Derűs Gyermekekért Közhasznú Alapítvány támogatása</t>
  </si>
  <si>
    <t>Balaton Óvoda Alapítvány támogatása</t>
  </si>
  <si>
    <t>Egyházak, társadalmi és civil szervezetek, valamint alapítványok felhalmozási célú támogatása áthúzódó</t>
  </si>
  <si>
    <t>Bérletijog közös megegyezéssel történő megszüntetése</t>
  </si>
  <si>
    <t>Segítő Kezek az Aktív Évekért Közhasznú Nonprofit Kft</t>
  </si>
  <si>
    <t>Aranytíz Kft támogatása</t>
  </si>
  <si>
    <t>City Tv támogatása</t>
  </si>
  <si>
    <t xml:space="preserve">      -Zöldpályázat belső udvarokhoz</t>
  </si>
  <si>
    <t xml:space="preserve">      -Pályázat kerékpár tároló elhelyezésére</t>
  </si>
  <si>
    <t xml:space="preserve">Társasházak támogatása  </t>
  </si>
  <si>
    <t>Rendkívüli társasházi támogatás</t>
  </si>
  <si>
    <t>Énlaka értékvédő program támogatása</t>
  </si>
  <si>
    <t>Egyházi Épületekért Közalapítvány támogatása</t>
  </si>
  <si>
    <t>Áthúzódó kötelezettségek összesen:</t>
  </si>
  <si>
    <t xml:space="preserve">      -Zöldpályázat belső udvarokhoz áthúzódó</t>
  </si>
  <si>
    <t xml:space="preserve">      -Pályázat kerékpár tároló elhelyezésére áthúzódó</t>
  </si>
  <si>
    <t>Rendkívüli társasházi támogatás áthúzódó</t>
  </si>
  <si>
    <t>Társasházak támogatása  áthúzódó</t>
  </si>
  <si>
    <t>Felhalmozási kiadások összesen:</t>
  </si>
  <si>
    <t>I.</t>
  </si>
  <si>
    <t>Integrált településfejlesztési stratégia módosítása</t>
  </si>
  <si>
    <t>Önkormányati tulajdonú lakásokban és helyiségekben vízórák felszerelése</t>
  </si>
  <si>
    <t>Zöld utasvárók telepítése</t>
  </si>
  <si>
    <t>Déli Váci utca és környéke megújítása beruházás tervezésének kiegészítése</t>
  </si>
  <si>
    <t>Kossuth L. u. revitalizációja beruházás engedélyes tervdokumentáció készítése és kapcsolódó költségei</t>
  </si>
  <si>
    <t>Régiposta és Türr I. utca megújítása beruházás engedélyes tervének felülvizagálata és építési engedélyének meghosszabítása</t>
  </si>
  <si>
    <t>Hild téri játszótár és környékények megújítása projekt tervdokumentáció készítése</t>
  </si>
  <si>
    <t>Zoltán utca és környéke rekonstrukciója beruházás koncepcióterv dokuemntáció készítése és kapcsolódó költségek</t>
  </si>
  <si>
    <t>Bárczy I. utca megújítása beruházás tervdokumentáció készítése és kapcsolódó költségek</t>
  </si>
  <si>
    <t>Belvárosi Futópálya Építési Program projekt tervdokumentáció készítése és kapcsolódó költségei</t>
  </si>
  <si>
    <t>A Hableány sétahajó-baleset áldozatainak emlékműve</t>
  </si>
  <si>
    <t xml:space="preserve">Belvárosi Sportközpont kialakítása, bútorbeszerzés               </t>
  </si>
  <si>
    <t>Egészséges Budapest Program Orvosieszköz-fejlesztés</t>
  </si>
  <si>
    <t>Arany János u. I. ütem</t>
  </si>
  <si>
    <t>Vámház krt 8. közösségi kulturális tér kialakítása</t>
  </si>
  <si>
    <t>Bástya u. 1- 11. közpark kialakítása és Veres Pálné utca megújításának befejező üteme</t>
  </si>
  <si>
    <t>Helyi építési szabályzat módosítása</t>
  </si>
  <si>
    <t>Önkormányzati tárgyi eszköz beszerzése</t>
  </si>
  <si>
    <t>Intézmények beruházás</t>
  </si>
  <si>
    <t>Közterület-felügyelet beruházásai</t>
  </si>
  <si>
    <t>BLESZ beruházásai</t>
  </si>
  <si>
    <t>Polgármesteri Hivatal tárgyi eszköz beszerzés</t>
  </si>
  <si>
    <t>Parkolási tevékenységhez kapcsolódó tárgyi eszköz beszerzés</t>
  </si>
  <si>
    <t>Szent István tér mélygarázs vételár hátralék</t>
  </si>
  <si>
    <t>Hableány sétahajó- baleset áldozatainak emlékműve</t>
  </si>
  <si>
    <t>Vörösmarty tér gördeszkázás elleni védelem kiépítése</t>
  </si>
  <si>
    <t>József nádor téri gördeszkázás elleni védelem kiépítése</t>
  </si>
  <si>
    <t>Nádor utca megújítása I. ütem, többváltozatú tanulmányterv készítése</t>
  </si>
  <si>
    <t>Vámház krt 8.- közösségi kulturális tér kialakítása beruházás- tervezése</t>
  </si>
  <si>
    <t>Bástya u. 1-11. közpark kialakítása és Veres Pálné utca megújítása befejező ütem, beruházás régészeti feltárásának költsége</t>
  </si>
  <si>
    <t>Belvárosi Sportközpont kialakítása, bútorbeszerzés</t>
  </si>
  <si>
    <t>Zöldfelület kataszter beszerzése</t>
  </si>
  <si>
    <t>Villanyórák felszerelése</t>
  </si>
  <si>
    <t>8 db párakapuk beszerzése</t>
  </si>
  <si>
    <t>Elektromos és vízmérők felszerelése</t>
  </si>
  <si>
    <t>Konyhatechnológiai és előkészítő gépek beszerzése</t>
  </si>
  <si>
    <t>Belvárosi Piac légtechnika</t>
  </si>
  <si>
    <t>Belvárosi Piac áram bővítés</t>
  </si>
  <si>
    <t>Belvárosi Piac fűtési rendszer kialakítása</t>
  </si>
  <si>
    <t>Településfejlesztési Koncepció és Megalapozó Vizsgálat, Integrált Városfejlesztési Stratégia, Örökségvédelmi Hatástanulmány elkészítése</t>
  </si>
  <si>
    <t>Bárczy István utca megújítása projekt tervezési és műszaki lebonyolítási munkái</t>
  </si>
  <si>
    <t>Erzsébet tér 3. és József nádor tér 10. sz. közterületi passzázs rekonsturkciója és az alatta lévő födém megerősítése</t>
  </si>
  <si>
    <t>Bank utca megújítása a Podmaniczky tér és a Sas utca között projekt tervezése és műszaki lebonyolítása</t>
  </si>
  <si>
    <t>Arany János utca megújítása beruházás tervezése és kapcsolódó költségei</t>
  </si>
  <si>
    <t>József nádor tér felszínrendezés</t>
  </si>
  <si>
    <t>Déli Belváros megújítása II. ütem (Váci u. és környéke, Nyáry Pál u., Sörház u., Pintér u., Havas u.)</t>
  </si>
  <si>
    <t>Mérleg u. 9. "Belvárosi Közösségi Tér" intézmény kialakítása III. ütem</t>
  </si>
  <si>
    <t>Régiposta u megújítása projet tervezése és műszaki lebonyolítása</t>
  </si>
  <si>
    <t>Vadász u. 30. szám alatt létesítendő Belvárosi Sportközpont kialakítása műszaki bonyolítása és műszaki ellenőrzése</t>
  </si>
  <si>
    <t>Módosított előirányzat</t>
  </si>
  <si>
    <t>Érvényes előirányzat</t>
  </si>
  <si>
    <t>MEGNEVEZÉS</t>
  </si>
  <si>
    <t>ezer Ft-ban</t>
  </si>
  <si>
    <t>2021. év</t>
  </si>
  <si>
    <t>Belváros-Lipótváros Önkormányzata felhalmozási kiadásainak részletezése</t>
  </si>
  <si>
    <t>7.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</si>
</sst>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7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4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6" fillId="0" borderId="11" xfId="3" applyNumberFormat="1" applyFont="1" applyBorder="1" applyAlignment="1">
      <alignment horizontal="right" vertical="center"/>
    </xf>
    <xf numFmtId="0" fontId="4" fillId="0" borderId="11" xfId="3" applyFont="1" applyBorder="1" applyAlignment="1">
      <alignment vertical="center"/>
    </xf>
    <xf numFmtId="3" fontId="6" fillId="0" borderId="15" xfId="3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3" fontId="6" fillId="0" borderId="13" xfId="3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3" fontId="4" fillId="0" borderId="15" xfId="3" applyNumberFormat="1" applyFont="1" applyBorder="1" applyAlignment="1">
      <alignment vertical="center"/>
    </xf>
    <xf numFmtId="3" fontId="4" fillId="0" borderId="13" xfId="3" applyNumberFormat="1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6" fillId="0" borderId="20" xfId="3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4" fillId="0" borderId="13" xfId="3" applyFont="1" applyBorder="1" applyAlignment="1">
      <alignment vertical="center" wrapText="1"/>
    </xf>
    <xf numFmtId="0" fontId="4" fillId="0" borderId="20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3" fontId="2" fillId="0" borderId="13" xfId="4" applyNumberFormat="1" applyFont="1" applyBorder="1" applyAlignment="1">
      <alignment vertical="center" wrapText="1"/>
    </xf>
    <xf numFmtId="0" fontId="2" fillId="0" borderId="13" xfId="4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</cellXfs>
  <cellStyles count="5">
    <cellStyle name="Excel Built-in Normal" xfId="4" xr:uid="{E9FD78B7-B946-420A-949D-FA279251A8F5}"/>
    <cellStyle name="Normál" xfId="0" builtinId="0"/>
    <cellStyle name="Normál 2" xfId="3" xr:uid="{C42EB8FB-B70D-4C81-8365-7BB19613466F}"/>
    <cellStyle name="Normál 3" xfId="1" xr:uid="{421E7C69-3C46-4842-8258-87E93180DD67}"/>
    <cellStyle name="Normál 5" xfId="2" xr:uid="{6BDA9C8A-A770-4AB9-B19D-D0B418154B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73C2D-354F-4DAA-9356-7A635169C27C}">
  <sheetPr>
    <pageSetUpPr fitToPage="1"/>
  </sheetPr>
  <dimension ref="A1:G119"/>
  <sheetViews>
    <sheetView tabSelected="1" zoomScale="80" zoomScaleNormal="80" workbookViewId="0">
      <selection sqref="A1:D93"/>
    </sheetView>
  </sheetViews>
  <sheetFormatPr defaultRowHeight="12.75" x14ac:dyDescent="0.2"/>
  <cols>
    <col min="1" max="1" width="5.7109375" style="1" customWidth="1"/>
    <col min="2" max="2" width="85.85546875" style="1" customWidth="1"/>
    <col min="3" max="3" width="14" style="2" customWidth="1"/>
    <col min="4" max="4" width="13.85546875" style="1" customWidth="1"/>
    <col min="5" max="6" width="9.140625" style="1"/>
    <col min="7" max="7" width="9.85546875" style="1" bestFit="1" customWidth="1"/>
    <col min="8" max="16384" width="9.140625" style="1"/>
  </cols>
  <sheetData>
    <row r="1" spans="1:4" x14ac:dyDescent="0.2">
      <c r="D1" s="72" t="s">
        <v>93</v>
      </c>
    </row>
    <row r="3" spans="1:4" x14ac:dyDescent="0.2">
      <c r="A3" s="71" t="s">
        <v>92</v>
      </c>
      <c r="B3" s="71"/>
      <c r="C3" s="71"/>
    </row>
    <row r="4" spans="1:4" x14ac:dyDescent="0.2">
      <c r="A4" s="71" t="s">
        <v>91</v>
      </c>
      <c r="B4" s="71"/>
      <c r="C4" s="71"/>
    </row>
    <row r="5" spans="1:4" ht="13.5" thickBot="1" x14ac:dyDescent="0.25">
      <c r="D5" s="2" t="s">
        <v>90</v>
      </c>
    </row>
    <row r="6" spans="1:4" ht="26.25" thickBot="1" x14ac:dyDescent="0.25">
      <c r="A6" s="70" t="s">
        <v>89</v>
      </c>
      <c r="B6" s="69"/>
      <c r="C6" s="68" t="s">
        <v>88</v>
      </c>
      <c r="D6" s="68" t="s">
        <v>87</v>
      </c>
    </row>
    <row r="7" spans="1:4" ht="25.5" x14ac:dyDescent="0.2">
      <c r="A7" s="58"/>
      <c r="B7" s="67" t="s">
        <v>86</v>
      </c>
      <c r="C7" s="66"/>
      <c r="D7" s="66">
        <v>9652</v>
      </c>
    </row>
    <row r="8" spans="1:4" x14ac:dyDescent="0.2">
      <c r="A8" s="58"/>
      <c r="B8" s="38" t="s">
        <v>85</v>
      </c>
      <c r="C8" s="46"/>
      <c r="D8" s="46">
        <v>1933</v>
      </c>
    </row>
    <row r="9" spans="1:4" x14ac:dyDescent="0.2">
      <c r="A9" s="58"/>
      <c r="B9" s="38" t="s">
        <v>84</v>
      </c>
      <c r="C9" s="46"/>
      <c r="D9" s="46">
        <v>246</v>
      </c>
    </row>
    <row r="10" spans="1:4" x14ac:dyDescent="0.2">
      <c r="A10" s="58"/>
      <c r="B10" s="65" t="s">
        <v>83</v>
      </c>
      <c r="C10" s="46"/>
      <c r="D10" s="46">
        <v>37546</v>
      </c>
    </row>
    <row r="11" spans="1:4" x14ac:dyDescent="0.2">
      <c r="A11" s="58"/>
      <c r="B11" s="38" t="s">
        <v>82</v>
      </c>
      <c r="C11" s="46"/>
      <c r="D11" s="46">
        <v>16761</v>
      </c>
    </row>
    <row r="12" spans="1:4" x14ac:dyDescent="0.2">
      <c r="A12" s="58"/>
      <c r="B12" s="30" t="s">
        <v>81</v>
      </c>
      <c r="C12" s="46"/>
      <c r="D12" s="46">
        <v>69486</v>
      </c>
    </row>
    <row r="13" spans="1:4" x14ac:dyDescent="0.2">
      <c r="A13" s="58"/>
      <c r="B13" s="64" t="s">
        <v>80</v>
      </c>
      <c r="C13" s="46"/>
      <c r="D13" s="46">
        <v>153</v>
      </c>
    </row>
    <row r="14" spans="1:4" ht="25.5" x14ac:dyDescent="0.2">
      <c r="A14" s="58"/>
      <c r="B14" s="48" t="s">
        <v>79</v>
      </c>
      <c r="C14" s="46"/>
      <c r="D14" s="46">
        <v>3657</v>
      </c>
    </row>
    <row r="15" spans="1:4" x14ac:dyDescent="0.2">
      <c r="A15" s="58"/>
      <c r="B15" s="38" t="s">
        <v>78</v>
      </c>
      <c r="C15" s="46"/>
      <c r="D15" s="46">
        <v>3902</v>
      </c>
    </row>
    <row r="16" spans="1:4" ht="25.5" x14ac:dyDescent="0.2">
      <c r="A16" s="58"/>
      <c r="B16" s="38" t="s">
        <v>77</v>
      </c>
      <c r="C16" s="46"/>
      <c r="D16" s="46">
        <v>1102</v>
      </c>
    </row>
    <row r="17" spans="1:4" x14ac:dyDescent="0.2">
      <c r="A17" s="58"/>
      <c r="B17" s="63" t="s">
        <v>76</v>
      </c>
      <c r="C17" s="46"/>
      <c r="D17" s="46">
        <v>18400</v>
      </c>
    </row>
    <row r="18" spans="1:4" x14ac:dyDescent="0.2">
      <c r="A18" s="58"/>
      <c r="B18" s="62" t="s">
        <v>75</v>
      </c>
      <c r="C18" s="46"/>
      <c r="D18" s="46">
        <v>16800</v>
      </c>
    </row>
    <row r="19" spans="1:4" x14ac:dyDescent="0.2">
      <c r="A19" s="58"/>
      <c r="B19" s="62" t="s">
        <v>74</v>
      </c>
      <c r="C19" s="46"/>
      <c r="D19" s="46">
        <v>15000</v>
      </c>
    </row>
    <row r="20" spans="1:4" x14ac:dyDescent="0.2">
      <c r="A20" s="58"/>
      <c r="B20" s="48" t="s">
        <v>73</v>
      </c>
      <c r="C20" s="46"/>
      <c r="D20" s="46">
        <v>1825</v>
      </c>
    </row>
    <row r="21" spans="1:4" x14ac:dyDescent="0.2">
      <c r="A21" s="58"/>
      <c r="B21" s="48" t="s">
        <v>72</v>
      </c>
      <c r="C21" s="46"/>
      <c r="D21" s="46">
        <v>77</v>
      </c>
    </row>
    <row r="22" spans="1:4" x14ac:dyDescent="0.2">
      <c r="A22" s="58"/>
      <c r="B22" s="61" t="s">
        <v>71</v>
      </c>
      <c r="C22" s="57"/>
      <c r="D22" s="57">
        <v>5969</v>
      </c>
    </row>
    <row r="23" spans="1:4" x14ac:dyDescent="0.2">
      <c r="A23" s="58"/>
      <c r="B23" s="61" t="s">
        <v>70</v>
      </c>
      <c r="C23" s="57"/>
      <c r="D23" s="57">
        <v>10054</v>
      </c>
    </row>
    <row r="24" spans="1:4" x14ac:dyDescent="0.2">
      <c r="A24" s="58"/>
      <c r="B24" s="60" t="s">
        <v>69</v>
      </c>
      <c r="C24" s="57"/>
      <c r="D24" s="57">
        <v>15000</v>
      </c>
    </row>
    <row r="25" spans="1:4" x14ac:dyDescent="0.2">
      <c r="A25" s="58"/>
      <c r="B25" s="59" t="s">
        <v>68</v>
      </c>
      <c r="C25" s="57"/>
      <c r="D25" s="57">
        <v>253564</v>
      </c>
    </row>
    <row r="26" spans="1:4" ht="25.5" x14ac:dyDescent="0.2">
      <c r="A26" s="58"/>
      <c r="B26" s="48" t="s">
        <v>67</v>
      </c>
      <c r="C26" s="57"/>
      <c r="D26" s="57">
        <v>102377</v>
      </c>
    </row>
    <row r="27" spans="1:4" x14ac:dyDescent="0.2">
      <c r="A27" s="58"/>
      <c r="B27" s="59" t="s">
        <v>66</v>
      </c>
      <c r="C27" s="57"/>
      <c r="D27" s="57">
        <v>56133</v>
      </c>
    </row>
    <row r="28" spans="1:4" x14ac:dyDescent="0.2">
      <c r="A28" s="58"/>
      <c r="B28" s="38" t="s">
        <v>65</v>
      </c>
      <c r="C28" s="57"/>
      <c r="D28" s="57">
        <v>20955</v>
      </c>
    </row>
    <row r="29" spans="1:4" x14ac:dyDescent="0.2">
      <c r="A29" s="58"/>
      <c r="B29" s="48" t="s">
        <v>64</v>
      </c>
      <c r="C29" s="57"/>
      <c r="D29" s="57">
        <v>159</v>
      </c>
    </row>
    <row r="30" spans="1:4" x14ac:dyDescent="0.2">
      <c r="A30" s="58"/>
      <c r="B30" s="48" t="s">
        <v>63</v>
      </c>
      <c r="C30" s="57"/>
      <c r="D30" s="57">
        <v>8594</v>
      </c>
    </row>
    <row r="31" spans="1:4" ht="13.5" thickBot="1" x14ac:dyDescent="0.25">
      <c r="A31" s="58"/>
      <c r="B31" s="48" t="s">
        <v>62</v>
      </c>
      <c r="C31" s="57"/>
      <c r="D31" s="57">
        <v>7986</v>
      </c>
    </row>
    <row r="32" spans="1:4" ht="13.5" thickBot="1" x14ac:dyDescent="0.25">
      <c r="A32" s="20"/>
      <c r="B32" s="35" t="s">
        <v>31</v>
      </c>
      <c r="C32" s="10">
        <f>SUM(C7:C31)</f>
        <v>0</v>
      </c>
      <c r="D32" s="10">
        <f>SUM(D7:D31)</f>
        <v>677331</v>
      </c>
    </row>
    <row r="33" spans="1:4" x14ac:dyDescent="0.2">
      <c r="A33" s="20"/>
      <c r="B33" s="56" t="s">
        <v>61</v>
      </c>
      <c r="C33" s="21">
        <v>13105</v>
      </c>
      <c r="D33" s="21">
        <v>13105</v>
      </c>
    </row>
    <row r="34" spans="1:4" x14ac:dyDescent="0.2">
      <c r="A34" s="20"/>
      <c r="B34" s="55" t="s">
        <v>60</v>
      </c>
      <c r="C34" s="27">
        <v>75000</v>
      </c>
      <c r="D34" s="27">
        <v>75000</v>
      </c>
    </row>
    <row r="35" spans="1:4" x14ac:dyDescent="0.2">
      <c r="A35" s="20"/>
      <c r="B35" s="55" t="s">
        <v>59</v>
      </c>
      <c r="C35" s="27">
        <v>5000</v>
      </c>
      <c r="D35" s="27">
        <v>5000</v>
      </c>
    </row>
    <row r="36" spans="1:4" x14ac:dyDescent="0.2">
      <c r="A36" s="20"/>
      <c r="B36" s="55" t="s">
        <v>58</v>
      </c>
      <c r="C36" s="27">
        <v>0</v>
      </c>
      <c r="D36" s="27">
        <v>66162</v>
      </c>
    </row>
    <row r="37" spans="1:4" x14ac:dyDescent="0.2">
      <c r="A37" s="20"/>
      <c r="B37" s="55" t="s">
        <v>57</v>
      </c>
      <c r="C37" s="27">
        <v>22000</v>
      </c>
      <c r="D37" s="27">
        <f>22000+1500</f>
        <v>23500</v>
      </c>
    </row>
    <row r="38" spans="1:4" x14ac:dyDescent="0.2">
      <c r="A38" s="20"/>
      <c r="B38" s="55" t="s">
        <v>56</v>
      </c>
      <c r="C38" s="27">
        <v>0</v>
      </c>
      <c r="D38" s="27">
        <v>3798</v>
      </c>
    </row>
    <row r="39" spans="1:4" x14ac:dyDescent="0.2">
      <c r="A39" s="20"/>
      <c r="B39" s="55" t="s">
        <v>55</v>
      </c>
      <c r="C39" s="27">
        <v>5000</v>
      </c>
      <c r="D39" s="27">
        <v>5000</v>
      </c>
    </row>
    <row r="40" spans="1:4" x14ac:dyDescent="0.2">
      <c r="A40" s="20"/>
      <c r="B40" s="54" t="s">
        <v>54</v>
      </c>
      <c r="C40" s="52">
        <v>12000</v>
      </c>
      <c r="D40" s="52">
        <f>12000+3240</f>
        <v>15240</v>
      </c>
    </row>
    <row r="41" spans="1:4" x14ac:dyDescent="0.2">
      <c r="A41" s="20"/>
      <c r="B41" s="53" t="s">
        <v>53</v>
      </c>
      <c r="C41" s="52">
        <f>1900000+31794*1.27+32298*1.27</f>
        <v>1981396.8399999999</v>
      </c>
      <c r="D41" s="52">
        <f>1900000+31794*1.27+32298*1.27+28295</f>
        <v>2009691.8399999999</v>
      </c>
    </row>
    <row r="42" spans="1:4" x14ac:dyDescent="0.2">
      <c r="A42" s="20"/>
      <c r="B42" s="53" t="s">
        <v>52</v>
      </c>
      <c r="C42" s="52">
        <f>349200+1397+15384*1.27+10248*1.27</f>
        <v>383149.64</v>
      </c>
      <c r="D42" s="52">
        <f>349200+1397+15384*1.27+10248*1.27</f>
        <v>383149.64</v>
      </c>
    </row>
    <row r="43" spans="1:4" x14ac:dyDescent="0.2">
      <c r="A43" s="20"/>
      <c r="B43" s="53" t="s">
        <v>51</v>
      </c>
      <c r="C43" s="52">
        <f>600000+11189*1.27+7482*1.27</f>
        <v>623712.17000000004</v>
      </c>
      <c r="D43" s="52">
        <f>600000+11189*1.27+7482*1.27</f>
        <v>623712.17000000004</v>
      </c>
    </row>
    <row r="44" spans="1:4" x14ac:dyDescent="0.2">
      <c r="A44" s="20"/>
      <c r="B44" s="50" t="s">
        <v>50</v>
      </c>
      <c r="C44" s="51">
        <v>163980</v>
      </c>
      <c r="D44" s="51">
        <f>163980+98260</f>
        <v>262240</v>
      </c>
    </row>
    <row r="45" spans="1:4" x14ac:dyDescent="0.2">
      <c r="A45" s="20"/>
      <c r="B45" s="50" t="s">
        <v>49</v>
      </c>
      <c r="C45" s="44">
        <v>751701</v>
      </c>
      <c r="D45" s="44">
        <f>751701+191169</f>
        <v>942870</v>
      </c>
    </row>
    <row r="46" spans="1:4" x14ac:dyDescent="0.2">
      <c r="A46" s="20"/>
      <c r="B46" s="49" t="s">
        <v>48</v>
      </c>
      <c r="C46" s="47"/>
      <c r="D46" s="47">
        <f>149000+35962</f>
        <v>184962</v>
      </c>
    </row>
    <row r="47" spans="1:4" x14ac:dyDescent="0.2">
      <c r="A47" s="20"/>
      <c r="B47" s="48" t="s">
        <v>47</v>
      </c>
      <c r="C47" s="47"/>
      <c r="D47" s="46">
        <v>22058</v>
      </c>
    </row>
    <row r="48" spans="1:4" x14ac:dyDescent="0.2">
      <c r="A48" s="20"/>
      <c r="B48" s="48" t="s">
        <v>46</v>
      </c>
      <c r="C48" s="47"/>
      <c r="D48" s="46">
        <v>36462</v>
      </c>
    </row>
    <row r="49" spans="1:4" ht="25.5" x14ac:dyDescent="0.2">
      <c r="A49" s="20"/>
      <c r="B49" s="48" t="s">
        <v>45</v>
      </c>
      <c r="C49" s="47"/>
      <c r="D49" s="46">
        <v>13586</v>
      </c>
    </row>
    <row r="50" spans="1:4" x14ac:dyDescent="0.2">
      <c r="A50" s="20"/>
      <c r="B50" s="48" t="s">
        <v>44</v>
      </c>
      <c r="C50" s="47"/>
      <c r="D50" s="46">
        <v>75044</v>
      </c>
    </row>
    <row r="51" spans="1:4" ht="25.5" x14ac:dyDescent="0.2">
      <c r="A51" s="20"/>
      <c r="B51" s="48" t="s">
        <v>43</v>
      </c>
      <c r="C51" s="47"/>
      <c r="D51" s="46">
        <v>14063</v>
      </c>
    </row>
    <row r="52" spans="1:4" x14ac:dyDescent="0.2">
      <c r="A52" s="20"/>
      <c r="B52" s="48" t="s">
        <v>42</v>
      </c>
      <c r="C52" s="47"/>
      <c r="D52" s="46">
        <v>103744</v>
      </c>
    </row>
    <row r="53" spans="1:4" x14ac:dyDescent="0.2">
      <c r="A53" s="20"/>
      <c r="B53" s="48" t="s">
        <v>41</v>
      </c>
      <c r="C53" s="47"/>
      <c r="D53" s="46">
        <v>14079</v>
      </c>
    </row>
    <row r="54" spans="1:4" x14ac:dyDescent="0.2">
      <c r="A54" s="20"/>
      <c r="B54" s="48" t="s">
        <v>40</v>
      </c>
      <c r="C54" s="47"/>
      <c r="D54" s="46">
        <v>74930</v>
      </c>
    </row>
    <row r="55" spans="1:4" x14ac:dyDescent="0.2">
      <c r="A55" s="20"/>
      <c r="B55" s="45" t="s">
        <v>39</v>
      </c>
      <c r="C55" s="44"/>
      <c r="D55" s="44">
        <v>4445</v>
      </c>
    </row>
    <row r="56" spans="1:4" ht="13.5" thickBot="1" x14ac:dyDescent="0.25">
      <c r="A56" s="20"/>
      <c r="B56" s="43" t="s">
        <v>38</v>
      </c>
      <c r="C56" s="42"/>
      <c r="D56" s="42">
        <v>15000</v>
      </c>
    </row>
    <row r="57" spans="1:4" ht="13.5" thickBot="1" x14ac:dyDescent="0.25">
      <c r="A57" s="23"/>
      <c r="B57" s="41" t="s">
        <v>11</v>
      </c>
      <c r="C57" s="10">
        <f>SUM(C33:C56)</f>
        <v>4036044.65</v>
      </c>
      <c r="D57" s="10">
        <f>SUM(D33:D56)</f>
        <v>4986841.6500000004</v>
      </c>
    </row>
    <row r="58" spans="1:4" ht="13.5" thickBot="1" x14ac:dyDescent="0.25">
      <c r="A58" s="13" t="s">
        <v>37</v>
      </c>
      <c r="B58" s="13" t="s">
        <v>36</v>
      </c>
      <c r="C58" s="10">
        <f>+C57+C32</f>
        <v>4036044.65</v>
      </c>
      <c r="D58" s="10">
        <f>+D57+D32</f>
        <v>5664172.6500000004</v>
      </c>
    </row>
    <row r="59" spans="1:4" x14ac:dyDescent="0.2">
      <c r="A59" s="40"/>
      <c r="B59" s="39" t="s">
        <v>35</v>
      </c>
      <c r="C59" s="21"/>
      <c r="D59" s="21">
        <f>621744+300000</f>
        <v>921744</v>
      </c>
    </row>
    <row r="60" spans="1:4" x14ac:dyDescent="0.2">
      <c r="A60" s="37"/>
      <c r="B60" s="38" t="s">
        <v>34</v>
      </c>
      <c r="C60" s="27"/>
      <c r="D60" s="27">
        <f>21882+14864</f>
        <v>36746</v>
      </c>
    </row>
    <row r="61" spans="1:4" x14ac:dyDescent="0.2">
      <c r="A61" s="37"/>
      <c r="B61" s="38" t="s">
        <v>27</v>
      </c>
      <c r="C61" s="27"/>
      <c r="D61" s="27"/>
    </row>
    <row r="62" spans="1:4" x14ac:dyDescent="0.2">
      <c r="A62" s="37"/>
      <c r="B62" s="38" t="s">
        <v>33</v>
      </c>
      <c r="C62" s="27"/>
      <c r="D62" s="27">
        <f>1943+770</f>
        <v>2713</v>
      </c>
    </row>
    <row r="63" spans="1:4" x14ac:dyDescent="0.2">
      <c r="A63" s="37"/>
      <c r="B63" s="38" t="s">
        <v>32</v>
      </c>
      <c r="C63" s="27"/>
      <c r="D63" s="27">
        <f>708+100</f>
        <v>808</v>
      </c>
    </row>
    <row r="64" spans="1:4" ht="27.75" customHeight="1" x14ac:dyDescent="0.2">
      <c r="A64" s="37"/>
      <c r="B64" s="38" t="s">
        <v>20</v>
      </c>
      <c r="C64" s="27"/>
      <c r="D64" s="27">
        <v>3150</v>
      </c>
    </row>
    <row r="65" spans="1:7" ht="13.5" thickBot="1" x14ac:dyDescent="0.25">
      <c r="A65" s="37"/>
      <c r="B65" s="36"/>
      <c r="C65" s="25"/>
      <c r="D65" s="25"/>
    </row>
    <row r="66" spans="1:7" ht="13.5" thickBot="1" x14ac:dyDescent="0.25">
      <c r="A66" s="20"/>
      <c r="B66" s="35" t="s">
        <v>31</v>
      </c>
      <c r="C66" s="10">
        <f>SUM(C59:C65)</f>
        <v>0</v>
      </c>
      <c r="D66" s="10">
        <f>SUM(D59:D65)</f>
        <v>965161</v>
      </c>
    </row>
    <row r="67" spans="1:7" x14ac:dyDescent="0.2">
      <c r="A67" s="20"/>
      <c r="B67" s="34" t="s">
        <v>27</v>
      </c>
      <c r="C67" s="21">
        <v>200000</v>
      </c>
      <c r="D67" s="21">
        <f>200000+200000+33677</f>
        <v>433677</v>
      </c>
      <c r="G67" s="2"/>
    </row>
    <row r="68" spans="1:7" x14ac:dyDescent="0.2">
      <c r="A68" s="20"/>
      <c r="B68" s="33" t="s">
        <v>30</v>
      </c>
      <c r="C68" s="27">
        <v>29750</v>
      </c>
      <c r="D68" s="27">
        <v>29750</v>
      </c>
    </row>
    <row r="69" spans="1:7" x14ac:dyDescent="0.2">
      <c r="A69" s="20"/>
      <c r="B69" s="33" t="s">
        <v>29</v>
      </c>
      <c r="C69" s="27">
        <v>3333</v>
      </c>
      <c r="D69" s="27">
        <v>3333</v>
      </c>
    </row>
    <row r="70" spans="1:7" x14ac:dyDescent="0.2">
      <c r="A70" s="20"/>
      <c r="B70" s="33" t="s">
        <v>28</v>
      </c>
      <c r="C70" s="27">
        <v>35000</v>
      </c>
      <c r="D70" s="27">
        <v>35000</v>
      </c>
    </row>
    <row r="71" spans="1:7" x14ac:dyDescent="0.2">
      <c r="A71" s="20"/>
      <c r="B71" s="33" t="s">
        <v>27</v>
      </c>
      <c r="C71" s="27"/>
      <c r="D71" s="27"/>
    </row>
    <row r="72" spans="1:7" x14ac:dyDescent="0.2">
      <c r="A72" s="20"/>
      <c r="B72" s="33" t="s">
        <v>26</v>
      </c>
      <c r="C72" s="27">
        <v>600</v>
      </c>
      <c r="D72" s="27">
        <v>600</v>
      </c>
    </row>
    <row r="73" spans="1:7" x14ac:dyDescent="0.2">
      <c r="A73" s="20"/>
      <c r="B73" s="33" t="s">
        <v>25</v>
      </c>
      <c r="C73" s="27">
        <v>2000</v>
      </c>
      <c r="D73" s="27">
        <v>2000</v>
      </c>
    </row>
    <row r="74" spans="1:7" x14ac:dyDescent="0.2">
      <c r="A74" s="20"/>
      <c r="B74" s="22" t="s">
        <v>24</v>
      </c>
      <c r="C74" s="29">
        <v>0</v>
      </c>
      <c r="D74" s="29">
        <v>0</v>
      </c>
    </row>
    <row r="75" spans="1:7" x14ac:dyDescent="0.2">
      <c r="A75" s="20"/>
      <c r="B75" s="32" t="s">
        <v>23</v>
      </c>
      <c r="C75" s="27">
        <v>0</v>
      </c>
      <c r="D75" s="27">
        <v>0</v>
      </c>
    </row>
    <row r="76" spans="1:7" x14ac:dyDescent="0.2">
      <c r="A76" s="20"/>
      <c r="B76" s="31" t="s">
        <v>22</v>
      </c>
      <c r="C76" s="29">
        <v>0</v>
      </c>
      <c r="D76" s="29">
        <v>16700</v>
      </c>
    </row>
    <row r="77" spans="1:7" x14ac:dyDescent="0.2">
      <c r="A77" s="20"/>
      <c r="B77" s="22" t="s">
        <v>21</v>
      </c>
      <c r="C77" s="29">
        <v>0</v>
      </c>
      <c r="D77" s="29">
        <v>0</v>
      </c>
    </row>
    <row r="78" spans="1:7" x14ac:dyDescent="0.2">
      <c r="A78" s="20"/>
      <c r="B78" s="30" t="s">
        <v>20</v>
      </c>
      <c r="C78" s="29"/>
      <c r="D78" s="29">
        <v>1900</v>
      </c>
    </row>
    <row r="79" spans="1:7" x14ac:dyDescent="0.2">
      <c r="A79" s="20"/>
      <c r="B79" s="28" t="s">
        <v>19</v>
      </c>
      <c r="C79" s="27"/>
      <c r="D79" s="27">
        <v>220</v>
      </c>
    </row>
    <row r="80" spans="1:7" x14ac:dyDescent="0.2">
      <c r="A80" s="20"/>
      <c r="B80" s="28" t="s">
        <v>18</v>
      </c>
      <c r="C80" s="27"/>
      <c r="D80" s="27">
        <v>700</v>
      </c>
    </row>
    <row r="81" spans="1:4" ht="13.5" thickBot="1" x14ac:dyDescent="0.25">
      <c r="A81" s="20"/>
      <c r="B81" s="26" t="s">
        <v>17</v>
      </c>
      <c r="C81" s="25"/>
      <c r="D81" s="25">
        <v>250</v>
      </c>
    </row>
    <row r="82" spans="1:4" ht="13.5" thickBot="1" x14ac:dyDescent="0.25">
      <c r="A82" s="18"/>
      <c r="B82" s="11" t="s">
        <v>16</v>
      </c>
      <c r="C82" s="24">
        <f>SUM(C67:C78)</f>
        <v>270683</v>
      </c>
      <c r="D82" s="24">
        <f>SUM(D67:D81)</f>
        <v>524130</v>
      </c>
    </row>
    <row r="83" spans="1:4" ht="13.5" thickBot="1" x14ac:dyDescent="0.25">
      <c r="A83" s="23" t="s">
        <v>15</v>
      </c>
      <c r="B83" s="17" t="s">
        <v>14</v>
      </c>
      <c r="C83" s="10">
        <f>+C66+C82</f>
        <v>270683</v>
      </c>
      <c r="D83" s="10">
        <f>+D66+D82</f>
        <v>1489291</v>
      </c>
    </row>
    <row r="84" spans="1:4" x14ac:dyDescent="0.2">
      <c r="A84" s="20"/>
      <c r="B84" s="22" t="s">
        <v>13</v>
      </c>
      <c r="C84" s="21">
        <v>10000</v>
      </c>
      <c r="D84" s="21">
        <v>10000</v>
      </c>
    </row>
    <row r="85" spans="1:4" ht="13.5" thickBot="1" x14ac:dyDescent="0.25">
      <c r="A85" s="20"/>
      <c r="B85" s="19" t="s">
        <v>12</v>
      </c>
      <c r="C85" s="14"/>
      <c r="D85" s="14"/>
    </row>
    <row r="86" spans="1:4" ht="13.5" thickBot="1" x14ac:dyDescent="0.25">
      <c r="A86" s="18"/>
      <c r="B86" s="11" t="s">
        <v>11</v>
      </c>
      <c r="C86" s="10">
        <f>SUM(C84:C85)</f>
        <v>10000</v>
      </c>
      <c r="D86" s="10">
        <f>SUM(D84:D85)</f>
        <v>10000</v>
      </c>
    </row>
    <row r="87" spans="1:4" ht="13.5" thickBot="1" x14ac:dyDescent="0.25">
      <c r="A87" s="13" t="s">
        <v>10</v>
      </c>
      <c r="B87" s="12" t="s">
        <v>9</v>
      </c>
      <c r="C87" s="10">
        <f>+C86</f>
        <v>10000</v>
      </c>
      <c r="D87" s="10">
        <f>+D86</f>
        <v>10000</v>
      </c>
    </row>
    <row r="88" spans="1:4" ht="13.5" thickBot="1" x14ac:dyDescent="0.25">
      <c r="A88" s="13"/>
      <c r="B88" s="17" t="s">
        <v>8</v>
      </c>
      <c r="C88" s="14">
        <v>2209506</v>
      </c>
      <c r="D88" s="14">
        <f>2214315-15000</f>
        <v>2199315</v>
      </c>
    </row>
    <row r="89" spans="1:4" ht="13.5" thickBot="1" x14ac:dyDescent="0.25">
      <c r="A89" s="13" t="s">
        <v>7</v>
      </c>
      <c r="B89" s="12" t="s">
        <v>6</v>
      </c>
      <c r="C89" s="10">
        <f>SUM(C88)</f>
        <v>2209506</v>
      </c>
      <c r="D89" s="10">
        <f>SUM(D88)</f>
        <v>2199315</v>
      </c>
    </row>
    <row r="90" spans="1:4" ht="13.5" thickBot="1" x14ac:dyDescent="0.25">
      <c r="A90" s="13" t="s">
        <v>5</v>
      </c>
      <c r="B90" s="11" t="s">
        <v>4</v>
      </c>
      <c r="C90" s="10">
        <f>SUM(C83,C87,C89)</f>
        <v>2490189</v>
      </c>
      <c r="D90" s="10">
        <f>SUM(D83,D87,D89)</f>
        <v>3698606</v>
      </c>
    </row>
    <row r="91" spans="1:4" ht="13.5" thickBot="1" x14ac:dyDescent="0.25">
      <c r="A91" s="16"/>
      <c r="B91" s="15" t="s">
        <v>3</v>
      </c>
      <c r="C91" s="14"/>
      <c r="D91" s="14"/>
    </row>
    <row r="92" spans="1:4" ht="13.5" thickBot="1" x14ac:dyDescent="0.25">
      <c r="A92" s="13" t="s">
        <v>2</v>
      </c>
      <c r="B92" s="11" t="s">
        <v>1</v>
      </c>
      <c r="C92" s="10">
        <f>SUM(C91)</f>
        <v>0</v>
      </c>
      <c r="D92" s="10">
        <f>SUM(D91)</f>
        <v>0</v>
      </c>
    </row>
    <row r="93" spans="1:4" ht="13.5" thickBot="1" x14ac:dyDescent="0.25">
      <c r="A93" s="12" t="s">
        <v>0</v>
      </c>
      <c r="B93" s="11"/>
      <c r="C93" s="10">
        <f>SUM(C92,C90,C58)</f>
        <v>6526233.6500000004</v>
      </c>
      <c r="D93" s="10">
        <f>SUM(D92,D90,D58)</f>
        <v>9362778.6500000004</v>
      </c>
    </row>
    <row r="95" spans="1:4" x14ac:dyDescent="0.2">
      <c r="D95" s="1">
        <v>372569</v>
      </c>
    </row>
    <row r="96" spans="1:4" x14ac:dyDescent="0.2">
      <c r="D96" s="2">
        <f>SUM(D93:D95)</f>
        <v>9735347.6500000004</v>
      </c>
    </row>
    <row r="97" spans="2:4" x14ac:dyDescent="0.2">
      <c r="C97" s="1"/>
    </row>
    <row r="99" spans="2:4" x14ac:dyDescent="0.2">
      <c r="D99" s="9"/>
    </row>
    <row r="103" spans="2:4" x14ac:dyDescent="0.2">
      <c r="B103" s="8"/>
      <c r="C103" s="8"/>
      <c r="D103" s="7"/>
    </row>
    <row r="104" spans="2:4" x14ac:dyDescent="0.2">
      <c r="B104" s="8"/>
      <c r="C104" s="8"/>
      <c r="D104" s="7"/>
    </row>
    <row r="105" spans="2:4" x14ac:dyDescent="0.2">
      <c r="B105" s="8"/>
      <c r="C105" s="8"/>
      <c r="D105" s="7"/>
    </row>
    <row r="107" spans="2:4" x14ac:dyDescent="0.2">
      <c r="B107" s="6"/>
      <c r="C107" s="5"/>
      <c r="D107" s="4"/>
    </row>
    <row r="109" spans="2:4" x14ac:dyDescent="0.2">
      <c r="C109" s="5"/>
      <c r="D109" s="4"/>
    </row>
    <row r="110" spans="2:4" x14ac:dyDescent="0.2">
      <c r="C110" s="5"/>
      <c r="D110" s="4"/>
    </row>
    <row r="111" spans="2:4" x14ac:dyDescent="0.2">
      <c r="C111" s="5"/>
      <c r="D111" s="4"/>
    </row>
    <row r="119" spans="4:4" x14ac:dyDescent="0.2">
      <c r="D119" s="3"/>
    </row>
  </sheetData>
  <mergeCells count="3">
    <mergeCell ref="A6:B6"/>
    <mergeCell ref="A3:C3"/>
    <mergeCell ref="A4:C4"/>
  </mergeCells>
  <printOptions horizontalCentered="1"/>
  <pageMargins left="0.39370078740157483" right="0.59055118110236227" top="0.59055118110236227" bottom="0.35433070866141736" header="0.31496062992125984" footer="0.31496062992125984"/>
  <pageSetup paperSize="9" scale="79" fitToHeight="0" orientation="portrait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 sz. mell</vt:lpstr>
      <vt:lpstr>'7. sz. mell'!Nyomtatási_terület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Csurka, Mária</dc:creator>
  <cp:lastModifiedBy>Csurka, Mária</cp:lastModifiedBy>
  <dcterms:created xsi:type="dcterms:W3CDTF">2021-06-29T12:00:58Z</dcterms:created>
  <dcterms:modified xsi:type="dcterms:W3CDTF">2021-06-29T12:01:19Z</dcterms:modified>
</cp:coreProperties>
</file>