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lajdonos\Desktop\Testületi anyagok 2021\Kgyarmat ktv mód\"/>
    </mc:Choice>
  </mc:AlternateContent>
  <xr:revisionPtr revIDLastSave="0" documentId="13_ncr:1_{B3CD134E-5AA0-4D5C-AFC8-8F09B1BED1D0}" xr6:coauthVersionLast="45" xr6:coauthVersionMax="45" xr10:uidLastSave="{00000000-0000-0000-0000-000000000000}"/>
  <bookViews>
    <workbookView xWindow="-108" yWindow="-108" windowWidth="23256" windowHeight="12600" firstSheet="2" activeTab="2" xr2:uid="{00000000-000D-0000-FFFF-FFFF00000000}"/>
  </bookViews>
  <sheets>
    <sheet name="2.Maradvány" sheetId="22" r:id="rId1"/>
    <sheet name="4.Mérleg" sheetId="21" r:id="rId2"/>
    <sheet name="6. Kiadások" sheetId="20" r:id="rId3"/>
  </sheets>
  <definedNames>
    <definedName name="_xlnm.Print_Area" localSheetId="2">'6. Kiadások'!$A$1:$L$53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3" i="20" l="1"/>
  <c r="D15" i="22"/>
  <c r="D17" i="22"/>
  <c r="C15" i="22"/>
  <c r="D10" i="22"/>
  <c r="C10" i="22"/>
  <c r="C17" i="22"/>
  <c r="D57" i="21"/>
  <c r="G22" i="21"/>
  <c r="G21" i="21"/>
  <c r="G17" i="21"/>
  <c r="G14" i="21"/>
  <c r="G15" i="21"/>
  <c r="G16" i="21"/>
  <c r="G13" i="21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38" i="20"/>
  <c r="D53" i="20"/>
  <c r="E53" i="20"/>
  <c r="F53" i="20"/>
  <c r="G53" i="20"/>
  <c r="H53" i="20"/>
  <c r="I53" i="20"/>
  <c r="J53" i="20"/>
  <c r="C53" i="20"/>
  <c r="G25" i="20"/>
  <c r="G32" i="20"/>
  <c r="G17" i="20"/>
  <c r="G18" i="21" s="1"/>
  <c r="G56" i="21" s="1"/>
  <c r="D17" i="21"/>
  <c r="D15" i="21"/>
  <c r="D14" i="21"/>
  <c r="C32" i="20"/>
  <c r="D32" i="20"/>
  <c r="E32" i="20"/>
  <c r="F33" i="20"/>
  <c r="F32" i="20" s="1"/>
  <c r="D25" i="20"/>
  <c r="E25" i="20"/>
  <c r="F27" i="20"/>
  <c r="F23" i="20"/>
  <c r="F25" i="21" s="1"/>
  <c r="F24" i="20"/>
  <c r="F26" i="21" s="1"/>
  <c r="F22" i="20"/>
  <c r="F24" i="21" s="1"/>
  <c r="C23" i="21"/>
  <c r="C17" i="21"/>
  <c r="C21" i="21"/>
  <c r="C16" i="21"/>
  <c r="C31" i="20"/>
  <c r="F12" i="20"/>
  <c r="F13" i="21" s="1"/>
  <c r="F13" i="20"/>
  <c r="F14" i="21" s="1"/>
  <c r="F14" i="20"/>
  <c r="F15" i="21"/>
  <c r="F15" i="20"/>
  <c r="F16" i="21" s="1"/>
  <c r="F16" i="20"/>
  <c r="F17" i="21" s="1"/>
  <c r="C17" i="20"/>
  <c r="D17" i="20"/>
  <c r="E17" i="20"/>
  <c r="F21" i="21"/>
  <c r="F22" i="21"/>
  <c r="C25" i="20"/>
  <c r="F29" i="20"/>
  <c r="F30" i="20"/>
  <c r="D31" i="20"/>
  <c r="C15" i="21"/>
  <c r="F38" i="21"/>
  <c r="C13" i="21"/>
  <c r="C18" i="21" s="1"/>
  <c r="C22" i="21"/>
  <c r="C27" i="21"/>
  <c r="D22" i="21"/>
  <c r="D27" i="21"/>
  <c r="C57" i="21"/>
  <c r="C14" i="21"/>
  <c r="D13" i="21"/>
  <c r="D18" i="21" s="1"/>
  <c r="D16" i="21"/>
  <c r="F31" i="20" l="1"/>
  <c r="K53" i="20"/>
  <c r="F41" i="21"/>
  <c r="F17" i="20"/>
  <c r="G27" i="21"/>
  <c r="G57" i="21" s="1"/>
  <c r="G34" i="20"/>
  <c r="C34" i="20"/>
  <c r="F27" i="21"/>
  <c r="F57" i="21" s="1"/>
  <c r="D34" i="20"/>
  <c r="F28" i="20"/>
  <c r="F31" i="21" s="1"/>
  <c r="F32" i="21" s="1"/>
  <c r="E34" i="20"/>
  <c r="F25" i="20"/>
  <c r="C56" i="21"/>
  <c r="C43" i="21"/>
  <c r="C55" i="21" s="1"/>
  <c r="D56" i="21"/>
  <c r="D43" i="21"/>
  <c r="D55" i="21" s="1"/>
  <c r="F18" i="21"/>
  <c r="G55" i="21"/>
  <c r="F34" i="20" l="1"/>
  <c r="G43" i="21"/>
  <c r="F43" i="21"/>
  <c r="F56" i="21"/>
  <c r="F55" i="21"/>
</calcChain>
</file>

<file path=xl/sharedStrings.xml><?xml version="1.0" encoding="utf-8"?>
<sst xmlns="http://schemas.openxmlformats.org/spreadsheetml/2006/main" count="181" uniqueCount="147">
  <si>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</si>
  <si>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</si>
  <si>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</si>
  <si>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</si>
  <si>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</si>
  <si>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</si>
  <si>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</si>
  <si>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</si>
  <si>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</si>
  <si>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</si>
  <si>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</si>
  <si>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</si>
  <si>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</si>
  <si>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</si>
  <si>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</si>
  <si>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</si>
  <si>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</si>
  <si>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</si>
  <si>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</si>
  <si>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</si>
  <si>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</si>
  <si>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</si>
  <si>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</si>
  <si>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</si>
  <si>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</si>
  <si>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</si>
  <si>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</si>
  <si>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</si>
  <si>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</si>
  <si>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</si>
  <si>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</si>
  <si>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</si>
  <si>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</si>
  <si>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</si>
  <si>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</si>
  <si>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</si>
  <si>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</si>
  <si>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</si>
  <si>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</si>
  <si>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</si>
  <si>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</si>
  <si>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</si>
  <si>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</si>
  <si>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>Felhalmozási bevételek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</si>
  <si>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</si>
  <si>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</si>
  <si>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</si>
  <si>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</si>
  <si>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</si>
  <si>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</si>
  <si>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</si>
  <si>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</si>
  <si>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</si>
  <si>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</si>
  <si>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>Pénzforgalom nélküli kiadások</t>
  </si>
  <si>
    <t>A.</t>
  </si>
  <si>
    <t>B.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</si>
  <si>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</si>
  <si>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</si>
  <si>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</si>
  <si>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</si>
  <si>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</si>
  <si>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</si>
  <si>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</si>
  <si>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</si>
  <si>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</si>
  <si>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</si>
  <si>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</si>
  <si>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</si>
  <si>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</si>
  <si>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</si>
  <si>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</si>
  <si>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</si>
  <si>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C.</t>
  </si>
  <si>
    <t>E.</t>
  </si>
  <si>
    <t>F.</t>
  </si>
  <si>
    <t>kötelező</t>
  </si>
  <si>
    <t>állami</t>
  </si>
  <si>
    <t>önként</t>
  </si>
  <si>
    <t xml:space="preserve">1. Összesen: 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</si>
  <si>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</si>
  <si>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</si>
  <si>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</si>
  <si>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</si>
  <si>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</si>
  <si>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</si>
  <si>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</si>
  <si>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</si>
  <si>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</si>
  <si>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</si>
  <si>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</si>
  <si>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</si>
  <si>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</si>
  <si>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</si>
  <si>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</si>
  <si>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</si>
  <si>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 xml:space="preserve">Az önkormányzat  költségvetési mérlege </t>
  </si>
  <si>
    <t>Közhatalmi bevétel</t>
  </si>
  <si>
    <t xml:space="preserve"> Helyi önk.kieg.támogatása</t>
  </si>
  <si>
    <t>Ft-ban</t>
  </si>
  <si>
    <t>107055 - 889928 Falugondnoki szolgáltatás</t>
  </si>
  <si>
    <t>082092 - 910502 Közművelődés</t>
  </si>
  <si>
    <t>013320 - 960302 Köztemető fenntartás</t>
  </si>
  <si>
    <t>064010 - Közvilágítás</t>
  </si>
  <si>
    <t>082044 - Könyvtári szolgáltatás</t>
  </si>
  <si>
    <t>Működési bevétel</t>
  </si>
  <si>
    <t>Működési célú átvett pénzeszköz</t>
  </si>
  <si>
    <t>066020 - Községgazdálkodás</t>
  </si>
  <si>
    <t xml:space="preserve">011130 - Igazgatási tev. </t>
  </si>
  <si>
    <t>041233 - Hosszabb időtartamú közfoglalkoztatás</t>
  </si>
  <si>
    <t xml:space="preserve">Összesen működési kiadások: </t>
  </si>
  <si>
    <t>Visszafiz.köt.(előleg)</t>
  </si>
  <si>
    <t>107060 - Egyéb szoc. pénzbeni és természetbeni ellát.</t>
  </si>
  <si>
    <t>104037 - szünidei gyermekétk.</t>
  </si>
  <si>
    <t>III. Lekötött betét</t>
  </si>
  <si>
    <t>Államháztartáson belüli megelőleg.visszafiz.</t>
  </si>
  <si>
    <t>Kaposgyarmat</t>
  </si>
  <si>
    <t>Önkormányzat költségvetési kiadásai önkormányzati szakfeladatok szerinti bontásban, kiemelt előirányzatonként Ft-ban</t>
  </si>
  <si>
    <t>074031 - Védőnői szolg.</t>
  </si>
  <si>
    <t>D.</t>
  </si>
  <si>
    <t>eredeti</t>
  </si>
  <si>
    <t>módosított</t>
  </si>
  <si>
    <t xml:space="preserve">            Feladatok vállalása </t>
  </si>
  <si>
    <t>018030 - Támogatási célú finansz.műveletek</t>
  </si>
  <si>
    <t>018010 Önk.elszámolasai a közp-i költségvetéssel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</si>
  <si>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</si>
  <si>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</si>
  <si>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</si>
  <si>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 xml:space="preserve"> - értékpapírból</t>
  </si>
  <si>
    <t>2. Felhalmozási célú maradvány igénybevétele</t>
  </si>
  <si>
    <t xml:space="preserve">   - ebből előző évi maradványból</t>
  </si>
  <si>
    <t xml:space="preserve">    - értékpapÍrból</t>
  </si>
  <si>
    <t xml:space="preserve">Mindösszesen: </t>
  </si>
  <si>
    <t>Eredeti ei.</t>
  </si>
  <si>
    <t>074040 -Fertőző megbetegedések megelőzése</t>
  </si>
  <si>
    <t>062020 - Településfejlesztési projektet és támogatásuk</t>
  </si>
  <si>
    <t>Létszám</t>
  </si>
  <si>
    <t>2. melléklet a(z)    /2021. ()   önk. rendelettel mód. 2/2020. (II.12.) rendelethez</t>
  </si>
  <si>
    <t>Módosított ei.</t>
  </si>
  <si>
    <t>4. melléklet a(z)    /2021. ()   önk. rendelettel mód. 2/2020. (II.12.) rendelethez</t>
  </si>
  <si>
    <t>S.sz.</t>
  </si>
  <si>
    <t>G.</t>
  </si>
  <si>
    <t>H.</t>
  </si>
  <si>
    <t>I.</t>
  </si>
  <si>
    <t>J.</t>
  </si>
  <si>
    <t>K.</t>
  </si>
  <si>
    <t>6.  melléklet a(z) 4/2021. (V.17.) önk. rendelettel mód. 2/2020. (II.12.)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</si>
</sst>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3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4" applyFont="1" applyBorder="1" applyAlignment="1">
      <alignment horizontal="left"/>
    </xf>
    <xf numFmtId="0" fontId="8" fillId="0" borderId="1" xfId="2" applyFont="1" applyBorder="1" applyAlignment="1">
      <alignment horizontal="center" vertical="center"/>
    </xf>
    <xf numFmtId="0" fontId="4" fillId="0" borderId="1" xfId="2" applyFont="1" applyBorder="1"/>
    <xf numFmtId="3" fontId="4" fillId="0" borderId="1" xfId="2" applyNumberFormat="1" applyFont="1" applyBorder="1"/>
    <xf numFmtId="0" fontId="10" fillId="0" borderId="1" xfId="2" applyFont="1" applyBorder="1"/>
    <xf numFmtId="3" fontId="17" fillId="0" borderId="1" xfId="2" applyNumberFormat="1" applyFont="1" applyBorder="1"/>
    <xf numFmtId="0" fontId="11" fillId="0" borderId="1" xfId="2" applyFont="1" applyBorder="1"/>
    <xf numFmtId="3" fontId="5" fillId="0" borderId="1" xfId="2" applyNumberFormat="1" applyFont="1" applyBorder="1"/>
    <xf numFmtId="0" fontId="3" fillId="0" borderId="1" xfId="3" applyFont="1" applyBorder="1"/>
    <xf numFmtId="3" fontId="3" fillId="0" borderId="1" xfId="2" applyNumberFormat="1" applyFont="1" applyBorder="1"/>
    <xf numFmtId="3" fontId="14" fillId="0" borderId="1" xfId="2" applyNumberFormat="1" applyFont="1" applyBorder="1"/>
    <xf numFmtId="0" fontId="15" fillId="0" borderId="1" xfId="2" applyFont="1" applyBorder="1"/>
    <xf numFmtId="0" fontId="0" fillId="0" borderId="4" xfId="0" applyBorder="1"/>
    <xf numFmtId="0" fontId="2" fillId="0" borderId="4" xfId="0" applyFont="1" applyBorder="1"/>
    <xf numFmtId="0" fontId="3" fillId="0" borderId="4" xfId="0" applyFont="1" applyBorder="1"/>
    <xf numFmtId="0" fontId="9" fillId="0" borderId="1" xfId="2" applyFont="1" applyBorder="1"/>
    <xf numFmtId="0" fontId="2" fillId="0" borderId="2" xfId="0" applyFont="1" applyBorder="1"/>
    <xf numFmtId="0" fontId="3" fillId="0" borderId="5" xfId="0" applyFont="1" applyBorder="1"/>
    <xf numFmtId="0" fontId="8" fillId="0" borderId="4" xfId="2" applyFont="1" applyBorder="1" applyAlignment="1">
      <alignment horizontal="center" vertical="center"/>
    </xf>
    <xf numFmtId="0" fontId="4" fillId="0" borderId="4" xfId="2" applyFont="1" applyBorder="1"/>
    <xf numFmtId="0" fontId="10" fillId="0" borderId="4" xfId="2" applyFont="1" applyBorder="1"/>
    <xf numFmtId="0" fontId="11" fillId="0" borderId="4" xfId="2" applyFont="1" applyBorder="1"/>
    <xf numFmtId="0" fontId="3" fillId="0" borderId="4" xfId="3" applyFont="1" applyBorder="1"/>
    <xf numFmtId="0" fontId="3" fillId="0" borderId="4" xfId="3" applyFont="1" applyBorder="1" applyAlignment="1">
      <alignment horizontal="left"/>
    </xf>
    <xf numFmtId="0" fontId="12" fillId="0" borderId="4" xfId="2" applyFont="1" applyBorder="1"/>
    <xf numFmtId="0" fontId="18" fillId="0" borderId="4" xfId="2" applyFont="1" applyBorder="1"/>
    <xf numFmtId="0" fontId="5" fillId="0" borderId="4" xfId="2" applyFont="1" applyBorder="1" applyAlignment="1">
      <alignment wrapText="1"/>
    </xf>
    <xf numFmtId="0" fontId="5" fillId="0" borderId="4" xfId="2" applyFont="1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0" fontId="20" fillId="0" borderId="1" xfId="3" applyFont="1" applyBorder="1"/>
    <xf numFmtId="0" fontId="0" fillId="0" borderId="0" xfId="0" applyAlignment="1">
      <alignment horizontal="right"/>
    </xf>
    <xf numFmtId="0" fontId="20" fillId="0" borderId="4" xfId="3" applyFont="1" applyBorder="1"/>
    <xf numFmtId="0" fontId="3" fillId="0" borderId="0" xfId="0" applyFont="1" applyAlignment="1">
      <alignment horizontal="right"/>
    </xf>
    <xf numFmtId="165" fontId="3" fillId="0" borderId="1" xfId="1" applyNumberFormat="1" applyFont="1" applyBorder="1"/>
    <xf numFmtId="3" fontId="2" fillId="0" borderId="1" xfId="0" applyNumberFormat="1" applyFont="1" applyBorder="1"/>
    <xf numFmtId="3" fontId="3" fillId="0" borderId="1" xfId="0" applyNumberFormat="1" applyFont="1" applyBorder="1"/>
    <xf numFmtId="3" fontId="2" fillId="0" borderId="1" xfId="4" applyNumberFormat="1" applyFont="1" applyBorder="1" applyAlignment="1">
      <alignment horizontal="left"/>
    </xf>
    <xf numFmtId="3" fontId="3" fillId="0" borderId="2" xfId="0" applyNumberFormat="1" applyFont="1" applyBorder="1"/>
    <xf numFmtId="3" fontId="0" fillId="0" borderId="1" xfId="0" applyNumberFormat="1" applyBorder="1"/>
    <xf numFmtId="3" fontId="0" fillId="0" borderId="2" xfId="0" applyNumberFormat="1" applyBorder="1"/>
    <xf numFmtId="3" fontId="3" fillId="0" borderId="5" xfId="0" applyNumberFormat="1" applyFont="1" applyBorder="1"/>
    <xf numFmtId="3" fontId="21" fillId="0" borderId="1" xfId="0" applyNumberFormat="1" applyFont="1" applyBorder="1"/>
    <xf numFmtId="3" fontId="1" fillId="0" borderId="1" xfId="0" applyNumberFormat="1" applyFont="1" applyBorder="1"/>
    <xf numFmtId="3" fontId="19" fillId="0" borderId="1" xfId="0" applyNumberFormat="1" applyFont="1" applyBorder="1"/>
    <xf numFmtId="0" fontId="3" fillId="0" borderId="7" xfId="0" applyFont="1" applyBorder="1"/>
    <xf numFmtId="3" fontId="22" fillId="0" borderId="1" xfId="0" applyNumberFormat="1" applyFont="1" applyBorder="1"/>
    <xf numFmtId="0" fontId="16" fillId="0" borderId="3" xfId="2" applyFont="1" applyBorder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/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0" fontId="0" fillId="2" borderId="0" xfId="0" applyFill="1"/>
    <xf numFmtId="0" fontId="3" fillId="2" borderId="8" xfId="0" applyFont="1" applyFill="1" applyBorder="1"/>
    <xf numFmtId="0" fontId="3" fillId="2" borderId="0" xfId="0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16" fillId="0" borderId="2" xfId="2" applyFont="1" applyBorder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">
    <cellStyle name="Ezres" xfId="1" builtinId="3"/>
    <cellStyle name="Normál" xfId="0" builtinId="0"/>
    <cellStyle name="Normál 11" xfId="2" xr:uid="{00000000-0005-0000-0000-000002000000}"/>
    <cellStyle name="Normál 2 2" xfId="3" xr:uid="{00000000-0005-0000-0000-000003000000}"/>
    <cellStyle name="Normál 8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opLeftCell="B1" workbookViewId="0">
      <selection activeCell="D21" sqref="D21"/>
    </sheetView>
  </sheetViews>
  <sheetFormatPr defaultRowHeight="13.2" x14ac:dyDescent="0.25"/>
  <cols>
    <col min="2" max="2" width="48.109375" bestFit="1" customWidth="1"/>
    <col min="3" max="3" width="13.6640625" bestFit="1" customWidth="1"/>
    <col min="4" max="4" width="12.5546875" bestFit="1" customWidth="1"/>
  </cols>
  <sheetData>
    <row r="1" spans="1:4" x14ac:dyDescent="0.25">
      <c r="B1" s="1" t="s">
        <v>137</v>
      </c>
    </row>
    <row r="2" spans="1:4" x14ac:dyDescent="0.25">
      <c r="B2" t="s">
        <v>116</v>
      </c>
    </row>
    <row r="4" spans="1:4" x14ac:dyDescent="0.25">
      <c r="A4" s="2"/>
      <c r="B4" s="73" t="s">
        <v>125</v>
      </c>
      <c r="C4" s="73"/>
    </row>
    <row r="5" spans="1:4" x14ac:dyDescent="0.25">
      <c r="B5" s="1" t="s">
        <v>55</v>
      </c>
      <c r="C5" t="s">
        <v>56</v>
      </c>
      <c r="D5" t="s">
        <v>73</v>
      </c>
    </row>
    <row r="6" spans="1:4" x14ac:dyDescent="0.25">
      <c r="A6" s="60" t="s">
        <v>140</v>
      </c>
      <c r="B6" s="4" t="s">
        <v>0</v>
      </c>
      <c r="C6" s="60" t="s">
        <v>133</v>
      </c>
      <c r="D6" s="60" t="s">
        <v>138</v>
      </c>
    </row>
    <row r="7" spans="1:4" x14ac:dyDescent="0.25">
      <c r="A7" s="4">
        <v>1</v>
      </c>
      <c r="B7" s="4" t="s">
        <v>126</v>
      </c>
      <c r="C7" s="35">
        <v>3430401</v>
      </c>
      <c r="D7" s="62">
        <v>0</v>
      </c>
    </row>
    <row r="8" spans="1:4" x14ac:dyDescent="0.25">
      <c r="A8" s="4">
        <v>2</v>
      </c>
      <c r="B8" s="4" t="s">
        <v>127</v>
      </c>
      <c r="C8" s="35">
        <v>3430401</v>
      </c>
      <c r="D8" s="4">
        <v>0</v>
      </c>
    </row>
    <row r="9" spans="1:4" x14ac:dyDescent="0.25">
      <c r="A9" s="4">
        <v>4</v>
      </c>
      <c r="B9" s="4" t="s">
        <v>128</v>
      </c>
      <c r="C9" s="35"/>
      <c r="D9" s="4"/>
    </row>
    <row r="10" spans="1:4" x14ac:dyDescent="0.25">
      <c r="A10" s="4">
        <v>5</v>
      </c>
      <c r="B10" s="4" t="s">
        <v>41</v>
      </c>
      <c r="C10" s="36">
        <f>C7</f>
        <v>3430401</v>
      </c>
      <c r="D10" s="58">
        <f>D7</f>
        <v>0</v>
      </c>
    </row>
    <row r="11" spans="1:4" x14ac:dyDescent="0.25">
      <c r="A11" s="4"/>
      <c r="B11" s="4"/>
      <c r="C11" s="35"/>
      <c r="D11" s="4"/>
    </row>
    <row r="12" spans="1:4" x14ac:dyDescent="0.25">
      <c r="A12" s="4">
        <v>6</v>
      </c>
      <c r="B12" s="4" t="s">
        <v>129</v>
      </c>
      <c r="C12" s="35">
        <v>45535340</v>
      </c>
      <c r="D12" s="61">
        <v>49600560</v>
      </c>
    </row>
    <row r="13" spans="1:4" x14ac:dyDescent="0.25">
      <c r="A13" s="4">
        <v>7</v>
      </c>
      <c r="B13" s="4" t="s">
        <v>130</v>
      </c>
      <c r="C13" s="35">
        <v>45535340</v>
      </c>
      <c r="D13" s="4">
        <v>49600560</v>
      </c>
    </row>
    <row r="14" spans="1:4" x14ac:dyDescent="0.25">
      <c r="A14" s="4">
        <v>8</v>
      </c>
      <c r="B14" s="4" t="s">
        <v>131</v>
      </c>
      <c r="C14" s="35">
        <v>0</v>
      </c>
      <c r="D14" s="4"/>
    </row>
    <row r="15" spans="1:4" x14ac:dyDescent="0.25">
      <c r="A15" s="4">
        <v>9</v>
      </c>
      <c r="B15" s="4" t="s">
        <v>41</v>
      </c>
      <c r="C15" s="36">
        <f>C12</f>
        <v>45535340</v>
      </c>
      <c r="D15" s="58">
        <f>D12</f>
        <v>49600560</v>
      </c>
    </row>
    <row r="16" spans="1:4" x14ac:dyDescent="0.25">
      <c r="A16" s="4"/>
      <c r="B16" s="5"/>
      <c r="C16" s="36"/>
      <c r="D16" s="4"/>
    </row>
    <row r="17" spans="1:4" x14ac:dyDescent="0.25">
      <c r="A17" s="4">
        <v>10</v>
      </c>
      <c r="B17" s="5" t="s">
        <v>132</v>
      </c>
      <c r="C17" s="36">
        <f>C10+C15</f>
        <v>48965741</v>
      </c>
      <c r="D17" s="58">
        <f>D10+D15</f>
        <v>49600560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view="pageBreakPreview" zoomScaleNormal="100" zoomScaleSheetLayoutView="100" workbookViewId="0">
      <selection activeCell="D13" sqref="D13"/>
    </sheetView>
  </sheetViews>
  <sheetFormatPr defaultRowHeight="13.2" x14ac:dyDescent="0.25"/>
  <cols>
    <col min="1" max="1" width="5" customWidth="1"/>
    <col min="2" max="2" width="51.6640625" customWidth="1"/>
    <col min="3" max="3" width="15.33203125" customWidth="1"/>
    <col min="4" max="4" width="17" bestFit="1" customWidth="1"/>
    <col min="5" max="5" width="57.44140625" customWidth="1"/>
    <col min="6" max="6" width="15.33203125" customWidth="1"/>
    <col min="7" max="7" width="17" bestFit="1" customWidth="1"/>
  </cols>
  <sheetData>
    <row r="1" spans="1:10" x14ac:dyDescent="0.25">
      <c r="B1" s="1" t="s">
        <v>139</v>
      </c>
    </row>
    <row r="3" spans="1:10" x14ac:dyDescent="0.25">
      <c r="B3" t="s">
        <v>116</v>
      </c>
    </row>
    <row r="4" spans="1:10" ht="15.6" x14ac:dyDescent="0.3">
      <c r="B4" s="3" t="s">
        <v>96</v>
      </c>
    </row>
    <row r="5" spans="1:10" x14ac:dyDescent="0.25">
      <c r="C5" s="38" t="s">
        <v>99</v>
      </c>
      <c r="D5" s="38"/>
      <c r="F5" s="38" t="s">
        <v>99</v>
      </c>
      <c r="I5" s="1"/>
      <c r="J5" s="1"/>
    </row>
    <row r="6" spans="1:10" x14ac:dyDescent="0.25">
      <c r="A6" s="4"/>
      <c r="B6" s="19" t="s">
        <v>55</v>
      </c>
      <c r="C6" s="4" t="s">
        <v>56</v>
      </c>
      <c r="D6" s="4" t="s">
        <v>73</v>
      </c>
      <c r="E6" s="4" t="s">
        <v>119</v>
      </c>
      <c r="F6" s="4" t="s">
        <v>74</v>
      </c>
      <c r="G6" s="4" t="s">
        <v>75</v>
      </c>
      <c r="I6" s="1"/>
      <c r="J6" s="1"/>
    </row>
    <row r="7" spans="1:10" ht="17.399999999999999" x14ac:dyDescent="0.3">
      <c r="A7" s="4"/>
      <c r="B7" s="74" t="s">
        <v>9</v>
      </c>
      <c r="C7" s="75"/>
      <c r="D7" s="54"/>
      <c r="E7" s="76" t="s">
        <v>10</v>
      </c>
      <c r="F7" s="75"/>
      <c r="G7" s="4"/>
    </row>
    <row r="8" spans="1:10" x14ac:dyDescent="0.25">
      <c r="A8" s="4"/>
      <c r="B8" s="25" t="s">
        <v>0</v>
      </c>
      <c r="C8" s="77" t="s">
        <v>42</v>
      </c>
      <c r="D8" s="78"/>
      <c r="E8" s="8" t="s">
        <v>0</v>
      </c>
      <c r="F8" s="77" t="s">
        <v>42</v>
      </c>
      <c r="G8" s="78"/>
    </row>
    <row r="9" spans="1:10" x14ac:dyDescent="0.25">
      <c r="A9" s="4"/>
      <c r="B9" s="25"/>
      <c r="C9" s="55" t="s">
        <v>120</v>
      </c>
      <c r="D9" s="56" t="s">
        <v>121</v>
      </c>
      <c r="E9" s="8"/>
      <c r="F9" s="55" t="s">
        <v>120</v>
      </c>
      <c r="G9" s="56" t="s">
        <v>121</v>
      </c>
    </row>
    <row r="10" spans="1:10" ht="17.399999999999999" x14ac:dyDescent="0.3">
      <c r="A10" s="4">
        <v>1</v>
      </c>
      <c r="B10" s="26" t="s">
        <v>35</v>
      </c>
      <c r="C10" s="10"/>
      <c r="D10" s="10"/>
      <c r="E10" s="9" t="s">
        <v>11</v>
      </c>
      <c r="F10" s="10"/>
      <c r="G10" s="4"/>
    </row>
    <row r="11" spans="1:10" ht="16.8" x14ac:dyDescent="0.3">
      <c r="A11" s="4">
        <v>2</v>
      </c>
      <c r="B11" s="27" t="s">
        <v>12</v>
      </c>
      <c r="C11" s="12"/>
      <c r="D11" s="12"/>
      <c r="E11" s="11" t="s">
        <v>13</v>
      </c>
      <c r="F11" s="12"/>
      <c r="G11" s="4"/>
    </row>
    <row r="12" spans="1:10" ht="15.6" x14ac:dyDescent="0.3">
      <c r="A12" s="4">
        <v>3</v>
      </c>
      <c r="B12" s="28" t="s">
        <v>2</v>
      </c>
      <c r="C12" s="14"/>
      <c r="D12" s="14"/>
      <c r="E12" s="13" t="s">
        <v>2</v>
      </c>
      <c r="F12" s="14"/>
      <c r="G12" s="4"/>
    </row>
    <row r="13" spans="1:10" x14ac:dyDescent="0.25">
      <c r="A13" s="4">
        <v>4</v>
      </c>
      <c r="B13" s="29" t="s">
        <v>95</v>
      </c>
      <c r="C13" s="16" t="e">
        <f>#REF!</f>
        <v>#REF!</v>
      </c>
      <c r="D13" s="16" t="e">
        <f>#REF!</f>
        <v>#REF!</v>
      </c>
      <c r="E13" s="15" t="s">
        <v>5</v>
      </c>
      <c r="F13" s="16">
        <f>'6. Kiadások'!F12</f>
        <v>8959813</v>
      </c>
      <c r="G13" s="16">
        <f>'6. Kiadások'!G12</f>
        <v>10948927</v>
      </c>
    </row>
    <row r="14" spans="1:10" x14ac:dyDescent="0.25">
      <c r="A14" s="4">
        <v>5</v>
      </c>
      <c r="B14" s="30" t="s">
        <v>57</v>
      </c>
      <c r="C14" s="16" t="e">
        <f>#REF!</f>
        <v>#REF!</v>
      </c>
      <c r="D14" s="16" t="e">
        <f>#REF!</f>
        <v>#REF!</v>
      </c>
      <c r="E14" s="15" t="s">
        <v>58</v>
      </c>
      <c r="F14" s="16">
        <f>'6. Kiadások'!F13</f>
        <v>1887299</v>
      </c>
      <c r="G14" s="16">
        <f>'6. Kiadások'!G13</f>
        <v>2040852</v>
      </c>
    </row>
    <row r="15" spans="1:10" x14ac:dyDescent="0.25">
      <c r="A15" s="4">
        <v>6</v>
      </c>
      <c r="B15" s="30" t="s">
        <v>97</v>
      </c>
      <c r="C15" s="16" t="e">
        <f>#REF!</f>
        <v>#REF!</v>
      </c>
      <c r="D15" s="16" t="e">
        <f>#REF!</f>
        <v>#REF!</v>
      </c>
      <c r="E15" s="15" t="s">
        <v>44</v>
      </c>
      <c r="F15" s="16">
        <f>'6. Kiadások'!F14</f>
        <v>7639904</v>
      </c>
      <c r="G15" s="16">
        <f>'6. Kiadások'!G14</f>
        <v>7504882</v>
      </c>
    </row>
    <row r="16" spans="1:10" x14ac:dyDescent="0.25">
      <c r="A16" s="4">
        <v>7</v>
      </c>
      <c r="B16" s="30" t="s">
        <v>105</v>
      </c>
      <c r="C16" s="16" t="e">
        <f>#REF!</f>
        <v>#REF!</v>
      </c>
      <c r="D16" s="16" t="e">
        <f>#REF!</f>
        <v>#REF!</v>
      </c>
      <c r="E16" s="15" t="s">
        <v>14</v>
      </c>
      <c r="F16" s="16">
        <f>'6. Kiadások'!F15</f>
        <v>2075398</v>
      </c>
      <c r="G16" s="16">
        <f>'6. Kiadások'!G15</f>
        <v>2075398</v>
      </c>
    </row>
    <row r="17" spans="1:7" x14ac:dyDescent="0.25">
      <c r="A17" s="4">
        <v>8</v>
      </c>
      <c r="B17" s="30" t="s">
        <v>106</v>
      </c>
      <c r="C17" s="16" t="e">
        <f>#REF!</f>
        <v>#REF!</v>
      </c>
      <c r="D17" s="16" t="e">
        <f>#REF!</f>
        <v>#REF!</v>
      </c>
      <c r="E17" s="15" t="s">
        <v>59</v>
      </c>
      <c r="F17" s="16">
        <f>'6. Kiadások'!F16</f>
        <v>77228</v>
      </c>
      <c r="G17" s="16">
        <f>'6. Kiadások'!G16</f>
        <v>420166</v>
      </c>
    </row>
    <row r="18" spans="1:7" ht="13.8" x14ac:dyDescent="0.25">
      <c r="A18" s="4">
        <v>9</v>
      </c>
      <c r="B18" s="39" t="s">
        <v>41</v>
      </c>
      <c r="C18" s="16" t="e">
        <f>SUM(C13:C17)</f>
        <v>#REF!</v>
      </c>
      <c r="D18" s="16" t="e">
        <f>SUM(D13:D17)</f>
        <v>#REF!</v>
      </c>
      <c r="E18" s="37" t="s">
        <v>41</v>
      </c>
      <c r="F18" s="16">
        <f>SUM(F13:F17)</f>
        <v>20639642</v>
      </c>
      <c r="G18" s="16">
        <f>'6. Kiadások'!G17</f>
        <v>22990225</v>
      </c>
    </row>
    <row r="19" spans="1:7" x14ac:dyDescent="0.25">
      <c r="A19" s="4">
        <v>10</v>
      </c>
      <c r="B19" s="29"/>
      <c r="C19" s="16"/>
      <c r="D19" s="16"/>
      <c r="E19" s="15"/>
      <c r="F19" s="16"/>
      <c r="G19" s="4"/>
    </row>
    <row r="20" spans="1:7" ht="15.6" x14ac:dyDescent="0.3">
      <c r="A20" s="4">
        <v>11</v>
      </c>
      <c r="B20" s="28" t="s">
        <v>3</v>
      </c>
      <c r="C20" s="14"/>
      <c r="D20" s="14"/>
      <c r="E20" s="13" t="s">
        <v>36</v>
      </c>
      <c r="F20" s="14"/>
      <c r="G20" s="4"/>
    </row>
    <row r="21" spans="1:7" x14ac:dyDescent="0.25">
      <c r="A21" s="4">
        <v>12</v>
      </c>
      <c r="B21" s="29" t="s">
        <v>43</v>
      </c>
      <c r="C21" s="16" t="e">
        <f>#REF!</f>
        <v>#REF!</v>
      </c>
      <c r="D21" s="16"/>
      <c r="E21" s="15" t="s">
        <v>62</v>
      </c>
      <c r="F21" s="16">
        <f>'6. Kiadások'!F20</f>
        <v>14259032</v>
      </c>
      <c r="G21" s="16">
        <f>'6. Kiadások'!G20</f>
        <v>24316689</v>
      </c>
    </row>
    <row r="22" spans="1:7" x14ac:dyDescent="0.25">
      <c r="A22" s="4">
        <v>13</v>
      </c>
      <c r="B22" s="29" t="s">
        <v>60</v>
      </c>
      <c r="C22" s="16" t="e">
        <f>#REF!</f>
        <v>#REF!</v>
      </c>
      <c r="D22" s="16" t="e">
        <f>#REF!</f>
        <v>#REF!</v>
      </c>
      <c r="E22" s="15" t="s">
        <v>15</v>
      </c>
      <c r="F22" s="16">
        <f>'6. Kiadások'!F21</f>
        <v>35181534</v>
      </c>
      <c r="G22" s="16">
        <f>'6. Kiadások'!G21</f>
        <v>52061721</v>
      </c>
    </row>
    <row r="23" spans="1:7" x14ac:dyDescent="0.25">
      <c r="A23" s="4">
        <v>14</v>
      </c>
      <c r="B23" s="29" t="s">
        <v>61</v>
      </c>
      <c r="C23" s="16" t="e">
        <f>#REF!</f>
        <v>#REF!</v>
      </c>
      <c r="D23" s="16"/>
      <c r="E23" s="15" t="s">
        <v>63</v>
      </c>
      <c r="F23" s="16">
        <v>0</v>
      </c>
      <c r="G23" s="4"/>
    </row>
    <row r="24" spans="1:7" x14ac:dyDescent="0.25">
      <c r="A24" s="4">
        <v>15</v>
      </c>
      <c r="B24" s="19"/>
      <c r="C24" s="4"/>
      <c r="D24" s="4"/>
      <c r="E24" s="15" t="s">
        <v>7</v>
      </c>
      <c r="F24" s="16">
        <f>'6. Kiadások'!F22</f>
        <v>0</v>
      </c>
      <c r="G24" s="4"/>
    </row>
    <row r="25" spans="1:7" x14ac:dyDescent="0.25">
      <c r="A25" s="4">
        <v>16</v>
      </c>
      <c r="B25" s="19"/>
      <c r="C25" s="4"/>
      <c r="D25" s="4"/>
      <c r="E25" s="15" t="s">
        <v>8</v>
      </c>
      <c r="F25" s="16">
        <f>'6. Kiadások'!F23</f>
        <v>0</v>
      </c>
      <c r="G25" s="4"/>
    </row>
    <row r="26" spans="1:7" ht="13.8" x14ac:dyDescent="0.25">
      <c r="A26" s="4">
        <v>17</v>
      </c>
      <c r="B26" s="31"/>
      <c r="C26" s="16"/>
      <c r="D26" s="16"/>
      <c r="E26" s="15" t="s">
        <v>64</v>
      </c>
      <c r="F26" s="16">
        <f>'6. Kiadások'!F24</f>
        <v>0</v>
      </c>
      <c r="G26" s="4"/>
    </row>
    <row r="27" spans="1:7" ht="13.8" x14ac:dyDescent="0.25">
      <c r="A27" s="4">
        <v>18</v>
      </c>
      <c r="B27" s="39" t="s">
        <v>41</v>
      </c>
      <c r="C27" s="16" t="e">
        <f>SUM(C21:C26)</f>
        <v>#REF!</v>
      </c>
      <c r="D27" s="16" t="e">
        <f>SUM(D21:D26)</f>
        <v>#REF!</v>
      </c>
      <c r="E27" s="37" t="s">
        <v>41</v>
      </c>
      <c r="F27" s="16">
        <f>SUM(F21:F26)</f>
        <v>49440566</v>
      </c>
      <c r="G27" s="16">
        <f>SUM(G21:G26)</f>
        <v>76378410</v>
      </c>
    </row>
    <row r="28" spans="1:7" ht="16.8" x14ac:dyDescent="0.3">
      <c r="A28" s="4">
        <v>19</v>
      </c>
      <c r="B28" s="32"/>
      <c r="C28" s="16"/>
      <c r="D28" s="16"/>
      <c r="E28" s="11" t="s">
        <v>54</v>
      </c>
      <c r="F28" s="12"/>
      <c r="G28" s="4"/>
    </row>
    <row r="29" spans="1:7" ht="15.6" x14ac:dyDescent="0.3">
      <c r="A29" s="4">
        <v>20</v>
      </c>
      <c r="B29" s="28"/>
      <c r="C29" s="16"/>
      <c r="D29" s="16"/>
      <c r="E29" s="13" t="s">
        <v>16</v>
      </c>
      <c r="F29" s="14"/>
      <c r="G29" s="4"/>
    </row>
    <row r="30" spans="1:7" ht="15.6" x14ac:dyDescent="0.3">
      <c r="A30" s="4">
        <v>21</v>
      </c>
      <c r="B30" s="28"/>
      <c r="C30" s="16"/>
      <c r="D30" s="16"/>
      <c r="E30" s="22" t="s">
        <v>1</v>
      </c>
      <c r="F30" s="16">
        <v>5162843</v>
      </c>
      <c r="G30" s="16">
        <v>571097</v>
      </c>
    </row>
    <row r="31" spans="1:7" ht="13.8" x14ac:dyDescent="0.25">
      <c r="A31" s="4">
        <v>22</v>
      </c>
      <c r="B31" s="31"/>
      <c r="C31" s="16"/>
      <c r="D31" s="16"/>
      <c r="E31" s="15" t="s">
        <v>17</v>
      </c>
      <c r="F31" s="16">
        <f>'6. Kiadások'!F28</f>
        <v>0</v>
      </c>
      <c r="G31" s="4"/>
    </row>
    <row r="32" spans="1:7" ht="13.8" x14ac:dyDescent="0.25">
      <c r="A32" s="4">
        <v>23</v>
      </c>
      <c r="B32" s="31"/>
      <c r="C32" s="16"/>
      <c r="D32" s="16"/>
      <c r="E32" s="37" t="s">
        <v>41</v>
      </c>
      <c r="F32" s="16">
        <f>SUM(F30:F31)</f>
        <v>5162843</v>
      </c>
      <c r="G32" s="16">
        <v>571097</v>
      </c>
    </row>
    <row r="33" spans="1:7" ht="15.6" x14ac:dyDescent="0.3">
      <c r="A33" s="4">
        <v>24</v>
      </c>
      <c r="B33" s="28"/>
      <c r="C33" s="16"/>
      <c r="D33" s="16"/>
      <c r="E33" s="13" t="s">
        <v>18</v>
      </c>
      <c r="F33" s="14"/>
      <c r="G33" s="4"/>
    </row>
    <row r="34" spans="1:7" ht="13.8" x14ac:dyDescent="0.25">
      <c r="A34" s="4">
        <v>25</v>
      </c>
      <c r="B34" s="31"/>
      <c r="C34" s="16"/>
      <c r="D34" s="16"/>
      <c r="E34" s="15" t="s">
        <v>19</v>
      </c>
      <c r="F34" s="16">
        <v>0</v>
      </c>
      <c r="G34" s="4"/>
    </row>
    <row r="35" spans="1:7" ht="17.399999999999999" x14ac:dyDescent="0.3">
      <c r="A35" s="4">
        <v>26</v>
      </c>
      <c r="B35" s="26"/>
      <c r="C35" s="16"/>
      <c r="D35" s="16"/>
      <c r="E35" s="9" t="s">
        <v>20</v>
      </c>
      <c r="F35" s="10"/>
      <c r="G35" s="4"/>
    </row>
    <row r="36" spans="1:7" ht="13.8" x14ac:dyDescent="0.25">
      <c r="A36" s="4">
        <v>27</v>
      </c>
      <c r="B36" s="31"/>
      <c r="C36" s="16"/>
      <c r="D36" s="16"/>
      <c r="E36" s="15" t="s">
        <v>21</v>
      </c>
      <c r="F36" s="16">
        <v>0</v>
      </c>
      <c r="G36" s="4"/>
    </row>
    <row r="37" spans="1:7" ht="13.8" x14ac:dyDescent="0.25">
      <c r="A37" s="4">
        <v>28</v>
      </c>
      <c r="B37" s="31"/>
      <c r="C37" s="16"/>
      <c r="D37" s="16"/>
      <c r="E37" s="15" t="s">
        <v>22</v>
      </c>
      <c r="F37" s="16">
        <v>0</v>
      </c>
      <c r="G37" s="4"/>
    </row>
    <row r="38" spans="1:7" ht="13.8" x14ac:dyDescent="0.25">
      <c r="A38" s="4">
        <v>29</v>
      </c>
      <c r="B38" s="31"/>
      <c r="C38" s="16"/>
      <c r="D38" s="16"/>
      <c r="E38" s="37" t="s">
        <v>41</v>
      </c>
      <c r="F38" s="16">
        <f>SUM(F36:F37)</f>
        <v>0</v>
      </c>
      <c r="G38" s="4"/>
    </row>
    <row r="39" spans="1:7" ht="13.8" x14ac:dyDescent="0.25">
      <c r="A39" s="4">
        <v>30</v>
      </c>
      <c r="B39" s="31"/>
      <c r="C39" s="16"/>
      <c r="D39" s="16"/>
      <c r="E39" s="15"/>
      <c r="F39" s="16"/>
      <c r="G39" s="4"/>
    </row>
    <row r="40" spans="1:7" ht="17.399999999999999" x14ac:dyDescent="0.3">
      <c r="A40" s="4">
        <v>31</v>
      </c>
      <c r="B40" s="26"/>
      <c r="C40" s="16"/>
      <c r="D40" s="16"/>
      <c r="E40" s="9" t="s">
        <v>23</v>
      </c>
      <c r="F40" s="10"/>
      <c r="G40" s="4"/>
    </row>
    <row r="41" spans="1:7" ht="13.8" x14ac:dyDescent="0.25">
      <c r="A41" s="4">
        <v>32</v>
      </c>
      <c r="B41" s="31"/>
      <c r="C41" s="16"/>
      <c r="D41" s="16"/>
      <c r="E41" s="15" t="s">
        <v>115</v>
      </c>
      <c r="F41" s="16">
        <f>'6. Kiadások'!F33</f>
        <v>647599</v>
      </c>
      <c r="G41" s="4">
        <v>647599</v>
      </c>
    </row>
    <row r="42" spans="1:7" ht="13.8" x14ac:dyDescent="0.25">
      <c r="A42" s="4">
        <v>33</v>
      </c>
      <c r="B42" s="31"/>
      <c r="C42" s="16"/>
      <c r="D42" s="16"/>
      <c r="E42" s="15" t="s">
        <v>24</v>
      </c>
      <c r="F42" s="16">
        <v>0</v>
      </c>
      <c r="G42" s="4"/>
    </row>
    <row r="43" spans="1:7" ht="45.6" x14ac:dyDescent="0.3">
      <c r="A43" s="4">
        <v>34</v>
      </c>
      <c r="B43" s="33" t="s">
        <v>37</v>
      </c>
      <c r="C43" s="14" t="e">
        <f>C18+C27</f>
        <v>#REF!</v>
      </c>
      <c r="D43" s="14" t="e">
        <f>D18+D27</f>
        <v>#REF!</v>
      </c>
      <c r="E43" s="9" t="s">
        <v>25</v>
      </c>
      <c r="F43" s="14">
        <f>F18+F27+F32+F41</f>
        <v>75890650</v>
      </c>
      <c r="G43" s="14">
        <f>G18+G27+G32+G41</f>
        <v>100587331</v>
      </c>
    </row>
    <row r="44" spans="1:7" ht="17.399999999999999" x14ac:dyDescent="0.3">
      <c r="A44" s="4">
        <v>35</v>
      </c>
      <c r="B44" s="34"/>
      <c r="C44" s="16"/>
      <c r="D44" s="16"/>
      <c r="E44" s="9" t="s">
        <v>26</v>
      </c>
      <c r="F44" s="10"/>
      <c r="G44" s="4"/>
    </row>
    <row r="45" spans="1:7" ht="13.8" x14ac:dyDescent="0.25">
      <c r="A45" s="4">
        <v>36</v>
      </c>
      <c r="B45" s="31"/>
      <c r="C45" s="16"/>
      <c r="D45" s="16"/>
      <c r="E45" s="15" t="s">
        <v>21</v>
      </c>
      <c r="F45" s="16">
        <v>0</v>
      </c>
      <c r="G45" s="4"/>
    </row>
    <row r="46" spans="1:7" ht="13.8" x14ac:dyDescent="0.25">
      <c r="A46" s="4">
        <v>37</v>
      </c>
      <c r="B46" s="31"/>
      <c r="C46" s="16"/>
      <c r="D46" s="16"/>
      <c r="E46" s="15" t="s">
        <v>22</v>
      </c>
      <c r="F46" s="16">
        <v>0</v>
      </c>
      <c r="G46" s="4"/>
    </row>
    <row r="47" spans="1:7" ht="17.399999999999999" x14ac:dyDescent="0.3">
      <c r="A47" s="4">
        <v>38</v>
      </c>
      <c r="B47" s="26" t="s">
        <v>27</v>
      </c>
      <c r="C47" s="10"/>
      <c r="D47" s="10"/>
      <c r="E47" s="9"/>
      <c r="F47" s="17"/>
      <c r="G47" s="4"/>
    </row>
    <row r="48" spans="1:7" ht="17.399999999999999" x14ac:dyDescent="0.3">
      <c r="A48" s="4">
        <v>39</v>
      </c>
      <c r="B48" s="28" t="s">
        <v>28</v>
      </c>
      <c r="C48" s="14"/>
      <c r="D48" s="14"/>
      <c r="E48" s="18"/>
      <c r="F48" s="17"/>
      <c r="G48" s="4"/>
    </row>
    <row r="49" spans="1:7" ht="17.399999999999999" x14ac:dyDescent="0.3">
      <c r="A49" s="4">
        <v>40</v>
      </c>
      <c r="B49" s="31" t="s">
        <v>38</v>
      </c>
      <c r="C49" s="16">
        <v>3430401</v>
      </c>
      <c r="D49" s="16">
        <v>0</v>
      </c>
      <c r="E49" s="15"/>
      <c r="F49" s="17"/>
      <c r="G49" s="4"/>
    </row>
    <row r="50" spans="1:7" ht="17.399999999999999" x14ac:dyDescent="0.3">
      <c r="A50" s="4">
        <v>41</v>
      </c>
      <c r="B50" s="31" t="s">
        <v>39</v>
      </c>
      <c r="C50" s="16">
        <v>45535340</v>
      </c>
      <c r="D50" s="16">
        <v>49600560</v>
      </c>
      <c r="E50" s="15"/>
      <c r="F50" s="17"/>
      <c r="G50" s="4"/>
    </row>
    <row r="51" spans="1:7" ht="17.399999999999999" x14ac:dyDescent="0.3">
      <c r="A51" s="4">
        <v>42</v>
      </c>
      <c r="B51" s="31" t="s">
        <v>114</v>
      </c>
      <c r="C51" s="16">
        <v>0</v>
      </c>
      <c r="D51" s="16"/>
      <c r="E51" s="15"/>
      <c r="F51" s="17"/>
      <c r="G51" s="4"/>
    </row>
    <row r="52" spans="1:7" ht="17.399999999999999" x14ac:dyDescent="0.3">
      <c r="A52" s="4">
        <v>43</v>
      </c>
      <c r="B52" s="28" t="s">
        <v>29</v>
      </c>
      <c r="C52" s="14"/>
      <c r="D52" s="14"/>
      <c r="E52" s="18"/>
      <c r="F52" s="17"/>
      <c r="G52" s="4"/>
    </row>
    <row r="53" spans="1:7" ht="17.399999999999999" x14ac:dyDescent="0.3">
      <c r="A53" s="4">
        <v>44</v>
      </c>
      <c r="B53" s="31" t="s">
        <v>98</v>
      </c>
      <c r="C53" s="16">
        <v>0</v>
      </c>
      <c r="D53" s="16"/>
      <c r="E53" s="15"/>
      <c r="F53" s="17"/>
      <c r="G53" s="4"/>
    </row>
    <row r="54" spans="1:7" ht="17.399999999999999" x14ac:dyDescent="0.3">
      <c r="A54" s="4">
        <v>45</v>
      </c>
      <c r="B54" s="31" t="s">
        <v>30</v>
      </c>
      <c r="C54" s="16">
        <v>0</v>
      </c>
      <c r="D54" s="16"/>
      <c r="E54" s="15"/>
      <c r="F54" s="17"/>
      <c r="G54" s="4"/>
    </row>
    <row r="55" spans="1:7" ht="17.399999999999999" x14ac:dyDescent="0.3">
      <c r="A55" s="4">
        <v>46</v>
      </c>
      <c r="B55" s="26" t="s">
        <v>4</v>
      </c>
      <c r="C55" s="10" t="e">
        <f>C43+C50+C53+C49+C54+C51</f>
        <v>#REF!</v>
      </c>
      <c r="D55" s="10" t="e">
        <f>D43+D50+D53+D49+D54+D51</f>
        <v>#REF!</v>
      </c>
      <c r="E55" s="9" t="s">
        <v>31</v>
      </c>
      <c r="F55" s="10">
        <f>F18+F27+F32+F41</f>
        <v>75890650</v>
      </c>
      <c r="G55" s="10">
        <f>G18+G27+G32+G41</f>
        <v>100587331</v>
      </c>
    </row>
    <row r="56" spans="1:7" ht="13.8" x14ac:dyDescent="0.25">
      <c r="A56" s="4">
        <v>47</v>
      </c>
      <c r="B56" s="31" t="s">
        <v>32</v>
      </c>
      <c r="C56" s="16" t="e">
        <f>C18+C53+C49</f>
        <v>#REF!</v>
      </c>
      <c r="D56" s="16" t="e">
        <f>D18+D53+D49</f>
        <v>#REF!</v>
      </c>
      <c r="E56" s="15" t="s">
        <v>33</v>
      </c>
      <c r="F56" s="16">
        <f>F18+F32+F41</f>
        <v>26450084</v>
      </c>
      <c r="G56" s="16">
        <f>G18+G32+G41</f>
        <v>24208921</v>
      </c>
    </row>
    <row r="57" spans="1:7" ht="13.8" x14ac:dyDescent="0.25">
      <c r="A57" s="4">
        <v>48</v>
      </c>
      <c r="B57" s="31" t="s">
        <v>34</v>
      </c>
      <c r="C57" s="16" t="e">
        <f>C27+C50+C51</f>
        <v>#REF!</v>
      </c>
      <c r="D57" s="16" t="e">
        <f>D27+D50+D51</f>
        <v>#REF!</v>
      </c>
      <c r="E57" s="15" t="s">
        <v>40</v>
      </c>
      <c r="F57" s="16">
        <f>F27</f>
        <v>49440566</v>
      </c>
      <c r="G57" s="16">
        <f>G27</f>
        <v>76378410</v>
      </c>
    </row>
  </sheetData>
  <mergeCells count="4">
    <mergeCell ref="B7:C7"/>
    <mergeCell ref="E7:F7"/>
    <mergeCell ref="C8:D8"/>
    <mergeCell ref="F8:G8"/>
  </mergeCells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"/>
  <sheetViews>
    <sheetView tabSelected="1" zoomScaleNormal="100" zoomScaleSheetLayoutView="100" workbookViewId="0">
      <selection activeCell="B1" sqref="B1"/>
    </sheetView>
  </sheetViews>
  <sheetFormatPr defaultRowHeight="13.2" x14ac:dyDescent="0.25"/>
  <cols>
    <col min="1" max="1" width="4.88671875" style="1" customWidth="1"/>
    <col min="2" max="2" width="49.33203125" customWidth="1"/>
    <col min="3" max="3" width="10.33203125" customWidth="1"/>
    <col min="4" max="4" width="10.44140625" bestFit="1" customWidth="1"/>
    <col min="5" max="5" width="10.33203125" bestFit="1" customWidth="1"/>
    <col min="6" max="6" width="12.5546875" customWidth="1"/>
    <col min="7" max="7" width="14.6640625" bestFit="1" customWidth="1"/>
    <col min="8" max="8" width="11.33203125" bestFit="1" customWidth="1"/>
    <col min="9" max="9" width="12" customWidth="1"/>
    <col min="10" max="10" width="9.88671875" customWidth="1"/>
    <col min="11" max="11" width="11.33203125" bestFit="1" customWidth="1"/>
  </cols>
  <sheetData>
    <row r="1" spans="1:12" x14ac:dyDescent="0.25">
      <c r="B1" s="1" t="s">
        <v>146</v>
      </c>
    </row>
    <row r="4" spans="1:12" x14ac:dyDescent="0.25">
      <c r="B4" s="2" t="s">
        <v>94</v>
      </c>
    </row>
    <row r="5" spans="1:12" x14ac:dyDescent="0.25">
      <c r="B5" s="2" t="s">
        <v>116</v>
      </c>
      <c r="C5" s="40" t="s">
        <v>99</v>
      </c>
    </row>
    <row r="6" spans="1:12" x14ac:dyDescent="0.25">
      <c r="B6" s="2"/>
      <c r="C6" s="40"/>
    </row>
    <row r="7" spans="1:12" x14ac:dyDescent="0.25">
      <c r="B7" s="63" t="s">
        <v>55</v>
      </c>
      <c r="C7" s="65" t="s">
        <v>56</v>
      </c>
      <c r="D7" s="63" t="s">
        <v>73</v>
      </c>
      <c r="E7" s="63" t="s">
        <v>119</v>
      </c>
      <c r="F7" s="66" t="s">
        <v>74</v>
      </c>
      <c r="G7" s="67" t="s">
        <v>75</v>
      </c>
      <c r="H7" s="67" t="s">
        <v>141</v>
      </c>
      <c r="I7" s="67" t="s">
        <v>142</v>
      </c>
      <c r="J7" s="67" t="s">
        <v>143</v>
      </c>
      <c r="K7" s="67" t="s">
        <v>144</v>
      </c>
      <c r="L7" s="67" t="s">
        <v>145</v>
      </c>
    </row>
    <row r="8" spans="1:12" x14ac:dyDescent="0.25">
      <c r="A8" s="5" t="s">
        <v>140</v>
      </c>
      <c r="B8" s="5" t="s">
        <v>0</v>
      </c>
      <c r="C8" s="23" t="s">
        <v>122</v>
      </c>
      <c r="D8" s="71"/>
      <c r="E8" s="20"/>
      <c r="F8" s="59" t="s">
        <v>133</v>
      </c>
      <c r="G8" s="57" t="s">
        <v>138</v>
      </c>
      <c r="I8" s="2"/>
    </row>
    <row r="9" spans="1:12" x14ac:dyDescent="0.25">
      <c r="A9" s="5"/>
      <c r="B9" s="5"/>
      <c r="C9" s="72" t="s">
        <v>76</v>
      </c>
      <c r="D9" s="72" t="s">
        <v>78</v>
      </c>
      <c r="E9" s="72" t="s">
        <v>77</v>
      </c>
      <c r="F9" s="23"/>
      <c r="G9" s="5"/>
      <c r="I9" s="2"/>
    </row>
    <row r="10" spans="1:12" x14ac:dyDescent="0.25">
      <c r="A10" s="6">
        <v>1</v>
      </c>
      <c r="B10" s="7" t="s">
        <v>80</v>
      </c>
      <c r="C10" s="42"/>
      <c r="D10" s="43"/>
      <c r="E10" s="44"/>
      <c r="F10" s="45"/>
      <c r="G10" s="5"/>
      <c r="I10" s="2"/>
    </row>
    <row r="11" spans="1:12" x14ac:dyDescent="0.25">
      <c r="A11" s="6">
        <v>2</v>
      </c>
      <c r="B11" s="7" t="s">
        <v>81</v>
      </c>
      <c r="C11" s="42"/>
      <c r="D11" s="43"/>
      <c r="E11" s="44"/>
      <c r="F11" s="45"/>
      <c r="G11" s="5"/>
      <c r="I11" s="2"/>
    </row>
    <row r="12" spans="1:12" x14ac:dyDescent="0.25">
      <c r="A12" s="6">
        <v>3</v>
      </c>
      <c r="B12" s="4" t="s">
        <v>82</v>
      </c>
      <c r="C12" s="46">
        <v>8959813</v>
      </c>
      <c r="D12" s="43"/>
      <c r="E12" s="46"/>
      <c r="F12" s="47">
        <f t="shared" ref="F12:F17" si="0">SUM(C12:E12)</f>
        <v>8959813</v>
      </c>
      <c r="G12" s="35">
        <v>10948927</v>
      </c>
    </row>
    <row r="13" spans="1:12" x14ac:dyDescent="0.25">
      <c r="A13" s="6">
        <v>4</v>
      </c>
      <c r="B13" s="6" t="s">
        <v>83</v>
      </c>
      <c r="C13" s="43">
        <v>1887299</v>
      </c>
      <c r="D13" s="43"/>
      <c r="E13" s="46"/>
      <c r="F13" s="47">
        <f t="shared" si="0"/>
        <v>1887299</v>
      </c>
      <c r="G13" s="41">
        <v>2040852</v>
      </c>
      <c r="I13" s="1"/>
    </row>
    <row r="14" spans="1:12" x14ac:dyDescent="0.25">
      <c r="A14" s="6">
        <v>5</v>
      </c>
      <c r="B14" s="6" t="s">
        <v>84</v>
      </c>
      <c r="C14" s="43">
        <v>7639904</v>
      </c>
      <c r="D14" s="43"/>
      <c r="E14" s="46"/>
      <c r="F14" s="47">
        <f t="shared" si="0"/>
        <v>7639904</v>
      </c>
      <c r="G14" s="41">
        <v>7504882</v>
      </c>
    </row>
    <row r="15" spans="1:12" x14ac:dyDescent="0.25">
      <c r="A15" s="6">
        <v>6</v>
      </c>
      <c r="B15" s="6" t="s">
        <v>85</v>
      </c>
      <c r="C15" s="43">
        <v>2075398</v>
      </c>
      <c r="D15" s="43"/>
      <c r="E15" s="46"/>
      <c r="F15" s="47">
        <f t="shared" si="0"/>
        <v>2075398</v>
      </c>
      <c r="G15" s="41">
        <v>2075398</v>
      </c>
      <c r="H15" s="1"/>
      <c r="I15" s="1"/>
    </row>
    <row r="16" spans="1:12" x14ac:dyDescent="0.25">
      <c r="A16" s="6">
        <v>7</v>
      </c>
      <c r="B16" s="6" t="s">
        <v>86</v>
      </c>
      <c r="C16" s="43">
        <v>77228</v>
      </c>
      <c r="D16" s="43">
        <v>0</v>
      </c>
      <c r="E16" s="46"/>
      <c r="F16" s="47">
        <f t="shared" si="0"/>
        <v>77228</v>
      </c>
      <c r="G16" s="41">
        <v>420166</v>
      </c>
      <c r="H16" s="1"/>
      <c r="I16" s="1"/>
    </row>
    <row r="17" spans="1:9" x14ac:dyDescent="0.25">
      <c r="A17" s="6">
        <v>8</v>
      </c>
      <c r="B17" s="6" t="s">
        <v>79</v>
      </c>
      <c r="C17" s="43">
        <f>SUM(C12:C16)</f>
        <v>20639642</v>
      </c>
      <c r="D17" s="43">
        <f>SUM(D13:D16)</f>
        <v>0</v>
      </c>
      <c r="E17" s="46">
        <f>SUM(E15:E16)</f>
        <v>0</v>
      </c>
      <c r="F17" s="45">
        <f t="shared" si="0"/>
        <v>20639642</v>
      </c>
      <c r="G17" s="41">
        <f>G12+G13+G14+G15+G16</f>
        <v>22990225</v>
      </c>
      <c r="I17" s="1"/>
    </row>
    <row r="18" spans="1:9" x14ac:dyDescent="0.25">
      <c r="A18" s="6">
        <v>9</v>
      </c>
      <c r="B18" s="5" t="s">
        <v>87</v>
      </c>
      <c r="C18" s="43"/>
      <c r="D18" s="43"/>
      <c r="E18" s="42"/>
      <c r="F18" s="45"/>
      <c r="G18" s="41"/>
      <c r="I18" s="2"/>
    </row>
    <row r="19" spans="1:9" x14ac:dyDescent="0.25">
      <c r="A19" s="6">
        <v>10</v>
      </c>
      <c r="B19" s="5" t="s">
        <v>81</v>
      </c>
      <c r="C19" s="43"/>
      <c r="D19" s="43"/>
      <c r="E19" s="42"/>
      <c r="F19" s="45"/>
      <c r="G19" s="41"/>
      <c r="I19" s="2"/>
    </row>
    <row r="20" spans="1:9" x14ac:dyDescent="0.25">
      <c r="A20" s="6">
        <v>11</v>
      </c>
      <c r="B20" s="6" t="s">
        <v>88</v>
      </c>
      <c r="C20" s="43">
        <v>14259032</v>
      </c>
      <c r="D20" s="43">
        <v>0</v>
      </c>
      <c r="E20" s="46"/>
      <c r="F20" s="45">
        <v>14259032</v>
      </c>
      <c r="G20" s="41">
        <v>24316689</v>
      </c>
      <c r="I20" s="1"/>
    </row>
    <row r="21" spans="1:9" x14ac:dyDescent="0.25">
      <c r="A21" s="6">
        <v>12</v>
      </c>
      <c r="B21" s="6" t="s">
        <v>89</v>
      </c>
      <c r="C21" s="43">
        <v>35181534</v>
      </c>
      <c r="D21" s="43"/>
      <c r="E21" s="46"/>
      <c r="F21" s="45">
        <v>35181534</v>
      </c>
      <c r="G21" s="41">
        <v>52061721</v>
      </c>
      <c r="I21" s="1"/>
    </row>
    <row r="22" spans="1:9" x14ac:dyDescent="0.25">
      <c r="A22" s="6">
        <v>13</v>
      </c>
      <c r="B22" s="6" t="s">
        <v>90</v>
      </c>
      <c r="C22" s="46"/>
      <c r="D22" s="46"/>
      <c r="E22" s="46"/>
      <c r="F22" s="45">
        <f>SUM(C22:E22)</f>
        <v>0</v>
      </c>
      <c r="G22" s="35"/>
      <c r="I22" s="1"/>
    </row>
    <row r="23" spans="1:9" x14ac:dyDescent="0.25">
      <c r="A23" s="6">
        <v>14</v>
      </c>
      <c r="B23" s="6" t="s">
        <v>91</v>
      </c>
      <c r="C23" s="46"/>
      <c r="D23" s="46"/>
      <c r="E23" s="46"/>
      <c r="F23" s="45">
        <f>SUM(C23:E23)</f>
        <v>0</v>
      </c>
      <c r="G23" s="35"/>
      <c r="I23" s="1"/>
    </row>
    <row r="24" spans="1:9" x14ac:dyDescent="0.25">
      <c r="A24" s="6">
        <v>15</v>
      </c>
      <c r="B24" s="6" t="s">
        <v>92</v>
      </c>
      <c r="C24" s="46"/>
      <c r="D24" s="46"/>
      <c r="E24" s="46"/>
      <c r="F24" s="45">
        <f>SUM(C24:E24)</f>
        <v>0</v>
      </c>
      <c r="G24" s="35"/>
      <c r="I24" s="1"/>
    </row>
    <row r="25" spans="1:9" x14ac:dyDescent="0.25">
      <c r="A25" s="6">
        <v>16</v>
      </c>
      <c r="B25" s="6" t="s">
        <v>65</v>
      </c>
      <c r="C25" s="46">
        <f>SUM(C20:C24)</f>
        <v>49440566</v>
      </c>
      <c r="D25" s="46">
        <f>SUM(D20:D24)</f>
        <v>0</v>
      </c>
      <c r="E25" s="46">
        <f>SUM(E20:E24)</f>
        <v>0</v>
      </c>
      <c r="F25" s="45">
        <f>SUM(C25:E25)</f>
        <v>49440566</v>
      </c>
      <c r="G25" s="41">
        <f>G20+G21</f>
        <v>76378410</v>
      </c>
      <c r="I25" s="1"/>
    </row>
    <row r="26" spans="1:9" x14ac:dyDescent="0.25">
      <c r="A26" s="52">
        <v>17</v>
      </c>
      <c r="B26" s="5" t="s">
        <v>93</v>
      </c>
      <c r="C26" s="46"/>
      <c r="D26" s="46"/>
      <c r="E26" s="42"/>
      <c r="F26" s="47"/>
      <c r="G26" s="35"/>
      <c r="I26" s="2"/>
    </row>
    <row r="27" spans="1:9" x14ac:dyDescent="0.25">
      <c r="A27" s="24">
        <v>18</v>
      </c>
      <c r="B27" s="24" t="s">
        <v>66</v>
      </c>
      <c r="C27" s="48"/>
      <c r="D27" s="46">
        <v>5162843</v>
      </c>
      <c r="E27" s="42"/>
      <c r="F27" s="45">
        <f>SUM(C27:E27)</f>
        <v>5162843</v>
      </c>
      <c r="G27" s="41">
        <v>571097</v>
      </c>
      <c r="I27" s="1"/>
    </row>
    <row r="28" spans="1:9" x14ac:dyDescent="0.25">
      <c r="A28" s="6">
        <v>19</v>
      </c>
      <c r="B28" s="4" t="s">
        <v>67</v>
      </c>
      <c r="C28" s="46"/>
      <c r="D28" s="46"/>
      <c r="E28" s="42"/>
      <c r="F28" s="45">
        <f>SUM(F29:F30)</f>
        <v>0</v>
      </c>
      <c r="G28" s="35"/>
    </row>
    <row r="29" spans="1:9" x14ac:dyDescent="0.25">
      <c r="A29" s="6">
        <v>20</v>
      </c>
      <c r="B29" s="4" t="s">
        <v>68</v>
      </c>
      <c r="C29" s="46"/>
      <c r="D29" s="46"/>
      <c r="E29" s="42"/>
      <c r="F29" s="45">
        <f>SUM(C29:E29)</f>
        <v>0</v>
      </c>
      <c r="G29" s="35"/>
    </row>
    <row r="30" spans="1:9" x14ac:dyDescent="0.25">
      <c r="A30" s="6">
        <v>21</v>
      </c>
      <c r="B30" s="4" t="s">
        <v>69</v>
      </c>
      <c r="C30" s="46"/>
      <c r="D30" s="46"/>
      <c r="E30" s="42"/>
      <c r="F30" s="45">
        <f>SUM(C30:E30)</f>
        <v>0</v>
      </c>
      <c r="G30" s="35"/>
    </row>
    <row r="31" spans="1:9" x14ac:dyDescent="0.25">
      <c r="A31" s="6">
        <v>22</v>
      </c>
      <c r="B31" s="4" t="s">
        <v>65</v>
      </c>
      <c r="C31" s="46">
        <f>SUM(C27:C29)</f>
        <v>0</v>
      </c>
      <c r="D31" s="46">
        <f>SUM(D27:D29)</f>
        <v>5162843</v>
      </c>
      <c r="E31" s="42"/>
      <c r="F31" s="45">
        <f>SUM(C31:E31)</f>
        <v>5162843</v>
      </c>
      <c r="G31" s="41">
        <v>571097</v>
      </c>
    </row>
    <row r="32" spans="1:9" x14ac:dyDescent="0.25">
      <c r="A32" s="6">
        <v>23</v>
      </c>
      <c r="B32" s="2" t="s">
        <v>70</v>
      </c>
      <c r="C32" s="46">
        <f>C33</f>
        <v>647599</v>
      </c>
      <c r="D32" s="46">
        <f>D33</f>
        <v>0</v>
      </c>
      <c r="E32" s="46">
        <f>E33</f>
        <v>0</v>
      </c>
      <c r="F32" s="46">
        <f>F33</f>
        <v>647599</v>
      </c>
      <c r="G32" s="35">
        <f>G33</f>
        <v>647599</v>
      </c>
      <c r="I32" s="2"/>
    </row>
    <row r="33" spans="1:12" x14ac:dyDescent="0.25">
      <c r="A33" s="6">
        <v>24</v>
      </c>
      <c r="B33" s="6" t="s">
        <v>111</v>
      </c>
      <c r="C33" s="46">
        <v>647599</v>
      </c>
      <c r="D33" s="46">
        <v>0</v>
      </c>
      <c r="E33" s="42">
        <v>0</v>
      </c>
      <c r="F33" s="47">
        <f>C33+D33+E33</f>
        <v>647599</v>
      </c>
      <c r="G33" s="35">
        <v>647599</v>
      </c>
    </row>
    <row r="34" spans="1:12" x14ac:dyDescent="0.25">
      <c r="A34" s="6">
        <v>25</v>
      </c>
      <c r="B34" s="5" t="s">
        <v>53</v>
      </c>
      <c r="C34" s="42">
        <f>C17+C25+C31+C32</f>
        <v>70727807</v>
      </c>
      <c r="D34" s="42">
        <f>D17+D25+D31+D32</f>
        <v>5162843</v>
      </c>
      <c r="E34" s="42">
        <f>E17+E25+E31+E32</f>
        <v>0</v>
      </c>
      <c r="F34" s="42">
        <f>F17+F25+F31+F32</f>
        <v>75890650</v>
      </c>
      <c r="G34" s="36">
        <f>G17+G25+G31+G32</f>
        <v>100587331</v>
      </c>
    </row>
    <row r="35" spans="1:12" x14ac:dyDescent="0.25">
      <c r="A35" s="64">
        <v>26</v>
      </c>
      <c r="B35" s="68" t="s">
        <v>117</v>
      </c>
      <c r="C35" s="69"/>
      <c r="D35" s="69"/>
      <c r="E35" s="69"/>
      <c r="F35" s="69"/>
      <c r="G35" s="69"/>
      <c r="H35" s="69"/>
      <c r="I35" s="69"/>
      <c r="J35" s="69"/>
      <c r="K35" s="70"/>
      <c r="L35" s="79" t="s">
        <v>136</v>
      </c>
    </row>
    <row r="36" spans="1:12" x14ac:dyDescent="0.25">
      <c r="A36" s="6">
        <v>27</v>
      </c>
      <c r="B36" s="19" t="s">
        <v>46</v>
      </c>
      <c r="C36" s="4" t="s">
        <v>47</v>
      </c>
      <c r="D36" s="4" t="s">
        <v>48</v>
      </c>
      <c r="E36" s="4" t="s">
        <v>49</v>
      </c>
      <c r="F36" s="4" t="s">
        <v>50</v>
      </c>
      <c r="G36" s="4" t="s">
        <v>51</v>
      </c>
      <c r="H36" s="4" t="s">
        <v>71</v>
      </c>
      <c r="I36" s="4" t="s">
        <v>6</v>
      </c>
      <c r="J36" s="4" t="s">
        <v>45</v>
      </c>
      <c r="K36" s="4" t="s">
        <v>52</v>
      </c>
      <c r="L36" s="80"/>
    </row>
    <row r="37" spans="1:12" x14ac:dyDescent="0.25">
      <c r="A37" s="6">
        <v>28</v>
      </c>
      <c r="B37" s="20" t="s">
        <v>72</v>
      </c>
      <c r="C37" s="49"/>
      <c r="D37" s="49"/>
      <c r="E37" s="49"/>
      <c r="F37" s="49"/>
      <c r="G37" s="49"/>
      <c r="H37" s="49"/>
      <c r="I37" s="49"/>
      <c r="J37" s="49"/>
      <c r="K37" s="46"/>
      <c r="L37" s="4"/>
    </row>
    <row r="38" spans="1:12" x14ac:dyDescent="0.25">
      <c r="A38" s="6">
        <v>29</v>
      </c>
      <c r="B38" s="21" t="s">
        <v>108</v>
      </c>
      <c r="C38" s="43">
        <v>5263383</v>
      </c>
      <c r="D38" s="43">
        <v>1256370</v>
      </c>
      <c r="E38" s="43">
        <v>1042226</v>
      </c>
      <c r="F38" s="49"/>
      <c r="G38" s="43">
        <v>77228</v>
      </c>
      <c r="H38" s="43"/>
      <c r="I38" s="43">
        <v>36000000</v>
      </c>
      <c r="J38" s="43">
        <v>571097</v>
      </c>
      <c r="K38" s="50">
        <f>SUM(C38:J38)</f>
        <v>44210304</v>
      </c>
      <c r="L38" s="4">
        <v>1</v>
      </c>
    </row>
    <row r="39" spans="1:12" x14ac:dyDescent="0.25">
      <c r="A39" s="6">
        <v>30</v>
      </c>
      <c r="B39" s="21" t="s">
        <v>102</v>
      </c>
      <c r="C39" s="49"/>
      <c r="D39" s="49"/>
      <c r="E39" s="43">
        <v>134601</v>
      </c>
      <c r="F39" s="49"/>
      <c r="G39" s="43"/>
      <c r="H39" s="43"/>
      <c r="I39" s="43">
        <v>3905226</v>
      </c>
      <c r="J39" s="49"/>
      <c r="K39" s="50">
        <f t="shared" ref="K39:K52" si="1">SUM(C39:J39)</f>
        <v>4039827</v>
      </c>
      <c r="L39" s="4"/>
    </row>
    <row r="40" spans="1:12" x14ac:dyDescent="0.25">
      <c r="A40" s="6">
        <v>31</v>
      </c>
      <c r="B40" s="21" t="s">
        <v>124</v>
      </c>
      <c r="C40" s="49"/>
      <c r="D40" s="49"/>
      <c r="E40" s="43"/>
      <c r="F40" s="49"/>
      <c r="G40" s="43">
        <v>647599</v>
      </c>
      <c r="H40" s="43"/>
      <c r="I40" s="43"/>
      <c r="J40" s="49"/>
      <c r="K40" s="50">
        <f t="shared" si="1"/>
        <v>647599</v>
      </c>
      <c r="L40" s="4"/>
    </row>
    <row r="41" spans="1:12" x14ac:dyDescent="0.25">
      <c r="A41" s="6">
        <v>32</v>
      </c>
      <c r="B41" s="6" t="s">
        <v>123</v>
      </c>
      <c r="C41" s="49"/>
      <c r="D41" s="49"/>
      <c r="E41" s="49"/>
      <c r="F41" s="49"/>
      <c r="G41" s="43">
        <v>56797</v>
      </c>
      <c r="H41" s="43"/>
      <c r="I41" s="49"/>
      <c r="J41" s="49"/>
      <c r="K41" s="50">
        <f t="shared" si="1"/>
        <v>56797</v>
      </c>
      <c r="L41" s="4"/>
    </row>
    <row r="42" spans="1:12" x14ac:dyDescent="0.25">
      <c r="A42" s="6">
        <v>33</v>
      </c>
      <c r="B42" s="21" t="s">
        <v>109</v>
      </c>
      <c r="C42" s="43">
        <v>1476714</v>
      </c>
      <c r="D42" s="43">
        <v>98246</v>
      </c>
      <c r="E42" s="43">
        <v>97531</v>
      </c>
      <c r="F42" s="49"/>
      <c r="G42" s="43">
        <v>178958</v>
      </c>
      <c r="H42" s="43"/>
      <c r="I42" s="49"/>
      <c r="J42" s="49"/>
      <c r="K42" s="50">
        <f t="shared" si="1"/>
        <v>1851449</v>
      </c>
      <c r="L42" s="4">
        <v>1</v>
      </c>
    </row>
    <row r="43" spans="1:12" x14ac:dyDescent="0.25">
      <c r="A43" s="6">
        <v>34</v>
      </c>
      <c r="B43" s="21" t="s">
        <v>135</v>
      </c>
      <c r="C43" s="49"/>
      <c r="D43" s="49"/>
      <c r="E43" s="53">
        <v>0</v>
      </c>
      <c r="F43" s="49"/>
      <c r="G43" s="43"/>
      <c r="H43" s="43">
        <v>22938827</v>
      </c>
      <c r="I43" s="43">
        <v>12156495</v>
      </c>
      <c r="J43" s="49"/>
      <c r="K43" s="50">
        <f t="shared" si="1"/>
        <v>35095322</v>
      </c>
      <c r="L43" s="4"/>
    </row>
    <row r="44" spans="1:12" x14ac:dyDescent="0.25">
      <c r="A44" s="6">
        <v>35</v>
      </c>
      <c r="B44" s="21" t="s">
        <v>103</v>
      </c>
      <c r="C44" s="49"/>
      <c r="D44" s="49"/>
      <c r="E44" s="43">
        <v>403491</v>
      </c>
      <c r="F44" s="49"/>
      <c r="G44" s="43"/>
      <c r="H44" s="49"/>
      <c r="I44" s="49"/>
      <c r="J44" s="49"/>
      <c r="K44" s="50">
        <f t="shared" si="1"/>
        <v>403491</v>
      </c>
      <c r="L44" s="4"/>
    </row>
    <row r="45" spans="1:12" x14ac:dyDescent="0.25">
      <c r="A45" s="6">
        <v>36</v>
      </c>
      <c r="B45" s="21" t="s">
        <v>107</v>
      </c>
      <c r="C45" s="43">
        <v>331361</v>
      </c>
      <c r="D45" s="43">
        <v>30000</v>
      </c>
      <c r="E45" s="43">
        <v>1879398</v>
      </c>
      <c r="F45" s="49"/>
      <c r="G45" s="53"/>
      <c r="H45" s="43">
        <v>114900</v>
      </c>
      <c r="I45" s="43">
        <v>0</v>
      </c>
      <c r="J45" s="43">
        <v>0</v>
      </c>
      <c r="K45" s="50">
        <f t="shared" si="1"/>
        <v>2355659</v>
      </c>
      <c r="L45" s="4"/>
    </row>
    <row r="46" spans="1:12" x14ac:dyDescent="0.25">
      <c r="A46" s="6">
        <v>37</v>
      </c>
      <c r="B46" s="21" t="s">
        <v>134</v>
      </c>
      <c r="C46" s="49"/>
      <c r="D46" s="49"/>
      <c r="E46" s="43">
        <v>309681</v>
      </c>
      <c r="F46" s="49"/>
      <c r="G46" s="49"/>
      <c r="H46" s="49"/>
      <c r="I46" s="43"/>
      <c r="J46" s="49"/>
      <c r="K46" s="50">
        <f t="shared" si="1"/>
        <v>309681</v>
      </c>
      <c r="L46" s="4"/>
    </row>
    <row r="47" spans="1:12" x14ac:dyDescent="0.25">
      <c r="A47" s="6">
        <v>38</v>
      </c>
      <c r="B47" s="21" t="s">
        <v>118</v>
      </c>
      <c r="C47" s="49"/>
      <c r="D47" s="49"/>
      <c r="E47" s="49"/>
      <c r="F47" s="49"/>
      <c r="G47" s="43">
        <v>107183</v>
      </c>
      <c r="H47" s="43"/>
      <c r="I47" s="49"/>
      <c r="J47" s="49"/>
      <c r="K47" s="50">
        <f t="shared" si="1"/>
        <v>107183</v>
      </c>
      <c r="L47" s="4"/>
    </row>
    <row r="48" spans="1:12" x14ac:dyDescent="0.25">
      <c r="A48" s="6">
        <v>39</v>
      </c>
      <c r="B48" s="21" t="s">
        <v>104</v>
      </c>
      <c r="C48" s="43">
        <v>254331</v>
      </c>
      <c r="D48" s="43">
        <v>44622</v>
      </c>
      <c r="E48" s="43">
        <v>1156000</v>
      </c>
      <c r="F48" s="49"/>
      <c r="G48" s="43"/>
      <c r="H48" s="43"/>
      <c r="I48" s="49"/>
      <c r="J48" s="49"/>
      <c r="K48" s="50">
        <f t="shared" si="1"/>
        <v>1454953</v>
      </c>
      <c r="L48" s="4"/>
    </row>
    <row r="49" spans="1:12" x14ac:dyDescent="0.25">
      <c r="A49" s="6">
        <v>40</v>
      </c>
      <c r="B49" s="21" t="s">
        <v>101</v>
      </c>
      <c r="C49" s="43">
        <v>23121</v>
      </c>
      <c r="D49" s="43">
        <v>259</v>
      </c>
      <c r="E49" s="43">
        <v>816189</v>
      </c>
      <c r="F49" s="49"/>
      <c r="G49" s="43"/>
      <c r="H49" s="43">
        <v>929000</v>
      </c>
      <c r="I49" s="49"/>
      <c r="J49" s="49"/>
      <c r="K49" s="50">
        <f t="shared" si="1"/>
        <v>1768569</v>
      </c>
      <c r="L49" s="4"/>
    </row>
    <row r="50" spans="1:12" x14ac:dyDescent="0.25">
      <c r="A50" s="6">
        <v>41</v>
      </c>
      <c r="B50" s="21" t="s">
        <v>113</v>
      </c>
      <c r="C50" s="49"/>
      <c r="D50" s="49"/>
      <c r="E50" s="43">
        <v>0</v>
      </c>
      <c r="F50" s="43"/>
      <c r="G50" s="49"/>
      <c r="H50" s="49"/>
      <c r="I50" s="49"/>
      <c r="J50" s="49"/>
      <c r="K50" s="50">
        <f t="shared" si="1"/>
        <v>0</v>
      </c>
      <c r="L50" s="4"/>
    </row>
    <row r="51" spans="1:12" x14ac:dyDescent="0.25">
      <c r="A51" s="6">
        <v>42</v>
      </c>
      <c r="B51" s="21" t="s">
        <v>100</v>
      </c>
      <c r="C51" s="43">
        <v>3600017</v>
      </c>
      <c r="D51" s="43">
        <v>611355</v>
      </c>
      <c r="E51" s="43">
        <v>1265185</v>
      </c>
      <c r="F51" s="49"/>
      <c r="G51" s="43"/>
      <c r="H51" s="43">
        <v>333962</v>
      </c>
      <c r="I51" s="53"/>
      <c r="J51" s="49"/>
      <c r="K51" s="50">
        <f t="shared" si="1"/>
        <v>5810519</v>
      </c>
      <c r="L51" s="4">
        <v>1</v>
      </c>
    </row>
    <row r="52" spans="1:12" x14ac:dyDescent="0.25">
      <c r="A52" s="6">
        <v>43</v>
      </c>
      <c r="B52" s="21" t="s">
        <v>112</v>
      </c>
      <c r="C52" s="49"/>
      <c r="D52" s="49"/>
      <c r="E52" s="43">
        <v>400580</v>
      </c>
      <c r="F52" s="43">
        <v>2075398</v>
      </c>
      <c r="G52" s="43">
        <v>0</v>
      </c>
      <c r="H52" s="43"/>
      <c r="I52" s="49"/>
      <c r="J52" s="49"/>
      <c r="K52" s="50">
        <f t="shared" si="1"/>
        <v>2475978</v>
      </c>
      <c r="L52" s="4"/>
    </row>
    <row r="53" spans="1:12" x14ac:dyDescent="0.25">
      <c r="A53" s="6">
        <v>44</v>
      </c>
      <c r="B53" s="19" t="s">
        <v>110</v>
      </c>
      <c r="C53" s="51">
        <f>SUM(C38:C52)</f>
        <v>10948927</v>
      </c>
      <c r="D53" s="51">
        <f t="shared" ref="D53:L53" si="2">SUM(D38:D52)</f>
        <v>2040852</v>
      </c>
      <c r="E53" s="51">
        <f t="shared" si="2"/>
        <v>7504882</v>
      </c>
      <c r="F53" s="51">
        <f t="shared" si="2"/>
        <v>2075398</v>
      </c>
      <c r="G53" s="51">
        <f t="shared" si="2"/>
        <v>1067765</v>
      </c>
      <c r="H53" s="51">
        <f t="shared" si="2"/>
        <v>24316689</v>
      </c>
      <c r="I53" s="51">
        <f t="shared" si="2"/>
        <v>52061721</v>
      </c>
      <c r="J53" s="51">
        <f t="shared" si="2"/>
        <v>571097</v>
      </c>
      <c r="K53" s="51">
        <f t="shared" si="2"/>
        <v>100587331</v>
      </c>
      <c r="L53" s="51">
        <f t="shared" si="2"/>
        <v>3</v>
      </c>
    </row>
    <row r="54" spans="1:12" x14ac:dyDescent="0.25">
      <c r="B54" s="2"/>
      <c r="C54" s="2"/>
      <c r="D54" s="2"/>
      <c r="E54" s="2"/>
      <c r="F54" s="2"/>
      <c r="G54" s="2"/>
      <c r="H54" s="2"/>
      <c r="I54" s="2"/>
    </row>
    <row r="56" spans="1:12" x14ac:dyDescent="0.25">
      <c r="B56" s="2"/>
      <c r="C56" s="2"/>
      <c r="D56" s="2"/>
      <c r="E56" s="2"/>
      <c r="F56" s="2"/>
      <c r="G56" s="2"/>
      <c r="H56" s="2"/>
      <c r="I56" s="2"/>
    </row>
  </sheetData>
  <mergeCells count="1">
    <mergeCell ref="L35:L36"/>
  </mergeCells>
  <phoneticPr fontId="0" type="noConversion"/>
  <pageMargins left="0.75" right="0.75" top="1" bottom="1" header="0.5" footer="0.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2.Maradvány</vt:lpstr>
      <vt:lpstr>4.Mérleg</vt:lpstr>
      <vt:lpstr>6. Kiadások</vt:lpstr>
      <vt:lpstr>'6. Kiadások'!Nyomtatási_terület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Tulajdonos</cp:lastModifiedBy>
  <cp:lastPrinted>2021-05-13T11:14:55Z</cp:lastPrinted>
  <dcterms:created xsi:type="dcterms:W3CDTF">2006-01-17T11:47:21Z</dcterms:created>
  <dcterms:modified xsi:type="dcterms:W3CDTF">2021-05-14T10:27:36Z</dcterms:modified>
</cp:coreProperties>
</file>