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4.Mérle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48" i="1"/>
  <c r="C48" i="1"/>
  <c r="G40" i="1"/>
  <c r="F40" i="1"/>
  <c r="G37" i="1"/>
  <c r="F37" i="1"/>
  <c r="F31" i="1"/>
  <c r="G29" i="1"/>
  <c r="G31" i="1" s="1"/>
  <c r="F29" i="1"/>
  <c r="D26" i="1"/>
  <c r="D55" i="1" s="1"/>
  <c r="C26" i="1"/>
  <c r="C55" i="1" s="1"/>
  <c r="D22" i="1"/>
  <c r="G21" i="1"/>
  <c r="F21" i="1"/>
  <c r="D21" i="1"/>
  <c r="C21" i="1"/>
  <c r="G20" i="1"/>
  <c r="G26" i="1" s="1"/>
  <c r="G55" i="1" s="1"/>
  <c r="F20" i="1"/>
  <c r="F26" i="1" s="1"/>
  <c r="F55" i="1" s="1"/>
  <c r="G16" i="1"/>
  <c r="F16" i="1"/>
  <c r="G15" i="1"/>
  <c r="F15" i="1"/>
  <c r="D15" i="1"/>
  <c r="C15" i="1"/>
  <c r="G14" i="1"/>
  <c r="F14" i="1"/>
  <c r="D14" i="1"/>
  <c r="C14" i="1"/>
  <c r="G13" i="1"/>
  <c r="F13" i="1"/>
  <c r="D13" i="1"/>
  <c r="D17" i="1" s="1"/>
  <c r="C13" i="1"/>
  <c r="C17" i="1" s="1"/>
  <c r="G12" i="1"/>
  <c r="G17" i="1" s="1"/>
  <c r="F12" i="1"/>
  <c r="F17" i="1" s="1"/>
  <c r="D12" i="1"/>
  <c r="C12" i="1"/>
  <c r="D42" i="1" l="1"/>
  <c r="D53" i="1" s="1"/>
  <c r="D54" i="1"/>
  <c r="F53" i="1"/>
  <c r="F42" i="1"/>
  <c r="F54" i="1"/>
  <c r="C42" i="1"/>
  <c r="C53" i="1" s="1"/>
  <c r="C54" i="1"/>
  <c r="G54" i="1"/>
  <c r="G53" i="1"/>
  <c r="G42" i="1"/>
</calcChain>
</file>

<file path=xl/sharedStrings.xml><?xml version="1.0" encoding="utf-8"?>
<sst xmlns="http://schemas.openxmlformats.org/spreadsheetml/2006/main" count="82" uniqueCount="70">
  <si>
    <t>4. melléklet a(z) 11/2020.(XII.29 .)  önkormányzati rendelethez</t>
  </si>
  <si>
    <t>Kaposhomok</t>
  </si>
  <si>
    <t xml:space="preserve">Az önkormányzat  költségvetési mérlege </t>
  </si>
  <si>
    <t>Ft-ban</t>
  </si>
  <si>
    <t>A.</t>
  </si>
  <si>
    <t>B.</t>
  </si>
  <si>
    <t>C.</t>
  </si>
  <si>
    <t>D.</t>
  </si>
  <si>
    <t>E.</t>
  </si>
  <si>
    <t>F.</t>
  </si>
  <si>
    <t>BEVÉTELEK</t>
  </si>
  <si>
    <t>KIADÁSOK</t>
  </si>
  <si>
    <t>Megnevezés</t>
  </si>
  <si>
    <t>előirányzat</t>
  </si>
  <si>
    <t>Módosítás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</si>
  <si>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</si>
  <si>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</si>
  <si>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</si>
  <si>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</si>
  <si>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</si>
  <si>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támogatás</t>
  </si>
  <si>
    <t>Személyi jellegű kiadások</t>
  </si>
  <si>
    <t>Működési célú támogatásértékű bevétel</t>
  </si>
  <si>
    <t>Munkaadót terhelő járulékok és szociális hozzájárulási adó</t>
  </si>
  <si>
    <t>Közhatalmi bevétel</t>
  </si>
  <si>
    <t>Dologi kiadások</t>
  </si>
  <si>
    <t>Működési bevétel</t>
  </si>
  <si>
    <t>Ellátottak pénzbeli juttatásai</t>
  </si>
  <si>
    <t>Működési célú átvett pénzeszköz</t>
  </si>
  <si>
    <t>Egyéb működési célú kiadások</t>
  </si>
  <si>
    <t xml:space="preserve">Összesen: </t>
  </si>
  <si>
    <t>Felhalmozási célú</t>
  </si>
  <si>
    <t xml:space="preserve"> Felhalmozási célú</t>
  </si>
  <si>
    <t>Felhalmozási bevételek</t>
  </si>
  <si>
    <t>Intézményi beruházások</t>
  </si>
  <si>
    <t>Felhalmozási célú támogatásértékű bevételek</t>
  </si>
  <si>
    <t>Felújítások</t>
  </si>
  <si>
    <t>Felhalmozási célú átvett pénzeszköz</t>
  </si>
  <si>
    <t>Kormányzati beruházások</t>
  </si>
  <si>
    <t>Lakástámogatás</t>
  </si>
  <si>
    <t>Lakásépítés</t>
  </si>
  <si>
    <t>Egyéb felhalmozási kiadások</t>
  </si>
  <si>
    <t>Pénzforgalom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</si>
  <si>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</si>
  <si>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</si>
  <si>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</si>
  <si>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</si>
  <si>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</si>
  <si>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</si>
  <si>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</si>
  <si>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</si>
  <si>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</si>
  <si>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Áht-on belüli megelőlegezés visszafiz.</t>
  </si>
  <si>
    <t>Felhalmozási célú hiteltörlesztés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</si>
  <si>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</si>
  <si>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</si>
  <si>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</si>
  <si>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</si>
  <si>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</si>
  <si>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</si>
  <si>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</si>
  <si>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</si>
  <si>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Helyi önk.kieg.támogatása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</si>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</sst>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3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2" xfId="1" applyFont="1" applyBorder="1"/>
    <xf numFmtId="3" fontId="6" fillId="0" borderId="1" xfId="1" applyNumberFormat="1" applyFont="1" applyBorder="1"/>
    <xf numFmtId="0" fontId="6" fillId="0" borderId="1" xfId="1" applyFont="1" applyBorder="1"/>
    <xf numFmtId="0" fontId="7" fillId="0" borderId="2" xfId="1" applyFont="1" applyBorder="1"/>
    <xf numFmtId="3" fontId="8" fillId="0" borderId="1" xfId="1" applyNumberFormat="1" applyFont="1" applyBorder="1"/>
    <xf numFmtId="0" fontId="7" fillId="0" borderId="1" xfId="1" applyFont="1" applyBorder="1"/>
    <xf numFmtId="0" fontId="9" fillId="0" borderId="2" xfId="1" applyFont="1" applyBorder="1"/>
    <xf numFmtId="3" fontId="1" fillId="0" borderId="1" xfId="1" applyNumberFormat="1" applyFont="1" applyBorder="1"/>
    <xf numFmtId="0" fontId="9" fillId="0" borderId="1" xfId="1" applyFont="1" applyBorder="1"/>
    <xf numFmtId="0" fontId="2" fillId="0" borderId="2" xfId="2" applyFont="1" applyBorder="1"/>
    <xf numFmtId="3" fontId="2" fillId="0" borderId="1" xfId="1" applyNumberFormat="1" applyFont="1" applyBorder="1"/>
    <xf numFmtId="0" fontId="2" fillId="0" borderId="1" xfId="2" applyFont="1" applyBorder="1"/>
    <xf numFmtId="0" fontId="2" fillId="0" borderId="2" xfId="2" applyFont="1" applyBorder="1" applyAlignment="1">
      <alignment horizontal="left"/>
    </xf>
    <xf numFmtId="0" fontId="11" fillId="0" borderId="2" xfId="2" applyFont="1" applyBorder="1"/>
    <xf numFmtId="0" fontId="11" fillId="0" borderId="1" xfId="2" applyFont="1" applyBorder="1"/>
    <xf numFmtId="0" fontId="12" fillId="0" borderId="2" xfId="1" applyFont="1" applyBorder="1"/>
    <xf numFmtId="0" fontId="13" fillId="0" borderId="2" xfId="1" applyFont="1" applyBorder="1"/>
    <xf numFmtId="0" fontId="14" fillId="0" borderId="1" xfId="1" applyFont="1" applyBorder="1"/>
    <xf numFmtId="0" fontId="1" fillId="0" borderId="2" xfId="1" applyFont="1" applyBorder="1" applyAlignment="1">
      <alignment wrapText="1"/>
    </xf>
    <xf numFmtId="0" fontId="1" fillId="0" borderId="2" xfId="1" applyFont="1" applyBorder="1"/>
    <xf numFmtId="3" fontId="16" fillId="0" borderId="1" xfId="1" applyNumberFormat="1" applyFont="1" applyBorder="1"/>
    <xf numFmtId="0" fontId="17" fillId="0" borderId="1" xfId="1" applyFont="1" applyBorder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/1550579893_khomok%202020.koltsegvetes_m&#243;dod&#237;t&#225;s%20mellekletei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Mérleg"/>
      <sheetName val="5.bev. forrásonként"/>
      <sheetName val="6. Kiadások"/>
      <sheetName val="9. Beruházások"/>
      <sheetName val="16. előir.- falhaszn. ütemt"/>
    </sheetNames>
    <sheetDataSet>
      <sheetData sheetId="0"/>
      <sheetData sheetId="1">
        <row r="23">
          <cell r="H23">
            <v>30890746</v>
          </cell>
          <cell r="I23">
            <v>33197608</v>
          </cell>
        </row>
        <row r="33">
          <cell r="H33">
            <v>8508025</v>
          </cell>
          <cell r="I33">
            <v>14763634</v>
          </cell>
        </row>
        <row r="40">
          <cell r="H40">
            <v>2498602</v>
          </cell>
          <cell r="I40">
            <v>4058510</v>
          </cell>
        </row>
        <row r="57">
          <cell r="H57">
            <v>6310000</v>
          </cell>
          <cell r="I57">
            <v>5610000</v>
          </cell>
        </row>
        <row r="69">
          <cell r="H69">
            <v>470500</v>
          </cell>
          <cell r="I69">
            <v>713743</v>
          </cell>
        </row>
        <row r="87">
          <cell r="I87">
            <v>762000</v>
          </cell>
        </row>
        <row r="99">
          <cell r="H99">
            <v>1342489</v>
          </cell>
          <cell r="I99">
            <v>1342489</v>
          </cell>
        </row>
        <row r="100">
          <cell r="H100">
            <v>96836129</v>
          </cell>
          <cell r="I100">
            <v>96836129</v>
          </cell>
        </row>
      </sheetData>
      <sheetData sheetId="2">
        <row r="11">
          <cell r="F11">
            <v>16473683</v>
          </cell>
          <cell r="G11">
            <v>23147378</v>
          </cell>
        </row>
        <row r="12">
          <cell r="F12">
            <v>2443976</v>
          </cell>
          <cell r="G12">
            <v>3077194</v>
          </cell>
        </row>
        <row r="13">
          <cell r="F13">
            <v>15615210</v>
          </cell>
          <cell r="G13">
            <v>18395273</v>
          </cell>
        </row>
        <row r="14">
          <cell r="F14">
            <v>8314000</v>
          </cell>
          <cell r="G14">
            <v>8314000</v>
          </cell>
        </row>
        <row r="15">
          <cell r="F15">
            <v>988000</v>
          </cell>
          <cell r="G15">
            <v>988000</v>
          </cell>
        </row>
        <row r="20">
          <cell r="F20">
            <v>500000</v>
          </cell>
          <cell r="G20">
            <v>3409438</v>
          </cell>
        </row>
        <row r="21">
          <cell r="F21">
            <v>98834731</v>
          </cell>
          <cell r="G21">
            <v>98717201</v>
          </cell>
        </row>
        <row r="28">
          <cell r="F28">
            <v>2451262</v>
          </cell>
          <cell r="G28">
            <v>0</v>
          </cell>
        </row>
        <row r="35">
          <cell r="F35">
            <v>1235629</v>
          </cell>
          <cell r="G35">
            <v>1235629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B1" zoomScaleNormal="100" workbookViewId="0">
      <selection activeCell="B1" sqref="B1"/>
    </sheetView>
  </sheetViews>
  <sheetFormatPr defaultRowHeight="13.2" x14ac:dyDescent="0.25"/>
  <cols>
    <col min="1" max="1" width="5" customWidth="1"/>
    <col min="2" max="2" width="51.6640625" customWidth="1"/>
    <col min="3" max="3" width="17" bestFit="1" customWidth="1"/>
    <col min="4" max="4" width="17" customWidth="1"/>
    <col min="5" max="5" width="57.44140625" customWidth="1"/>
    <col min="6" max="7" width="17" bestFit="1" customWidth="1"/>
  </cols>
  <sheetData>
    <row r="1" spans="1:9" x14ac:dyDescent="0.25">
      <c r="B1" t="s">
        <v>0</v>
      </c>
    </row>
    <row r="3" spans="1:9" x14ac:dyDescent="0.25">
      <c r="B3" t="s">
        <v>1</v>
      </c>
    </row>
    <row r="4" spans="1:9" ht="15.6" x14ac:dyDescent="0.3">
      <c r="B4" s="1" t="s">
        <v>2</v>
      </c>
    </row>
    <row r="5" spans="1:9" x14ac:dyDescent="0.25">
      <c r="C5" s="2" t="s">
        <v>3</v>
      </c>
      <c r="D5" s="2"/>
      <c r="F5" s="2" t="s">
        <v>3</v>
      </c>
      <c r="H5" s="3"/>
      <c r="I5" s="3"/>
    </row>
    <row r="6" spans="1:9" x14ac:dyDescent="0.25">
      <c r="A6" s="4"/>
      <c r="B6" s="5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6" t="s">
        <v>9</v>
      </c>
      <c r="H6" s="3"/>
      <c r="I6" s="3"/>
    </row>
    <row r="7" spans="1:9" ht="17.399999999999999" x14ac:dyDescent="0.3">
      <c r="A7" s="4"/>
      <c r="B7" s="7" t="s">
        <v>10</v>
      </c>
      <c r="C7" s="8"/>
      <c r="D7" s="9"/>
      <c r="E7" s="7" t="s">
        <v>11</v>
      </c>
      <c r="F7" s="8"/>
      <c r="G7" s="9"/>
    </row>
    <row r="8" spans="1:9" x14ac:dyDescent="0.25">
      <c r="A8" s="4"/>
      <c r="B8" s="10" t="s">
        <v>12</v>
      </c>
      <c r="C8" s="11" t="s">
        <v>13</v>
      </c>
      <c r="D8" s="11" t="s">
        <v>14</v>
      </c>
      <c r="E8" s="12" t="s">
        <v>12</v>
      </c>
      <c r="F8" s="11" t="s">
        <v>13</v>
      </c>
      <c r="G8" s="11" t="s">
        <v>14</v>
      </c>
    </row>
    <row r="9" spans="1:9" ht="17.399999999999999" x14ac:dyDescent="0.3">
      <c r="A9" s="4">
        <v>1</v>
      </c>
      <c r="B9" s="13" t="s">
        <v>15</v>
      </c>
      <c r="C9" s="14"/>
      <c r="D9" s="14"/>
      <c r="E9" s="15" t="s">
        <v>16</v>
      </c>
      <c r="F9" s="14"/>
      <c r="G9" s="14"/>
    </row>
    <row r="10" spans="1:9" ht="16.8" x14ac:dyDescent="0.3">
      <c r="A10" s="4">
        <v>2</v>
      </c>
      <c r="B10" s="16" t="s">
        <v>17</v>
      </c>
      <c r="C10" s="17"/>
      <c r="D10" s="17"/>
      <c r="E10" s="18" t="s">
        <v>18</v>
      </c>
      <c r="F10" s="17"/>
      <c r="G10" s="17"/>
    </row>
    <row r="11" spans="1:9" ht="15.6" x14ac:dyDescent="0.3">
      <c r="A11" s="4">
        <v>3</v>
      </c>
      <c r="B11" s="19" t="s">
        <v>19</v>
      </c>
      <c r="C11" s="20"/>
      <c r="D11" s="20"/>
      <c r="E11" s="21" t="s">
        <v>19</v>
      </c>
      <c r="F11" s="20"/>
      <c r="G11" s="20"/>
    </row>
    <row r="12" spans="1:9" x14ac:dyDescent="0.25">
      <c r="A12" s="4">
        <v>4</v>
      </c>
      <c r="B12" s="22" t="s">
        <v>20</v>
      </c>
      <c r="C12" s="23">
        <f>'[1]5.bev. forrásonként'!H23</f>
        <v>30890746</v>
      </c>
      <c r="D12" s="23">
        <f>'[1]5.bev. forrásonként'!I23</f>
        <v>33197608</v>
      </c>
      <c r="E12" s="24" t="s">
        <v>21</v>
      </c>
      <c r="F12" s="23">
        <f>'[1]6. Kiadások'!F11</f>
        <v>16473683</v>
      </c>
      <c r="G12" s="23">
        <f>'[1]6. Kiadások'!G11</f>
        <v>23147378</v>
      </c>
    </row>
    <row r="13" spans="1:9" x14ac:dyDescent="0.25">
      <c r="A13" s="4">
        <v>5</v>
      </c>
      <c r="B13" s="25" t="s">
        <v>22</v>
      </c>
      <c r="C13" s="23">
        <f>'[1]5.bev. forrásonként'!H33</f>
        <v>8508025</v>
      </c>
      <c r="D13" s="23">
        <f>'[1]5.bev. forrásonként'!I33</f>
        <v>14763634</v>
      </c>
      <c r="E13" s="24" t="s">
        <v>23</v>
      </c>
      <c r="F13" s="23">
        <f>'[1]6. Kiadások'!F12</f>
        <v>2443976</v>
      </c>
      <c r="G13" s="23">
        <f>'[1]6. Kiadások'!G12</f>
        <v>3077194</v>
      </c>
    </row>
    <row r="14" spans="1:9" x14ac:dyDescent="0.25">
      <c r="A14" s="4">
        <v>6</v>
      </c>
      <c r="B14" s="25" t="s">
        <v>24</v>
      </c>
      <c r="C14" s="23">
        <f>'[1]5.bev. forrásonként'!H57</f>
        <v>6310000</v>
      </c>
      <c r="D14" s="23">
        <f>'[1]5.bev. forrásonként'!I57</f>
        <v>5610000</v>
      </c>
      <c r="E14" s="24" t="s">
        <v>25</v>
      </c>
      <c r="F14" s="23">
        <f>'[1]6. Kiadások'!F13</f>
        <v>15615210</v>
      </c>
      <c r="G14" s="23">
        <f>'[1]6. Kiadások'!G13</f>
        <v>18395273</v>
      </c>
    </row>
    <row r="15" spans="1:9" x14ac:dyDescent="0.25">
      <c r="A15" s="4">
        <v>7</v>
      </c>
      <c r="B15" s="25" t="s">
        <v>26</v>
      </c>
      <c r="C15" s="23">
        <f>'[1]5.bev. forrásonként'!H69</f>
        <v>470500</v>
      </c>
      <c r="D15" s="23">
        <f>'[1]5.bev. forrásonként'!I69</f>
        <v>713743</v>
      </c>
      <c r="E15" s="24" t="s">
        <v>27</v>
      </c>
      <c r="F15" s="23">
        <f>'[1]6. Kiadások'!F14</f>
        <v>8314000</v>
      </c>
      <c r="G15" s="23">
        <f>'[1]6. Kiadások'!G14</f>
        <v>8314000</v>
      </c>
    </row>
    <row r="16" spans="1:9" x14ac:dyDescent="0.25">
      <c r="A16" s="4">
        <v>8</v>
      </c>
      <c r="B16" s="25" t="s">
        <v>28</v>
      </c>
      <c r="C16" s="23"/>
      <c r="D16" s="23"/>
      <c r="E16" s="24" t="s">
        <v>29</v>
      </c>
      <c r="F16" s="23">
        <f>'[1]6. Kiadások'!F15</f>
        <v>988000</v>
      </c>
      <c r="G16" s="23">
        <f>'[1]6. Kiadások'!G15</f>
        <v>988000</v>
      </c>
    </row>
    <row r="17" spans="1:7" ht="13.8" x14ac:dyDescent="0.25">
      <c r="A17" s="4">
        <v>9</v>
      </c>
      <c r="B17" s="26" t="s">
        <v>30</v>
      </c>
      <c r="C17" s="23">
        <f>SUM(C12:C16)</f>
        <v>46179271</v>
      </c>
      <c r="D17" s="23">
        <f>SUM(D12:D16)</f>
        <v>54284985</v>
      </c>
      <c r="E17" s="27" t="s">
        <v>30</v>
      </c>
      <c r="F17" s="23">
        <f>SUM(F12:F16)</f>
        <v>43834869</v>
      </c>
      <c r="G17" s="23">
        <f>SUM(G12:G16)</f>
        <v>53921845</v>
      </c>
    </row>
    <row r="18" spans="1:7" x14ac:dyDescent="0.25">
      <c r="A18" s="4"/>
      <c r="B18" s="22"/>
      <c r="C18" s="23"/>
      <c r="D18" s="23"/>
      <c r="E18" s="24"/>
      <c r="F18" s="23"/>
      <c r="G18" s="23"/>
    </row>
    <row r="19" spans="1:7" ht="15.6" x14ac:dyDescent="0.3">
      <c r="A19" s="4">
        <v>11</v>
      </c>
      <c r="B19" s="19" t="s">
        <v>31</v>
      </c>
      <c r="C19" s="20"/>
      <c r="D19" s="20"/>
      <c r="E19" s="21" t="s">
        <v>32</v>
      </c>
      <c r="F19" s="20"/>
      <c r="G19" s="20"/>
    </row>
    <row r="20" spans="1:7" x14ac:dyDescent="0.25">
      <c r="A20" s="4">
        <v>12</v>
      </c>
      <c r="B20" s="22" t="s">
        <v>33</v>
      </c>
      <c r="C20" s="23"/>
      <c r="D20" s="23"/>
      <c r="E20" s="24" t="s">
        <v>34</v>
      </c>
      <c r="F20" s="23">
        <f>'[1]6. Kiadások'!F20</f>
        <v>500000</v>
      </c>
      <c r="G20" s="23">
        <f>'[1]6. Kiadások'!G20</f>
        <v>3409438</v>
      </c>
    </row>
    <row r="21" spans="1:7" x14ac:dyDescent="0.25">
      <c r="A21" s="4">
        <v>13</v>
      </c>
      <c r="B21" s="22" t="s">
        <v>35</v>
      </c>
      <c r="C21" s="23">
        <f>'[1]5.bev. forrásonként'!H40</f>
        <v>2498602</v>
      </c>
      <c r="D21" s="23">
        <f>'[1]5.bev. forrásonként'!I40</f>
        <v>4058510</v>
      </c>
      <c r="E21" s="24" t="s">
        <v>36</v>
      </c>
      <c r="F21" s="23">
        <f>'[1]6. Kiadások'!F21</f>
        <v>98834731</v>
      </c>
      <c r="G21" s="23">
        <f>'[1]6. Kiadások'!G21</f>
        <v>98717201</v>
      </c>
    </row>
    <row r="22" spans="1:7" x14ac:dyDescent="0.25">
      <c r="A22" s="4">
        <v>14</v>
      </c>
      <c r="B22" s="22" t="s">
        <v>37</v>
      </c>
      <c r="C22" s="23"/>
      <c r="D22" s="23">
        <f>'[1]5.bev. forrásonként'!I87</f>
        <v>762000</v>
      </c>
      <c r="E22" s="24" t="s">
        <v>38</v>
      </c>
      <c r="F22" s="23">
        <v>0</v>
      </c>
      <c r="G22" s="23">
        <v>0</v>
      </c>
    </row>
    <row r="23" spans="1:7" x14ac:dyDescent="0.25">
      <c r="A23" s="4">
        <v>15</v>
      </c>
      <c r="B23" s="5"/>
      <c r="C23" s="4"/>
      <c r="D23" s="4"/>
      <c r="E23" s="24" t="s">
        <v>39</v>
      </c>
      <c r="F23" s="23">
        <v>0</v>
      </c>
      <c r="G23" s="23">
        <v>0</v>
      </c>
    </row>
    <row r="24" spans="1:7" x14ac:dyDescent="0.25">
      <c r="A24" s="4">
        <v>16</v>
      </c>
      <c r="B24" s="5"/>
      <c r="C24" s="4"/>
      <c r="D24" s="4"/>
      <c r="E24" s="24" t="s">
        <v>40</v>
      </c>
      <c r="F24" s="23">
        <v>0</v>
      </c>
      <c r="G24" s="23">
        <v>0</v>
      </c>
    </row>
    <row r="25" spans="1:7" ht="13.8" x14ac:dyDescent="0.25">
      <c r="A25" s="4">
        <v>17</v>
      </c>
      <c r="B25" s="28"/>
      <c r="C25" s="23"/>
      <c r="D25" s="23"/>
      <c r="E25" s="24" t="s">
        <v>41</v>
      </c>
      <c r="F25" s="23">
        <v>0</v>
      </c>
      <c r="G25" s="23">
        <v>0</v>
      </c>
    </row>
    <row r="26" spans="1:7" ht="13.8" x14ac:dyDescent="0.25">
      <c r="A26" s="4">
        <v>18</v>
      </c>
      <c r="B26" s="26" t="s">
        <v>30</v>
      </c>
      <c r="C26" s="23">
        <f>SUM(C20:C25)</f>
        <v>2498602</v>
      </c>
      <c r="D26" s="23">
        <f>SUM(D20:D25)</f>
        <v>4820510</v>
      </c>
      <c r="E26" s="27" t="s">
        <v>30</v>
      </c>
      <c r="F26" s="23">
        <f>SUM(F20:F25)</f>
        <v>99334731</v>
      </c>
      <c r="G26" s="23">
        <f>SUM(G20:G25)</f>
        <v>102126639</v>
      </c>
    </row>
    <row r="27" spans="1:7" ht="16.8" x14ac:dyDescent="0.3">
      <c r="A27" s="4">
        <v>19</v>
      </c>
      <c r="B27" s="29"/>
      <c r="C27" s="23"/>
      <c r="D27" s="23"/>
      <c r="E27" s="18" t="s">
        <v>42</v>
      </c>
      <c r="F27" s="17"/>
      <c r="G27" s="17"/>
    </row>
    <row r="28" spans="1:7" ht="15.6" x14ac:dyDescent="0.3">
      <c r="A28" s="4">
        <v>20</v>
      </c>
      <c r="B28" s="19"/>
      <c r="C28" s="23"/>
      <c r="D28" s="23"/>
      <c r="E28" s="21" t="s">
        <v>43</v>
      </c>
      <c r="F28" s="20"/>
      <c r="G28" s="20"/>
    </row>
    <row r="29" spans="1:7" ht="15.6" x14ac:dyDescent="0.3">
      <c r="A29" s="4">
        <v>21</v>
      </c>
      <c r="B29" s="19"/>
      <c r="C29" s="23"/>
      <c r="D29" s="23"/>
      <c r="E29" s="30" t="s">
        <v>44</v>
      </c>
      <c r="F29" s="23">
        <f>'[1]6. Kiadások'!F28</f>
        <v>2451262</v>
      </c>
      <c r="G29" s="23">
        <f>'[1]6. Kiadások'!G28</f>
        <v>0</v>
      </c>
    </row>
    <row r="30" spans="1:7" ht="13.8" x14ac:dyDescent="0.25">
      <c r="A30" s="4">
        <v>22</v>
      </c>
      <c r="B30" s="28"/>
      <c r="C30" s="23"/>
      <c r="D30" s="23"/>
      <c r="E30" s="24" t="s">
        <v>45</v>
      </c>
      <c r="F30" s="23">
        <v>0</v>
      </c>
      <c r="G30" s="23">
        <v>0</v>
      </c>
    </row>
    <row r="31" spans="1:7" ht="13.8" x14ac:dyDescent="0.25">
      <c r="A31" s="4">
        <v>23</v>
      </c>
      <c r="B31" s="28"/>
      <c r="C31" s="23"/>
      <c r="D31" s="23"/>
      <c r="E31" s="27" t="s">
        <v>30</v>
      </c>
      <c r="F31" s="23">
        <f>SUM(F29:F30)</f>
        <v>2451262</v>
      </c>
      <c r="G31" s="23">
        <f>SUM(G29:G30)</f>
        <v>0</v>
      </c>
    </row>
    <row r="32" spans="1:7" ht="15.6" x14ac:dyDescent="0.3">
      <c r="A32" s="4">
        <v>24</v>
      </c>
      <c r="B32" s="19"/>
      <c r="C32" s="23"/>
      <c r="D32" s="23"/>
      <c r="E32" s="21" t="s">
        <v>46</v>
      </c>
      <c r="F32" s="20"/>
      <c r="G32" s="20"/>
    </row>
    <row r="33" spans="1:7" ht="13.8" x14ac:dyDescent="0.25">
      <c r="A33" s="4">
        <v>25</v>
      </c>
      <c r="B33" s="28"/>
      <c r="C33" s="23"/>
      <c r="D33" s="23"/>
      <c r="E33" s="24" t="s">
        <v>47</v>
      </c>
      <c r="F33" s="23">
        <v>0</v>
      </c>
      <c r="G33" s="23">
        <v>0</v>
      </c>
    </row>
    <row r="34" spans="1:7" ht="17.399999999999999" x14ac:dyDescent="0.3">
      <c r="A34" s="4">
        <v>26</v>
      </c>
      <c r="B34" s="13"/>
      <c r="C34" s="23"/>
      <c r="D34" s="23"/>
      <c r="E34" s="15" t="s">
        <v>48</v>
      </c>
      <c r="F34" s="14"/>
      <c r="G34" s="14"/>
    </row>
    <row r="35" spans="1:7" ht="13.8" x14ac:dyDescent="0.25">
      <c r="A35" s="4">
        <v>27</v>
      </c>
      <c r="B35" s="28"/>
      <c r="C35" s="23"/>
      <c r="D35" s="23"/>
      <c r="E35" s="24" t="s">
        <v>49</v>
      </c>
      <c r="F35" s="23">
        <v>0</v>
      </c>
      <c r="G35" s="23">
        <v>0</v>
      </c>
    </row>
    <row r="36" spans="1:7" ht="13.8" x14ac:dyDescent="0.25">
      <c r="A36" s="4">
        <v>28</v>
      </c>
      <c r="B36" s="28"/>
      <c r="C36" s="23"/>
      <c r="D36" s="23"/>
      <c r="E36" s="24" t="s">
        <v>50</v>
      </c>
      <c r="F36" s="23">
        <v>0</v>
      </c>
      <c r="G36" s="23">
        <v>0</v>
      </c>
    </row>
    <row r="37" spans="1:7" ht="13.8" x14ac:dyDescent="0.25">
      <c r="A37" s="4">
        <v>29</v>
      </c>
      <c r="B37" s="28"/>
      <c r="C37" s="23"/>
      <c r="D37" s="23"/>
      <c r="E37" s="27" t="s">
        <v>30</v>
      </c>
      <c r="F37" s="23">
        <f>SUM(F35:F36)</f>
        <v>0</v>
      </c>
      <c r="G37" s="23">
        <f>SUM(G35:G36)</f>
        <v>0</v>
      </c>
    </row>
    <row r="38" spans="1:7" ht="13.8" x14ac:dyDescent="0.25">
      <c r="A38" s="4">
        <v>30</v>
      </c>
      <c r="B38" s="28"/>
      <c r="C38" s="23"/>
      <c r="D38" s="23"/>
      <c r="E38" s="24"/>
      <c r="F38" s="23"/>
      <c r="G38" s="23"/>
    </row>
    <row r="39" spans="1:7" ht="17.399999999999999" x14ac:dyDescent="0.3">
      <c r="A39" s="4">
        <v>31</v>
      </c>
      <c r="B39" s="13"/>
      <c r="C39" s="23"/>
      <c r="D39" s="23"/>
      <c r="E39" s="15" t="s">
        <v>51</v>
      </c>
      <c r="F39" s="14"/>
      <c r="G39" s="14"/>
    </row>
    <row r="40" spans="1:7" ht="13.8" x14ac:dyDescent="0.25">
      <c r="A40" s="4">
        <v>32</v>
      </c>
      <c r="B40" s="28"/>
      <c r="C40" s="23"/>
      <c r="D40" s="23"/>
      <c r="E40" s="24" t="s">
        <v>52</v>
      </c>
      <c r="F40" s="23">
        <f>'[1]6. Kiadások'!F35</f>
        <v>1235629</v>
      </c>
      <c r="G40" s="23">
        <f>'[1]6. Kiadások'!G35</f>
        <v>1235629</v>
      </c>
    </row>
    <row r="41" spans="1:7" ht="13.8" x14ac:dyDescent="0.25">
      <c r="A41" s="4">
        <v>33</v>
      </c>
      <c r="B41" s="28"/>
      <c r="C41" s="23"/>
      <c r="D41" s="23"/>
      <c r="E41" s="24" t="s">
        <v>53</v>
      </c>
      <c r="F41" s="23">
        <v>0</v>
      </c>
      <c r="G41" s="23">
        <v>0</v>
      </c>
    </row>
    <row r="42" spans="1:7" ht="45.6" x14ac:dyDescent="0.3">
      <c r="A42" s="4">
        <v>34</v>
      </c>
      <c r="B42" s="31" t="s">
        <v>54</v>
      </c>
      <c r="C42" s="20">
        <f>C17+C26</f>
        <v>48677873</v>
      </c>
      <c r="D42" s="20">
        <f>D17+D26</f>
        <v>59105495</v>
      </c>
      <c r="E42" s="15" t="s">
        <v>55</v>
      </c>
      <c r="F42" s="20">
        <f>F17+F26+F31+F40</f>
        <v>146856491</v>
      </c>
      <c r="G42" s="20">
        <f>G17+G26+G31+G40</f>
        <v>157284113</v>
      </c>
    </row>
    <row r="43" spans="1:7" ht="17.399999999999999" x14ac:dyDescent="0.3">
      <c r="A43" s="4">
        <v>35</v>
      </c>
      <c r="B43" s="32"/>
      <c r="C43" s="23"/>
      <c r="D43" s="23"/>
      <c r="E43" s="15" t="s">
        <v>56</v>
      </c>
      <c r="F43" s="14"/>
      <c r="G43" s="14"/>
    </row>
    <row r="44" spans="1:7" ht="13.8" x14ac:dyDescent="0.25">
      <c r="A44" s="4">
        <v>36</v>
      </c>
      <c r="B44" s="28"/>
      <c r="C44" s="23"/>
      <c r="D44" s="23"/>
      <c r="E44" s="24" t="s">
        <v>49</v>
      </c>
      <c r="F44" s="23">
        <v>0</v>
      </c>
      <c r="G44" s="23">
        <v>0</v>
      </c>
    </row>
    <row r="45" spans="1:7" ht="13.8" x14ac:dyDescent="0.25">
      <c r="A45" s="4">
        <v>37</v>
      </c>
      <c r="B45" s="28"/>
      <c r="C45" s="23"/>
      <c r="D45" s="23"/>
      <c r="E45" s="24" t="s">
        <v>50</v>
      </c>
      <c r="F45" s="23">
        <v>0</v>
      </c>
      <c r="G45" s="23">
        <v>0</v>
      </c>
    </row>
    <row r="46" spans="1:7" ht="17.399999999999999" x14ac:dyDescent="0.3">
      <c r="A46" s="4">
        <v>38</v>
      </c>
      <c r="B46" s="13" t="s">
        <v>57</v>
      </c>
      <c r="C46" s="14"/>
      <c r="D46" s="14"/>
      <c r="E46" s="15"/>
      <c r="F46" s="33"/>
      <c r="G46" s="33"/>
    </row>
    <row r="47" spans="1:7" ht="17.399999999999999" x14ac:dyDescent="0.3">
      <c r="A47" s="4">
        <v>39</v>
      </c>
      <c r="B47" s="19" t="s">
        <v>58</v>
      </c>
      <c r="C47" s="20"/>
      <c r="D47" s="20"/>
      <c r="E47" s="34"/>
      <c r="F47" s="33"/>
      <c r="G47" s="33"/>
    </row>
    <row r="48" spans="1:7" ht="17.399999999999999" x14ac:dyDescent="0.3">
      <c r="A48" s="4">
        <v>40</v>
      </c>
      <c r="B48" s="28" t="s">
        <v>59</v>
      </c>
      <c r="C48" s="23">
        <f>'[1]5.bev. forrásonként'!H99</f>
        <v>1342489</v>
      </c>
      <c r="D48" s="23">
        <f>'[1]5.bev. forrásonként'!I99</f>
        <v>1342489</v>
      </c>
      <c r="E48" s="24"/>
      <c r="F48" s="33"/>
      <c r="G48" s="33"/>
    </row>
    <row r="49" spans="1:7" ht="17.399999999999999" x14ac:dyDescent="0.3">
      <c r="A49" s="4">
        <v>41</v>
      </c>
      <c r="B49" s="28" t="s">
        <v>60</v>
      </c>
      <c r="C49" s="23">
        <f>'[1]5.bev. forrásonként'!H100</f>
        <v>96836129</v>
      </c>
      <c r="D49" s="23">
        <f>'[1]5.bev. forrásonként'!I100</f>
        <v>96836129</v>
      </c>
      <c r="E49" s="24"/>
      <c r="F49" s="33"/>
      <c r="G49" s="33"/>
    </row>
    <row r="50" spans="1:7" ht="17.399999999999999" x14ac:dyDescent="0.3">
      <c r="A50" s="4">
        <v>42</v>
      </c>
      <c r="B50" s="19" t="s">
        <v>61</v>
      </c>
      <c r="C50" s="20"/>
      <c r="D50" s="20"/>
      <c r="E50" s="34"/>
      <c r="F50" s="33"/>
      <c r="G50" s="33"/>
    </row>
    <row r="51" spans="1:7" ht="17.399999999999999" x14ac:dyDescent="0.3">
      <c r="A51" s="4">
        <v>43</v>
      </c>
      <c r="B51" s="28" t="s">
        <v>62</v>
      </c>
      <c r="C51" s="23">
        <v>0</v>
      </c>
      <c r="D51" s="23">
        <v>0</v>
      </c>
      <c r="E51" s="24"/>
      <c r="F51" s="33"/>
      <c r="G51" s="33"/>
    </row>
    <row r="52" spans="1:7" ht="17.399999999999999" x14ac:dyDescent="0.3">
      <c r="A52" s="4">
        <v>44</v>
      </c>
      <c r="B52" s="28" t="s">
        <v>63</v>
      </c>
      <c r="C52" s="23">
        <v>0</v>
      </c>
      <c r="D52" s="23">
        <v>0</v>
      </c>
      <c r="E52" s="24"/>
      <c r="F52" s="33"/>
      <c r="G52" s="33"/>
    </row>
    <row r="53" spans="1:7" ht="17.399999999999999" x14ac:dyDescent="0.3">
      <c r="A53" s="4">
        <v>45</v>
      </c>
      <c r="B53" s="13" t="s">
        <v>64</v>
      </c>
      <c r="C53" s="14">
        <f>C42+C49+C51+C48+C52</f>
        <v>146856491</v>
      </c>
      <c r="D53" s="14">
        <f>D42+D49+D51+D48+D52</f>
        <v>157284113</v>
      </c>
      <c r="E53" s="15" t="s">
        <v>65</v>
      </c>
      <c r="F53" s="14">
        <f>F17+F26+F31+F40</f>
        <v>146856491</v>
      </c>
      <c r="G53" s="14">
        <f>G17+G26+G31+G40</f>
        <v>157284113</v>
      </c>
    </row>
    <row r="54" spans="1:7" ht="13.8" x14ac:dyDescent="0.25">
      <c r="A54" s="4">
        <v>46</v>
      </c>
      <c r="B54" s="28" t="s">
        <v>66</v>
      </c>
      <c r="C54" s="23">
        <f>C17+C51+C48</f>
        <v>47521760</v>
      </c>
      <c r="D54" s="23">
        <f>D17+D51+D48</f>
        <v>55627474</v>
      </c>
      <c r="E54" s="24" t="s">
        <v>67</v>
      </c>
      <c r="F54" s="23">
        <f>F17+F31+F40</f>
        <v>47521760</v>
      </c>
      <c r="G54" s="23">
        <f>G17+G31+G40</f>
        <v>55157474</v>
      </c>
    </row>
    <row r="55" spans="1:7" ht="13.8" x14ac:dyDescent="0.25">
      <c r="A55" s="4">
        <v>47</v>
      </c>
      <c r="B55" s="28" t="s">
        <v>68</v>
      </c>
      <c r="C55" s="23">
        <f>C26+C49</f>
        <v>99334731</v>
      </c>
      <c r="D55" s="23">
        <f>D26+D49</f>
        <v>101656639</v>
      </c>
      <c r="E55" s="24" t="s">
        <v>69</v>
      </c>
      <c r="F55" s="23">
        <f>F26</f>
        <v>99334731</v>
      </c>
      <c r="G55" s="23">
        <f>G26</f>
        <v>102126639</v>
      </c>
    </row>
  </sheetData>
  <mergeCells count="2">
    <mergeCell ref="B7:D7"/>
    <mergeCell ref="E7:G7"/>
  </mergeCells>
  <pageMargins left="0.75" right="0.75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2021-05-13T19:30:04Z</dcterms:created>
  <dcterms:modified xsi:type="dcterms:W3CDTF">2021-05-13T19:32:12Z</dcterms:modified>
</cp:coreProperties>
</file>