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8_{FB2D766E-E90A-4AF9-99BA-D3A5231F7303}" xr6:coauthVersionLast="45" xr6:coauthVersionMax="45" xr10:uidLastSave="{00000000-0000-0000-0000-000000000000}"/>
  <bookViews>
    <workbookView xWindow="-120" yWindow="-120" windowWidth="24240" windowHeight="13140" xr2:uid="{72B95347-34A0-4209-A76C-477F6185F11F}"/>
  </bookViews>
  <sheets>
    <sheet name="3.Mérleg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E17" i="1" s="1"/>
  <c r="G12" i="1"/>
  <c r="G17" i="1" s="1"/>
  <c r="H12" i="1"/>
  <c r="I12" i="1"/>
  <c r="C13" i="1"/>
  <c r="D13" i="1"/>
  <c r="E13" i="1"/>
  <c r="G13" i="1"/>
  <c r="H13" i="1"/>
  <c r="I13" i="1"/>
  <c r="C14" i="1"/>
  <c r="D14" i="1"/>
  <c r="E14" i="1"/>
  <c r="G14" i="1"/>
  <c r="H14" i="1"/>
  <c r="I14" i="1"/>
  <c r="C15" i="1"/>
  <c r="D15" i="1"/>
  <c r="E15" i="1"/>
  <c r="G15" i="1"/>
  <c r="H15" i="1"/>
  <c r="I15" i="1"/>
  <c r="C16" i="1"/>
  <c r="D16" i="1"/>
  <c r="E16" i="1"/>
  <c r="G16" i="1"/>
  <c r="H16" i="1"/>
  <c r="I16" i="1"/>
  <c r="C17" i="1"/>
  <c r="D17" i="1"/>
  <c r="D55" i="1" s="1"/>
  <c r="H17" i="1"/>
  <c r="I17" i="1"/>
  <c r="I55" i="1" s="1"/>
  <c r="C20" i="1"/>
  <c r="G20" i="1"/>
  <c r="H20" i="1"/>
  <c r="H26" i="1" s="1"/>
  <c r="H56" i="1" s="1"/>
  <c r="I20" i="1"/>
  <c r="I26" i="1" s="1"/>
  <c r="I56" i="1" s="1"/>
  <c r="C21" i="1"/>
  <c r="D21" i="1"/>
  <c r="E21" i="1"/>
  <c r="G21" i="1"/>
  <c r="H21" i="1"/>
  <c r="I21" i="1"/>
  <c r="C22" i="1"/>
  <c r="C26" i="1" s="1"/>
  <c r="C56" i="1" s="1"/>
  <c r="D22" i="1"/>
  <c r="D26" i="1" s="1"/>
  <c r="D56" i="1" s="1"/>
  <c r="E22" i="1"/>
  <c r="G23" i="1"/>
  <c r="G24" i="1"/>
  <c r="G25" i="1"/>
  <c r="E26" i="1"/>
  <c r="G26" i="1"/>
  <c r="G56" i="1" s="1"/>
  <c r="G29" i="1"/>
  <c r="H29" i="1"/>
  <c r="I29" i="1"/>
  <c r="G30" i="1"/>
  <c r="G31" i="1"/>
  <c r="H31" i="1"/>
  <c r="I31" i="1"/>
  <c r="G37" i="1"/>
  <c r="G40" i="1"/>
  <c r="H40" i="1"/>
  <c r="I40" i="1"/>
  <c r="G41" i="1"/>
  <c r="H41" i="1"/>
  <c r="I41" i="1"/>
  <c r="C49" i="1"/>
  <c r="D49" i="1"/>
  <c r="E49" i="1"/>
  <c r="C50" i="1"/>
  <c r="D50" i="1"/>
  <c r="E50" i="1"/>
  <c r="E52" i="1"/>
  <c r="C55" i="1"/>
  <c r="H55" i="1"/>
  <c r="E56" i="1"/>
  <c r="G55" i="1" l="1"/>
  <c r="G43" i="1"/>
  <c r="G54" i="1" s="1"/>
  <c r="C43" i="1"/>
  <c r="C54" i="1" s="1"/>
  <c r="E55" i="1"/>
  <c r="E43" i="1"/>
  <c r="E54" i="1" s="1"/>
  <c r="H43" i="1"/>
  <c r="H54" i="1" s="1"/>
  <c r="I43" i="1"/>
  <c r="I54" i="1" s="1"/>
  <c r="D43" i="1"/>
  <c r="D54" i="1" s="1"/>
</calcChain>
</file>

<file path=xl/sharedStrings.xml><?xml version="1.0" encoding="utf-8"?>
<sst xmlns="http://schemas.openxmlformats.org/spreadsheetml/2006/main" count="88" uniqueCount="75">
  <si>
    <t>Felhalmozási célú kiadások összesen</t>
  </si>
  <si>
    <t>Felhalmozási célú bevételek összesen</t>
  </si>
  <si>
    <t>Működési célú kiadások összesen</t>
  </si>
  <si>
    <t>Működési célú bevételek összesen</t>
  </si>
  <si>
    <t>KIADÁSOK MINDÖSSZESEN</t>
  </si>
  <si>
    <t>BEVÉTELEK MINDÖSSZESEN</t>
  </si>
  <si>
    <t>Felhalmozási célú hitelfelvétel</t>
  </si>
  <si>
    <t>Megelőlegezés</t>
  </si>
  <si>
    <t>Külső forrásból</t>
  </si>
  <si>
    <t>II. Felhalmozási célú maradvány igénybevétele</t>
  </si>
  <si>
    <t>I. Működési célú maradvány igénybevétele</t>
  </si>
  <si>
    <t>Belső forrásból</t>
  </si>
  <si>
    <t>A HIÁNY FINANSZÍROZÁSÁNAK MÓDJA</t>
  </si>
  <si>
    <t>Felhalmozási hiány</t>
  </si>
  <si>
    <t xml:space="preserve">Működési hiány </t>
  </si>
  <si>
    <t xml:space="preserve">A KÖLTSÉGVETÉS ÖSSZESÍTETT HIÁNYA </t>
  </si>
  <si>
    <t>KIADÁSOK ÖSSZESEN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</si>
  <si>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</si>
  <si>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Felhalmozási célú hiteltörlesztés</t>
  </si>
  <si>
    <t>Visszafizetés</t>
  </si>
  <si>
    <t>AHT-n belüli megelőlegezés visszavizetése</t>
  </si>
  <si>
    <t>FINANSZÍROZÁSI CÉLÚ KIADÁSOK</t>
  </si>
  <si>
    <t xml:space="preserve">Összesen: </t>
  </si>
  <si>
    <t>KÖLTSÉGVETÉSI HIÁNY</t>
  </si>
  <si>
    <t>Fejlesztési céltartalék</t>
  </si>
  <si>
    <t>Felhalmozási célú tartalékok</t>
  </si>
  <si>
    <t>Céltartalékok</t>
  </si>
  <si>
    <t>Általános tartalék</t>
  </si>
  <si>
    <t>Működési célú tartalékok</t>
  </si>
  <si>
    <t>Pénzforgalom nélküli kiadások</t>
  </si>
  <si>
    <t>Egyéb felhalmozási kiadások</t>
  </si>
  <si>
    <t>Lakásépítés</t>
  </si>
  <si>
    <t>Lakástámogatás</t>
  </si>
  <si>
    <t>Kormányzati beruházások</t>
  </si>
  <si>
    <t>Felhalmozási célú átvett pénzeszköz</t>
  </si>
  <si>
    <t>Felújítások</t>
  </si>
  <si>
    <t>Felhalmozási célú támogatásértékű bevételek</t>
  </si>
  <si>
    <t>Intézményi beruházások</t>
  </si>
  <si>
    <t>Felhalmozási bevételek</t>
  </si>
  <si>
    <t xml:space="preserve"> Felhalmozási célú</t>
  </si>
  <si>
    <t>Felhalmozási célú</t>
  </si>
  <si>
    <t>Egyéb működési célú kiadások</t>
  </si>
  <si>
    <t>Működési célú átvett pénzeszköz</t>
  </si>
  <si>
    <t>Ellátottak pénzbeli juttatásai</t>
  </si>
  <si>
    <t>Működési bevétel</t>
  </si>
  <si>
    <t>Dologi kiadások</t>
  </si>
  <si>
    <t>Közhatalmi bevétel</t>
  </si>
  <si>
    <t>Munkaadót terhelő járulékok és szociális hozzájárulási adó</t>
  </si>
  <si>
    <t>Működési célú támogatásértékű bevétel</t>
  </si>
  <si>
    <t>Személyi jellegű kiadások</t>
  </si>
  <si>
    <t>Működési támogatás</t>
  </si>
  <si>
    <t>Működési célú</t>
  </si>
  <si>
    <t>Pénzforgalmi kiadások</t>
  </si>
  <si>
    <t>Pénzforgalmi bevételek</t>
  </si>
  <si>
    <t>KÖLTSÉGVETÉSI KIADÁSOK</t>
  </si>
  <si>
    <t xml:space="preserve"> KÖLTSÉGVETÉSI BEVÉTELEK</t>
  </si>
  <si>
    <t>Teljesítés</t>
  </si>
  <si>
    <t>Módosítás</t>
  </si>
  <si>
    <t>előirányzat</t>
  </si>
  <si>
    <t>Megnevezés</t>
  </si>
  <si>
    <t>KIADÁSOK</t>
  </si>
  <si>
    <t>BEVÉTELEK</t>
  </si>
  <si>
    <t>H</t>
  </si>
  <si>
    <t>E</t>
  </si>
  <si>
    <t>D</t>
  </si>
  <si>
    <t>Ft-ban</t>
  </si>
  <si>
    <t xml:space="preserve">Az önkormányzat  költségvetési mérlege </t>
  </si>
  <si>
    <t>Kaposkeresztúr</t>
  </si>
  <si>
    <t>3. melléklet a(z)  /2021.(V.  .) önkormányzati rendelethez</t>
  </si>
  <si>
    <t>A.</t>
  </si>
  <si>
    <t>B</t>
  </si>
  <si>
    <t>C.</t>
  </si>
  <si>
    <t>F.</t>
  </si>
  <si>
    <t>G.</t>
  </si>
  <si>
    <t>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</si>
</sst>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3" fontId="2" fillId="0" borderId="1" xfId="1" applyNumberFormat="1" applyFont="1" applyBorder="1"/>
    <xf numFmtId="0" fontId="2" fillId="0" borderId="1" xfId="2" applyFont="1" applyBorder="1"/>
    <xf numFmtId="0" fontId="4" fillId="0" borderId="2" xfId="1" applyFont="1" applyBorder="1"/>
    <xf numFmtId="0" fontId="0" fillId="0" borderId="1" xfId="0" applyBorder="1"/>
    <xf numFmtId="3" fontId="5" fillId="0" borderId="1" xfId="1" applyNumberFormat="1" applyFont="1" applyBorder="1"/>
    <xf numFmtId="0" fontId="5" fillId="0" borderId="1" xfId="1" applyFont="1" applyBorder="1"/>
    <xf numFmtId="0" fontId="5" fillId="0" borderId="2" xfId="1" applyFont="1" applyBorder="1"/>
    <xf numFmtId="3" fontId="6" fillId="0" borderId="1" xfId="1" applyNumberFormat="1" applyFont="1" applyBorder="1"/>
    <xf numFmtId="0" fontId="7" fillId="0" borderId="1" xfId="1" applyFont="1" applyBorder="1"/>
    <xf numFmtId="3" fontId="8" fillId="0" borderId="1" xfId="1" applyNumberFormat="1" applyFont="1" applyBorder="1"/>
    <xf numFmtId="0" fontId="9" fillId="0" borderId="2" xfId="1" applyFont="1" applyBorder="1"/>
    <xf numFmtId="0" fontId="8" fillId="0" borderId="2" xfId="1" applyFont="1" applyBorder="1"/>
    <xf numFmtId="0" fontId="8" fillId="0" borderId="2" xfId="1" applyFont="1" applyBorder="1" applyAlignment="1">
      <alignment wrapText="1"/>
    </xf>
    <xf numFmtId="0" fontId="2" fillId="0" borderId="1" xfId="0" applyFont="1" applyBorder="1"/>
    <xf numFmtId="0" fontId="11" fillId="0" borderId="1" xfId="2" applyFont="1" applyBorder="1"/>
    <xf numFmtId="0" fontId="9" fillId="0" borderId="1" xfId="1" applyFont="1" applyBorder="1"/>
    <xf numFmtId="0" fontId="12" fillId="0" borderId="1" xfId="1" applyFont="1" applyBorder="1"/>
    <xf numFmtId="3" fontId="13" fillId="0" borderId="1" xfId="1" applyNumberFormat="1" applyFont="1" applyBorder="1"/>
    <xf numFmtId="0" fontId="14" fillId="0" borderId="1" xfId="1" applyFont="1" applyBorder="1"/>
    <xf numFmtId="0" fontId="15" fillId="0" borderId="2" xfId="1" applyFont="1" applyBorder="1"/>
    <xf numFmtId="0" fontId="11" fillId="0" borderId="2" xfId="2" applyFont="1" applyBorder="1"/>
    <xf numFmtId="0" fontId="0" fillId="0" borderId="2" xfId="0" applyBorder="1"/>
    <xf numFmtId="0" fontId="2" fillId="0" borderId="2" xfId="2" applyFont="1" applyBorder="1"/>
    <xf numFmtId="0" fontId="2" fillId="0" borderId="2" xfId="2" applyFont="1" applyBorder="1" applyAlignment="1">
      <alignment horizontal="left"/>
    </xf>
    <xf numFmtId="0" fontId="14" fillId="0" borderId="2" xfId="1" applyFont="1" applyBorder="1"/>
    <xf numFmtId="0" fontId="16" fillId="0" borderId="1" xfId="0" applyFont="1" applyBorder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horizontal="right"/>
    </xf>
    <xf numFmtId="0" fontId="8" fillId="0" borderId="0" xfId="0" applyFont="1"/>
  </cellXfs>
  <cellStyles count="3">
    <cellStyle name="Normál" xfId="0" builtinId="0"/>
    <cellStyle name="Normál 11" xfId="1" xr:uid="{2C602F6C-3012-4E24-A6FA-B13473A8AD23}"/>
    <cellStyle name="Normál 2 2" xfId="2" xr:uid="{BF33A0E1-96D9-40FE-9D61-1F2BA6E2A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z&#225;rsz&#225;mad&#225;s/2020%20kt&#250;r%20z&#225;rsz&#225;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AJD~1/AppData/Local/Temp/2020%20ktv%204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. forrásonként"/>
      <sheetName val="2. Kiadások"/>
      <sheetName val="4. felújítás"/>
      <sheetName val="5.beruházás"/>
      <sheetName val="6 létszám-előir."/>
      <sheetName val="7.közfogl."/>
      <sheetName val="8. EU projekt"/>
      <sheetName val="9. lak. szolg. tám."/>
      <sheetName val="10. adósság"/>
      <sheetName val="11.  közvetett támogatások"/>
      <sheetName val="12. egyéb működési tám"/>
      <sheetName val="13. Maradvány"/>
      <sheetName val="14. AB Vagyon"/>
      <sheetName val="15. AB Többéves"/>
      <sheetName val="16. Részesedések"/>
    </sheetNames>
    <sheetDataSet>
      <sheetData sheetId="0">
        <row r="24">
          <cell r="H24">
            <v>33672107</v>
          </cell>
          <cell r="I24">
            <v>37756773</v>
          </cell>
          <cell r="J24">
            <v>37756773</v>
          </cell>
        </row>
        <row r="29">
          <cell r="H29">
            <v>797976</v>
          </cell>
          <cell r="I29">
            <v>5347074</v>
          </cell>
          <cell r="J29">
            <v>5941222</v>
          </cell>
        </row>
        <row r="47">
          <cell r="H47">
            <v>2500000</v>
          </cell>
          <cell r="I47">
            <v>31687500</v>
          </cell>
          <cell r="J47">
            <v>29187500</v>
          </cell>
        </row>
        <row r="64">
          <cell r="H64">
            <v>4600000</v>
          </cell>
          <cell r="I64">
            <v>4160000</v>
          </cell>
          <cell r="J64">
            <v>3189219</v>
          </cell>
        </row>
        <row r="76">
          <cell r="H76">
            <v>1201255</v>
          </cell>
          <cell r="I76">
            <v>1201255</v>
          </cell>
          <cell r="J76">
            <v>3134995</v>
          </cell>
        </row>
        <row r="88">
          <cell r="H88">
            <v>0</v>
          </cell>
        </row>
        <row r="94">
          <cell r="H94">
            <v>0</v>
          </cell>
          <cell r="I94">
            <v>2205000</v>
          </cell>
          <cell r="J94">
            <v>2563000</v>
          </cell>
        </row>
        <row r="106">
          <cell r="H106">
            <v>5212531</v>
          </cell>
          <cell r="I106">
            <v>4428451</v>
          </cell>
          <cell r="J106">
            <v>4428451</v>
          </cell>
        </row>
        <row r="107">
          <cell r="H107">
            <v>41171994</v>
          </cell>
          <cell r="I107">
            <v>41171994</v>
          </cell>
          <cell r="J107">
            <v>41171994</v>
          </cell>
        </row>
        <row r="110">
          <cell r="J110">
            <v>1461484</v>
          </cell>
        </row>
      </sheetData>
      <sheetData sheetId="1">
        <row r="11">
          <cell r="F11">
            <v>10039326</v>
          </cell>
          <cell r="G11">
            <v>14780038</v>
          </cell>
          <cell r="H11">
            <v>14780038</v>
          </cell>
        </row>
        <row r="12">
          <cell r="F12">
            <v>1619819</v>
          </cell>
          <cell r="G12">
            <v>2090977</v>
          </cell>
          <cell r="H12">
            <v>2045407</v>
          </cell>
        </row>
        <row r="13">
          <cell r="F13">
            <v>12736170</v>
          </cell>
          <cell r="G13">
            <v>12621335</v>
          </cell>
          <cell r="H13">
            <v>12438284</v>
          </cell>
        </row>
        <row r="14">
          <cell r="F14">
            <v>10425000</v>
          </cell>
          <cell r="G14">
            <v>12111560</v>
          </cell>
          <cell r="H14">
            <v>9380225</v>
          </cell>
        </row>
        <row r="15">
          <cell r="F15">
            <v>2822000</v>
          </cell>
          <cell r="G15">
            <v>6116885</v>
          </cell>
          <cell r="H15">
            <v>5660450</v>
          </cell>
        </row>
        <row r="20">
          <cell r="F20">
            <v>500000</v>
          </cell>
          <cell r="G20">
            <v>6514203</v>
          </cell>
          <cell r="H20">
            <v>1281447</v>
          </cell>
        </row>
        <row r="21">
          <cell r="F21">
            <v>46983040</v>
          </cell>
          <cell r="G21">
            <v>71861337</v>
          </cell>
          <cell r="H21">
            <v>49998651</v>
          </cell>
        </row>
        <row r="28">
          <cell r="F28">
            <v>2683623</v>
          </cell>
          <cell r="G28">
            <v>514827</v>
          </cell>
          <cell r="H28">
            <v>0</v>
          </cell>
        </row>
        <row r="35">
          <cell r="F35">
            <v>1346885</v>
          </cell>
          <cell r="G35">
            <v>1346885</v>
          </cell>
          <cell r="H35">
            <v>1346885</v>
          </cell>
        </row>
        <row r="36">
          <cell r="G36">
            <v>0</v>
          </cell>
          <cell r="H3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maradvány"/>
      <sheetName val="4.Mérleg"/>
      <sheetName val="5.bev. forrásonként"/>
      <sheetName val="6. Kiadások"/>
      <sheetName val="8. Felújítások"/>
      <sheetName val="9. Beruházások"/>
      <sheetName val="16. előir.- falhaszn. ütemterv"/>
      <sheetName val="18. Egyéb működési kiadások"/>
    </sheetNames>
    <sheetDataSet>
      <sheetData sheetId="0" refreshError="1"/>
      <sheetData sheetId="1" refreshError="1"/>
      <sheetData sheetId="2" refreshError="1">
        <row r="82">
          <cell r="H82">
            <v>0</v>
          </cell>
        </row>
      </sheetData>
      <sheetData sheetId="3" refreshError="1"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C5E5-0508-48C6-B23B-ECAE30841F92}">
  <dimension ref="A1:J5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5" customWidth="1"/>
    <col min="2" max="2" width="51.7109375" customWidth="1"/>
    <col min="3" max="3" width="15.42578125" bestFit="1" customWidth="1"/>
    <col min="4" max="5" width="17" bestFit="1" customWidth="1"/>
    <col min="6" max="6" width="55.42578125" customWidth="1"/>
    <col min="7" max="7" width="15.42578125" bestFit="1" customWidth="1"/>
    <col min="8" max="9" width="17" bestFit="1" customWidth="1"/>
  </cols>
  <sheetData>
    <row r="1" spans="1:10" x14ac:dyDescent="0.2">
      <c r="B1" s="34" t="s">
        <v>68</v>
      </c>
    </row>
    <row r="3" spans="1:10" x14ac:dyDescent="0.2">
      <c r="B3" t="s">
        <v>67</v>
      </c>
    </row>
    <row r="4" spans="1:10" ht="15.75" x14ac:dyDescent="0.25">
      <c r="B4" s="37" t="s">
        <v>66</v>
      </c>
    </row>
    <row r="5" spans="1:10" x14ac:dyDescent="0.2">
      <c r="D5" s="36"/>
      <c r="E5" s="36" t="s">
        <v>65</v>
      </c>
      <c r="G5" s="36" t="s">
        <v>65</v>
      </c>
      <c r="J5" s="34"/>
    </row>
    <row r="6" spans="1:10" x14ac:dyDescent="0.2">
      <c r="A6" s="14" t="s">
        <v>74</v>
      </c>
      <c r="B6" s="35" t="s">
        <v>69</v>
      </c>
      <c r="C6" s="14" t="s">
        <v>70</v>
      </c>
      <c r="D6" s="14" t="s">
        <v>71</v>
      </c>
      <c r="E6" s="14" t="s">
        <v>64</v>
      </c>
      <c r="F6" s="14" t="s">
        <v>63</v>
      </c>
      <c r="G6" s="14" t="s">
        <v>72</v>
      </c>
      <c r="H6" s="14" t="s">
        <v>73</v>
      </c>
      <c r="I6" s="14" t="s">
        <v>62</v>
      </c>
      <c r="J6" s="34"/>
    </row>
    <row r="7" spans="1:10" ht="18" x14ac:dyDescent="0.25">
      <c r="A7" s="4"/>
      <c r="B7" s="33" t="s">
        <v>61</v>
      </c>
      <c r="C7" s="30"/>
      <c r="D7" s="32"/>
      <c r="E7" s="32"/>
      <c r="F7" s="31" t="s">
        <v>60</v>
      </c>
      <c r="G7" s="30"/>
      <c r="H7" s="4"/>
      <c r="I7" s="4"/>
    </row>
    <row r="8" spans="1:10" x14ac:dyDescent="0.2">
      <c r="A8" s="4"/>
      <c r="B8" s="29" t="s">
        <v>59</v>
      </c>
      <c r="C8" s="27" t="s">
        <v>58</v>
      </c>
      <c r="D8" s="27" t="s">
        <v>57</v>
      </c>
      <c r="E8" s="27" t="s">
        <v>56</v>
      </c>
      <c r="F8" s="28" t="s">
        <v>59</v>
      </c>
      <c r="G8" s="27" t="s">
        <v>58</v>
      </c>
      <c r="H8" s="26" t="s">
        <v>57</v>
      </c>
      <c r="I8" s="26" t="s">
        <v>56</v>
      </c>
    </row>
    <row r="9" spans="1:10" ht="18" x14ac:dyDescent="0.25">
      <c r="A9" s="4">
        <v>1</v>
      </c>
      <c r="B9" s="7" t="s">
        <v>55</v>
      </c>
      <c r="C9" s="5"/>
      <c r="D9" s="5"/>
      <c r="E9" s="5"/>
      <c r="F9" s="6" t="s">
        <v>54</v>
      </c>
      <c r="G9" s="5"/>
      <c r="H9" s="4"/>
      <c r="I9" s="4"/>
    </row>
    <row r="10" spans="1:10" ht="16.5" x14ac:dyDescent="0.25">
      <c r="A10" s="4">
        <v>2</v>
      </c>
      <c r="B10" s="25" t="s">
        <v>53</v>
      </c>
      <c r="C10" s="18"/>
      <c r="D10" s="18"/>
      <c r="E10" s="18"/>
      <c r="F10" s="19" t="s">
        <v>52</v>
      </c>
      <c r="G10" s="18"/>
      <c r="H10" s="4"/>
      <c r="I10" s="4"/>
    </row>
    <row r="11" spans="1:10" ht="15.75" x14ac:dyDescent="0.25">
      <c r="A11" s="4">
        <v>3</v>
      </c>
      <c r="B11" s="11" t="s">
        <v>51</v>
      </c>
      <c r="C11" s="10"/>
      <c r="D11" s="10"/>
      <c r="E11" s="10"/>
      <c r="F11" s="16" t="s">
        <v>51</v>
      </c>
      <c r="G11" s="10"/>
      <c r="H11" s="4"/>
      <c r="I11" s="4"/>
    </row>
    <row r="12" spans="1:10" x14ac:dyDescent="0.2">
      <c r="A12" s="4">
        <v>4</v>
      </c>
      <c r="B12" s="23" t="s">
        <v>50</v>
      </c>
      <c r="C12" s="1">
        <f>'[1]1.bev. forrásonként'!H24</f>
        <v>33672107</v>
      </c>
      <c r="D12" s="1">
        <f>'[1]1.bev. forrásonként'!I24</f>
        <v>37756773</v>
      </c>
      <c r="E12" s="1">
        <f>'[1]1.bev. forrásonként'!J24</f>
        <v>37756773</v>
      </c>
      <c r="F12" s="2" t="s">
        <v>49</v>
      </c>
      <c r="G12" s="1">
        <f>'[1]2. Kiadások'!F11</f>
        <v>10039326</v>
      </c>
      <c r="H12" s="1">
        <f>'[1]2. Kiadások'!G11</f>
        <v>14780038</v>
      </c>
      <c r="I12" s="1">
        <f>'[1]2. Kiadások'!H11</f>
        <v>14780038</v>
      </c>
    </row>
    <row r="13" spans="1:10" x14ac:dyDescent="0.2">
      <c r="A13" s="4">
        <v>5</v>
      </c>
      <c r="B13" s="24" t="s">
        <v>48</v>
      </c>
      <c r="C13" s="1">
        <f>'[1]1.bev. forrásonként'!H29</f>
        <v>797976</v>
      </c>
      <c r="D13" s="1">
        <f>'[1]1.bev. forrásonként'!I29</f>
        <v>5347074</v>
      </c>
      <c r="E13" s="1">
        <f>'[1]1.bev. forrásonként'!J29</f>
        <v>5941222</v>
      </c>
      <c r="F13" s="2" t="s">
        <v>47</v>
      </c>
      <c r="G13" s="1">
        <f>'[1]2. Kiadások'!F12</f>
        <v>1619819</v>
      </c>
      <c r="H13" s="1">
        <f>'[1]2. Kiadások'!G12</f>
        <v>2090977</v>
      </c>
      <c r="I13" s="1">
        <f>'[1]2. Kiadások'!H12</f>
        <v>2045407</v>
      </c>
    </row>
    <row r="14" spans="1:10" x14ac:dyDescent="0.2">
      <c r="A14" s="4">
        <v>6</v>
      </c>
      <c r="B14" s="24" t="s">
        <v>46</v>
      </c>
      <c r="C14" s="1">
        <f>'[1]1.bev. forrásonként'!H64</f>
        <v>4600000</v>
      </c>
      <c r="D14" s="1">
        <f>'[1]1.bev. forrásonként'!I64</f>
        <v>4160000</v>
      </c>
      <c r="E14" s="1">
        <f>'[1]1.bev. forrásonként'!J64</f>
        <v>3189219</v>
      </c>
      <c r="F14" s="2" t="s">
        <v>45</v>
      </c>
      <c r="G14" s="1">
        <f>'[1]2. Kiadások'!F13</f>
        <v>12736170</v>
      </c>
      <c r="H14" s="1">
        <f>'[1]2. Kiadások'!G13</f>
        <v>12621335</v>
      </c>
      <c r="I14" s="1">
        <f>'[1]2. Kiadások'!H13</f>
        <v>12438284</v>
      </c>
    </row>
    <row r="15" spans="1:10" x14ac:dyDescent="0.2">
      <c r="A15" s="4">
        <v>7</v>
      </c>
      <c r="B15" s="24" t="s">
        <v>44</v>
      </c>
      <c r="C15" s="1">
        <f>'[1]1.bev. forrásonként'!H76</f>
        <v>1201255</v>
      </c>
      <c r="D15" s="1">
        <f>'[1]1.bev. forrásonként'!I76</f>
        <v>1201255</v>
      </c>
      <c r="E15" s="1">
        <f>'[1]1.bev. forrásonként'!J76</f>
        <v>3134995</v>
      </c>
      <c r="F15" s="2" t="s">
        <v>43</v>
      </c>
      <c r="G15" s="1">
        <f>'[1]2. Kiadások'!F14</f>
        <v>10425000</v>
      </c>
      <c r="H15" s="1">
        <f>'[1]2. Kiadások'!G14</f>
        <v>12111560</v>
      </c>
      <c r="I15" s="1">
        <f>'[1]2. Kiadások'!H14</f>
        <v>9380225</v>
      </c>
    </row>
    <row r="16" spans="1:10" x14ac:dyDescent="0.2">
      <c r="A16" s="4">
        <v>8</v>
      </c>
      <c r="B16" s="24" t="s">
        <v>42</v>
      </c>
      <c r="C16" s="1">
        <f>'[1]1.bev. forrásonként'!H88</f>
        <v>0</v>
      </c>
      <c r="D16" s="1">
        <f>'[1]1.bev. forrásonként'!I88</f>
        <v>0</v>
      </c>
      <c r="E16" s="1">
        <f>'[1]1.bev. forrásonként'!J88</f>
        <v>0</v>
      </c>
      <c r="F16" s="2" t="s">
        <v>41</v>
      </c>
      <c r="G16" s="1">
        <f>'[1]2. Kiadások'!F15</f>
        <v>2822000</v>
      </c>
      <c r="H16" s="1">
        <f>'[1]2. Kiadások'!G15</f>
        <v>6116885</v>
      </c>
      <c r="I16" s="1">
        <f>'[1]2. Kiadások'!H15</f>
        <v>5660450</v>
      </c>
    </row>
    <row r="17" spans="1:9" ht="14.25" x14ac:dyDescent="0.2">
      <c r="A17" s="4">
        <v>9</v>
      </c>
      <c r="B17" s="21" t="s">
        <v>22</v>
      </c>
      <c r="C17" s="1">
        <f>SUM(C12:C16)</f>
        <v>40271338</v>
      </c>
      <c r="D17" s="1">
        <f>SUM(D12:D16)</f>
        <v>48465102</v>
      </c>
      <c r="E17" s="1">
        <f>SUM(E12:E16)</f>
        <v>50022209</v>
      </c>
      <c r="F17" s="15" t="s">
        <v>22</v>
      </c>
      <c r="G17" s="1">
        <f>SUM(G12:G16)</f>
        <v>37642315</v>
      </c>
      <c r="H17" s="1">
        <f>SUM(H12:H16)</f>
        <v>47720795</v>
      </c>
      <c r="I17" s="1">
        <f>SUM(I12:I16)</f>
        <v>44304404</v>
      </c>
    </row>
    <row r="18" spans="1:9" x14ac:dyDescent="0.2">
      <c r="A18" s="4"/>
      <c r="B18" s="23"/>
      <c r="C18" s="1"/>
      <c r="D18" s="1"/>
      <c r="E18" s="1"/>
      <c r="F18" s="2"/>
      <c r="G18" s="1"/>
      <c r="H18" s="1"/>
      <c r="I18" s="1"/>
    </row>
    <row r="19" spans="1:9" ht="15.75" x14ac:dyDescent="0.25">
      <c r="A19" s="4">
        <v>11</v>
      </c>
      <c r="B19" s="11" t="s">
        <v>40</v>
      </c>
      <c r="C19" s="10"/>
      <c r="D19" s="10"/>
      <c r="E19" s="10"/>
      <c r="F19" s="16" t="s">
        <v>39</v>
      </c>
      <c r="G19" s="10"/>
      <c r="H19" s="1"/>
      <c r="I19" s="1"/>
    </row>
    <row r="20" spans="1:9" x14ac:dyDescent="0.2">
      <c r="A20" s="4">
        <v>12</v>
      </c>
      <c r="B20" s="23" t="s">
        <v>38</v>
      </c>
      <c r="C20" s="1">
        <f>'[2]5.bev. forrásonként'!H82</f>
        <v>0</v>
      </c>
      <c r="D20" s="1"/>
      <c r="E20" s="1"/>
      <c r="F20" s="2" t="s">
        <v>37</v>
      </c>
      <c r="G20" s="1">
        <f>'[1]2. Kiadások'!F20</f>
        <v>500000</v>
      </c>
      <c r="H20" s="1">
        <f>'[1]2. Kiadások'!G20</f>
        <v>6514203</v>
      </c>
      <c r="I20" s="1">
        <f>'[1]2. Kiadások'!H20</f>
        <v>1281447</v>
      </c>
    </row>
    <row r="21" spans="1:9" x14ac:dyDescent="0.2">
      <c r="A21" s="4">
        <v>13</v>
      </c>
      <c r="B21" s="23" t="s">
        <v>36</v>
      </c>
      <c r="C21" s="1">
        <f>'[1]1.bev. forrásonként'!H47</f>
        <v>2500000</v>
      </c>
      <c r="D21" s="1">
        <f>'[1]1.bev. forrásonként'!I47</f>
        <v>31687500</v>
      </c>
      <c r="E21" s="1">
        <f>'[1]1.bev. forrásonként'!J47</f>
        <v>29187500</v>
      </c>
      <c r="F21" s="2" t="s">
        <v>35</v>
      </c>
      <c r="G21" s="1">
        <f>'[1]2. Kiadások'!F21</f>
        <v>46983040</v>
      </c>
      <c r="H21" s="1">
        <f>'[1]2. Kiadások'!G21</f>
        <v>71861337</v>
      </c>
      <c r="I21" s="1">
        <f>'[1]2. Kiadások'!H21</f>
        <v>49998651</v>
      </c>
    </row>
    <row r="22" spans="1:9" x14ac:dyDescent="0.2">
      <c r="A22" s="4">
        <v>14</v>
      </c>
      <c r="B22" s="23" t="s">
        <v>34</v>
      </c>
      <c r="C22" s="1">
        <f>'[1]1.bev. forrásonként'!H94</f>
        <v>0</v>
      </c>
      <c r="D22" s="1">
        <f>'[1]1.bev. forrásonként'!I94</f>
        <v>2205000</v>
      </c>
      <c r="E22" s="1">
        <f>'[1]1.bev. forrásonként'!J94</f>
        <v>2563000</v>
      </c>
      <c r="F22" s="2" t="s">
        <v>33</v>
      </c>
      <c r="G22" s="1">
        <v>0</v>
      </c>
      <c r="H22" s="1"/>
      <c r="I22" s="1"/>
    </row>
    <row r="23" spans="1:9" x14ac:dyDescent="0.2">
      <c r="A23" s="4">
        <v>15</v>
      </c>
      <c r="B23" s="22"/>
      <c r="C23" s="4"/>
      <c r="D23" s="4"/>
      <c r="E23" s="4"/>
      <c r="F23" s="2" t="s">
        <v>32</v>
      </c>
      <c r="G23" s="1">
        <f>'[2]6. Kiadások'!F22</f>
        <v>0</v>
      </c>
      <c r="H23" s="1"/>
      <c r="I23" s="1"/>
    </row>
    <row r="24" spans="1:9" x14ac:dyDescent="0.2">
      <c r="A24" s="4">
        <v>16</v>
      </c>
      <c r="B24" s="22"/>
      <c r="C24" s="4"/>
      <c r="D24" s="4"/>
      <c r="E24" s="4"/>
      <c r="F24" s="2" t="s">
        <v>31</v>
      </c>
      <c r="G24" s="1">
        <f>'[2]6. Kiadások'!F23</f>
        <v>0</v>
      </c>
      <c r="H24" s="1"/>
      <c r="I24" s="1"/>
    </row>
    <row r="25" spans="1:9" ht="14.25" x14ac:dyDescent="0.2">
      <c r="A25" s="4">
        <v>17</v>
      </c>
      <c r="B25" s="3"/>
      <c r="C25" s="1"/>
      <c r="D25" s="1"/>
      <c r="E25" s="1"/>
      <c r="F25" s="2" t="s">
        <v>30</v>
      </c>
      <c r="G25" s="1">
        <f>'[2]6. Kiadások'!F24</f>
        <v>0</v>
      </c>
      <c r="H25" s="1"/>
      <c r="I25" s="1"/>
    </row>
    <row r="26" spans="1:9" ht="14.25" x14ac:dyDescent="0.2">
      <c r="A26" s="4">
        <v>18</v>
      </c>
      <c r="B26" s="21" t="s">
        <v>22</v>
      </c>
      <c r="C26" s="1">
        <f>SUM(C20:C25)</f>
        <v>2500000</v>
      </c>
      <c r="D26" s="1">
        <f>SUM(D20:D25)</f>
        <v>33892500</v>
      </c>
      <c r="E26" s="1">
        <f>SUM(E20:E25)</f>
        <v>31750500</v>
      </c>
      <c r="F26" s="15" t="s">
        <v>22</v>
      </c>
      <c r="G26" s="1">
        <f>SUM(G20:G25)</f>
        <v>47483040</v>
      </c>
      <c r="H26" s="1">
        <f>SUM(H20:H25)</f>
        <v>78375540</v>
      </c>
      <c r="I26" s="1">
        <f>SUM(I20:I25)</f>
        <v>51280098</v>
      </c>
    </row>
    <row r="27" spans="1:9" ht="16.5" x14ac:dyDescent="0.25">
      <c r="A27" s="4">
        <v>19</v>
      </c>
      <c r="B27" s="20"/>
      <c r="C27" s="1"/>
      <c r="D27" s="1"/>
      <c r="E27" s="1"/>
      <c r="F27" s="19" t="s">
        <v>29</v>
      </c>
      <c r="G27" s="18"/>
      <c r="H27" s="1"/>
      <c r="I27" s="1"/>
    </row>
    <row r="28" spans="1:9" ht="15.75" x14ac:dyDescent="0.25">
      <c r="A28" s="4">
        <v>20</v>
      </c>
      <c r="B28" s="11"/>
      <c r="C28" s="1"/>
      <c r="D28" s="1"/>
      <c r="E28" s="1"/>
      <c r="F28" s="16" t="s">
        <v>28</v>
      </c>
      <c r="G28" s="10"/>
      <c r="H28" s="1"/>
      <c r="I28" s="1"/>
    </row>
    <row r="29" spans="1:9" ht="15.75" x14ac:dyDescent="0.25">
      <c r="A29" s="4">
        <v>21</v>
      </c>
      <c r="B29" s="11"/>
      <c r="C29" s="1"/>
      <c r="D29" s="1"/>
      <c r="E29" s="1"/>
      <c r="F29" s="17" t="s">
        <v>27</v>
      </c>
      <c r="G29" s="1">
        <f>'[1]2. Kiadások'!F28</f>
        <v>2683623</v>
      </c>
      <c r="H29" s="1">
        <f>'[1]2. Kiadások'!G28</f>
        <v>514827</v>
      </c>
      <c r="I29" s="1">
        <f>'[1]2. Kiadások'!H28</f>
        <v>0</v>
      </c>
    </row>
    <row r="30" spans="1:9" ht="14.25" x14ac:dyDescent="0.2">
      <c r="A30" s="4">
        <v>22</v>
      </c>
      <c r="B30" s="3"/>
      <c r="C30" s="1"/>
      <c r="D30" s="1"/>
      <c r="E30" s="1"/>
      <c r="F30" s="2" t="s">
        <v>26</v>
      </c>
      <c r="G30" s="1">
        <f>'[2]6. Kiadások'!F29</f>
        <v>0</v>
      </c>
      <c r="H30" s="1"/>
      <c r="I30" s="1"/>
    </row>
    <row r="31" spans="1:9" ht="14.25" x14ac:dyDescent="0.2">
      <c r="A31" s="4">
        <v>23</v>
      </c>
      <c r="B31" s="3"/>
      <c r="C31" s="1"/>
      <c r="D31" s="1"/>
      <c r="E31" s="1"/>
      <c r="F31" s="15" t="s">
        <v>22</v>
      </c>
      <c r="G31" s="1">
        <f>SUM(G29:G30)</f>
        <v>2683623</v>
      </c>
      <c r="H31" s="1">
        <f>SUM(H29:H30)</f>
        <v>514827</v>
      </c>
      <c r="I31" s="1">
        <f>SUM(I29:I30)</f>
        <v>0</v>
      </c>
    </row>
    <row r="32" spans="1:9" ht="15.75" x14ac:dyDescent="0.25">
      <c r="A32" s="4">
        <v>24</v>
      </c>
      <c r="B32" s="11"/>
      <c r="C32" s="1"/>
      <c r="D32" s="1"/>
      <c r="E32" s="1"/>
      <c r="F32" s="16" t="s">
        <v>25</v>
      </c>
      <c r="G32" s="10"/>
      <c r="H32" s="1"/>
      <c r="I32" s="1"/>
    </row>
    <row r="33" spans="1:9" ht="14.25" x14ac:dyDescent="0.2">
      <c r="A33" s="4">
        <v>25</v>
      </c>
      <c r="B33" s="3"/>
      <c r="C33" s="1"/>
      <c r="D33" s="1"/>
      <c r="E33" s="1"/>
      <c r="F33" s="2" t="s">
        <v>24</v>
      </c>
      <c r="G33" s="1">
        <v>0</v>
      </c>
      <c r="H33" s="1"/>
      <c r="I33" s="1"/>
    </row>
    <row r="34" spans="1:9" ht="18" x14ac:dyDescent="0.25">
      <c r="A34" s="4">
        <v>26</v>
      </c>
      <c r="B34" s="7"/>
      <c r="C34" s="1"/>
      <c r="D34" s="1"/>
      <c r="E34" s="1"/>
      <c r="F34" s="6" t="s">
        <v>23</v>
      </c>
      <c r="G34" s="5"/>
      <c r="H34" s="1"/>
      <c r="I34" s="1"/>
    </row>
    <row r="35" spans="1:9" ht="14.25" x14ac:dyDescent="0.2">
      <c r="A35" s="4">
        <v>27</v>
      </c>
      <c r="B35" s="3"/>
      <c r="C35" s="1"/>
      <c r="D35" s="1"/>
      <c r="E35" s="1"/>
      <c r="F35" s="2" t="s">
        <v>14</v>
      </c>
      <c r="G35" s="1">
        <v>0</v>
      </c>
      <c r="H35" s="1"/>
      <c r="I35" s="1"/>
    </row>
    <row r="36" spans="1:9" ht="14.25" x14ac:dyDescent="0.2">
      <c r="A36" s="4">
        <v>28</v>
      </c>
      <c r="B36" s="3"/>
      <c r="C36" s="1"/>
      <c r="D36" s="1"/>
      <c r="E36" s="1"/>
      <c r="F36" s="2" t="s">
        <v>13</v>
      </c>
      <c r="G36" s="1">
        <v>0</v>
      </c>
      <c r="H36" s="1"/>
      <c r="I36" s="1"/>
    </row>
    <row r="37" spans="1:9" ht="14.25" x14ac:dyDescent="0.2">
      <c r="A37" s="4">
        <v>29</v>
      </c>
      <c r="B37" s="3"/>
      <c r="C37" s="1"/>
      <c r="D37" s="1"/>
      <c r="E37" s="1"/>
      <c r="F37" s="15" t="s">
        <v>22</v>
      </c>
      <c r="G37" s="1">
        <f>SUM(G35:G36)</f>
        <v>0</v>
      </c>
      <c r="H37" s="1"/>
      <c r="I37" s="1"/>
    </row>
    <row r="38" spans="1:9" ht="14.25" x14ac:dyDescent="0.2">
      <c r="A38" s="4">
        <v>30</v>
      </c>
      <c r="B38" s="3"/>
      <c r="C38" s="1"/>
      <c r="D38" s="1"/>
      <c r="E38" s="1"/>
      <c r="F38" s="2"/>
      <c r="G38" s="1"/>
      <c r="H38" s="1"/>
      <c r="I38" s="1"/>
    </row>
    <row r="39" spans="1:9" ht="18" x14ac:dyDescent="0.25">
      <c r="A39" s="4">
        <v>31</v>
      </c>
      <c r="B39" s="7"/>
      <c r="C39" s="1"/>
      <c r="D39" s="1"/>
      <c r="E39" s="1"/>
      <c r="F39" s="6" t="s">
        <v>21</v>
      </c>
      <c r="G39" s="5"/>
      <c r="H39" s="1"/>
      <c r="I39" s="1"/>
    </row>
    <row r="40" spans="1:9" ht="15" customHeight="1" x14ac:dyDescent="0.25">
      <c r="A40" s="4">
        <v>32</v>
      </c>
      <c r="B40" s="7"/>
      <c r="C40" s="1"/>
      <c r="D40" s="1"/>
      <c r="E40" s="1"/>
      <c r="F40" s="14" t="s">
        <v>20</v>
      </c>
      <c r="G40" s="1">
        <f>'[1]2. Kiadások'!F35</f>
        <v>1346885</v>
      </c>
      <c r="H40" s="1">
        <f>'[1]2. Kiadások'!G35</f>
        <v>1346885</v>
      </c>
      <c r="I40" s="1">
        <f>'[1]2. Kiadások'!H35</f>
        <v>1346885</v>
      </c>
    </row>
    <row r="41" spans="1:9" ht="14.25" x14ac:dyDescent="0.2">
      <c r="A41" s="4">
        <v>33</v>
      </c>
      <c r="B41" s="3"/>
      <c r="C41" s="1"/>
      <c r="D41" s="1"/>
      <c r="E41" s="1"/>
      <c r="F41" s="2" t="s">
        <v>19</v>
      </c>
      <c r="G41" s="1">
        <f>'[1]2. Kiadások'!F36</f>
        <v>0</v>
      </c>
      <c r="H41" s="1">
        <f>'[1]2. Kiadások'!G36</f>
        <v>0</v>
      </c>
      <c r="I41" s="1">
        <f>'[1]2. Kiadások'!H36</f>
        <v>0</v>
      </c>
    </row>
    <row r="42" spans="1:9" ht="14.25" x14ac:dyDescent="0.2">
      <c r="A42" s="4">
        <v>34</v>
      </c>
      <c r="B42" s="3"/>
      <c r="C42" s="1"/>
      <c r="D42" s="1"/>
      <c r="E42" s="1"/>
      <c r="F42" s="2" t="s">
        <v>18</v>
      </c>
      <c r="G42" s="1">
        <v>0</v>
      </c>
      <c r="H42" s="1"/>
      <c r="I42" s="1"/>
    </row>
    <row r="43" spans="1:9" ht="48" x14ac:dyDescent="0.25">
      <c r="A43" s="4">
        <v>35</v>
      </c>
      <c r="B43" s="13" t="s">
        <v>17</v>
      </c>
      <c r="C43" s="10">
        <f>C17+C26</f>
        <v>42771338</v>
      </c>
      <c r="D43" s="10">
        <f>D17+D26</f>
        <v>82357602</v>
      </c>
      <c r="E43" s="10">
        <f>E17+E26</f>
        <v>81772709</v>
      </c>
      <c r="F43" s="6" t="s">
        <v>16</v>
      </c>
      <c r="G43" s="10">
        <f>G17+G26+G31+G40</f>
        <v>89155863</v>
      </c>
      <c r="H43" s="10">
        <f>H17+H26+H31+H40+H41</f>
        <v>127958047</v>
      </c>
      <c r="I43" s="10">
        <f>I17+I26+I31+I40+I41</f>
        <v>96931387</v>
      </c>
    </row>
    <row r="44" spans="1:9" ht="18" x14ac:dyDescent="0.25">
      <c r="A44" s="4">
        <v>36</v>
      </c>
      <c r="B44" s="12"/>
      <c r="C44" s="1"/>
      <c r="D44" s="1"/>
      <c r="E44" s="1"/>
      <c r="F44" s="6" t="s">
        <v>15</v>
      </c>
      <c r="G44" s="5"/>
      <c r="H44" s="1"/>
      <c r="I44" s="1"/>
    </row>
    <row r="45" spans="1:9" ht="14.25" x14ac:dyDescent="0.2">
      <c r="A45" s="4">
        <v>37</v>
      </c>
      <c r="B45" s="3"/>
      <c r="C45" s="1"/>
      <c r="D45" s="1"/>
      <c r="E45" s="1"/>
      <c r="F45" s="2" t="s">
        <v>14</v>
      </c>
      <c r="G45" s="1">
        <v>0</v>
      </c>
      <c r="H45" s="1"/>
      <c r="I45" s="1"/>
    </row>
    <row r="46" spans="1:9" ht="14.25" x14ac:dyDescent="0.2">
      <c r="A46" s="4">
        <v>38</v>
      </c>
      <c r="B46" s="3"/>
      <c r="C46" s="1"/>
      <c r="D46" s="1"/>
      <c r="E46" s="1"/>
      <c r="F46" s="2" t="s">
        <v>13</v>
      </c>
      <c r="G46" s="1">
        <v>0</v>
      </c>
      <c r="H46" s="1"/>
      <c r="I46" s="1"/>
    </row>
    <row r="47" spans="1:9" ht="18" x14ac:dyDescent="0.25">
      <c r="A47" s="4">
        <v>39</v>
      </c>
      <c r="B47" s="7" t="s">
        <v>12</v>
      </c>
      <c r="C47" s="5"/>
      <c r="D47" s="5"/>
      <c r="E47" s="5"/>
      <c r="F47" s="6"/>
      <c r="G47" s="8"/>
      <c r="H47" s="1"/>
      <c r="I47" s="1"/>
    </row>
    <row r="48" spans="1:9" ht="18" x14ac:dyDescent="0.25">
      <c r="A48" s="4">
        <v>40</v>
      </c>
      <c r="B48" s="11" t="s">
        <v>11</v>
      </c>
      <c r="C48" s="10"/>
      <c r="D48" s="10"/>
      <c r="E48" s="10"/>
      <c r="F48" s="9"/>
      <c r="G48" s="8"/>
      <c r="H48" s="1"/>
      <c r="I48" s="1"/>
    </row>
    <row r="49" spans="1:9" ht="18" x14ac:dyDescent="0.25">
      <c r="A49" s="4">
        <v>41</v>
      </c>
      <c r="B49" s="3" t="s">
        <v>10</v>
      </c>
      <c r="C49" s="1">
        <f>'[1]1.bev. forrásonként'!H106</f>
        <v>5212531</v>
      </c>
      <c r="D49" s="1">
        <f>'[1]1.bev. forrásonként'!I106</f>
        <v>4428451</v>
      </c>
      <c r="E49" s="1">
        <f>'[1]1.bev. forrásonként'!J106</f>
        <v>4428451</v>
      </c>
      <c r="F49" s="2"/>
      <c r="G49" s="8"/>
      <c r="H49" s="1"/>
      <c r="I49" s="1"/>
    </row>
    <row r="50" spans="1:9" ht="18" x14ac:dyDescent="0.25">
      <c r="A50" s="4">
        <v>42</v>
      </c>
      <c r="B50" s="3" t="s">
        <v>9</v>
      </c>
      <c r="C50" s="1">
        <f>'[1]1.bev. forrásonként'!H107</f>
        <v>41171994</v>
      </c>
      <c r="D50" s="1">
        <f>'[1]1.bev. forrásonként'!I107</f>
        <v>41171994</v>
      </c>
      <c r="E50" s="1">
        <f>'[1]1.bev. forrásonként'!J107</f>
        <v>41171994</v>
      </c>
      <c r="F50" s="2"/>
      <c r="G50" s="8"/>
      <c r="H50" s="1"/>
      <c r="I50" s="1"/>
    </row>
    <row r="51" spans="1:9" ht="18" x14ac:dyDescent="0.25">
      <c r="A51" s="4">
        <v>43</v>
      </c>
      <c r="B51" s="11" t="s">
        <v>8</v>
      </c>
      <c r="C51" s="10"/>
      <c r="D51" s="10"/>
      <c r="E51" s="10"/>
      <c r="F51" s="9"/>
      <c r="G51" s="8"/>
      <c r="H51" s="1"/>
      <c r="I51" s="1"/>
    </row>
    <row r="52" spans="1:9" ht="18" x14ac:dyDescent="0.25">
      <c r="A52" s="4">
        <v>44</v>
      </c>
      <c r="B52" s="3" t="s">
        <v>7</v>
      </c>
      <c r="C52" s="1">
        <v>0</v>
      </c>
      <c r="D52" s="1">
        <v>0</v>
      </c>
      <c r="E52" s="1">
        <f>'[1]1.bev. forrásonként'!J110</f>
        <v>1461484</v>
      </c>
      <c r="F52" s="2"/>
      <c r="G52" s="8"/>
      <c r="H52" s="1"/>
      <c r="I52" s="1"/>
    </row>
    <row r="53" spans="1:9" ht="18" x14ac:dyDescent="0.25">
      <c r="A53" s="4">
        <v>45</v>
      </c>
      <c r="B53" s="3" t="s">
        <v>6</v>
      </c>
      <c r="C53" s="1">
        <v>0</v>
      </c>
      <c r="D53" s="1">
        <v>0</v>
      </c>
      <c r="E53" s="1">
        <v>0</v>
      </c>
      <c r="F53" s="2"/>
      <c r="G53" s="8"/>
      <c r="H53" s="1"/>
      <c r="I53" s="1"/>
    </row>
    <row r="54" spans="1:9" ht="18" x14ac:dyDescent="0.25">
      <c r="A54" s="4">
        <v>46</v>
      </c>
      <c r="B54" s="7" t="s">
        <v>5</v>
      </c>
      <c r="C54" s="5">
        <f>C43+C50+C52+C49+C53</f>
        <v>89155863</v>
      </c>
      <c r="D54" s="5">
        <f>D43+D50+D52+D49+D53</f>
        <v>127958047</v>
      </c>
      <c r="E54" s="5">
        <f>E43+E50+E52+E49+E53</f>
        <v>128834638</v>
      </c>
      <c r="F54" s="6" t="s">
        <v>4</v>
      </c>
      <c r="G54" s="5">
        <f>G43+G45+G46</f>
        <v>89155863</v>
      </c>
      <c r="H54" s="5">
        <f>H43+H45+H46</f>
        <v>127958047</v>
      </c>
      <c r="I54" s="5">
        <f>I43+I45+I46</f>
        <v>96931387</v>
      </c>
    </row>
    <row r="55" spans="1:9" ht="14.25" x14ac:dyDescent="0.2">
      <c r="A55" s="4">
        <v>47</v>
      </c>
      <c r="B55" s="3" t="s">
        <v>3</v>
      </c>
      <c r="C55" s="1">
        <f>C17+C52+C49</f>
        <v>45483869</v>
      </c>
      <c r="D55" s="1">
        <f>D17+D52+D49</f>
        <v>52893553</v>
      </c>
      <c r="E55" s="1">
        <f>E17+E52+E49</f>
        <v>55912144</v>
      </c>
      <c r="F55" s="2" t="s">
        <v>2</v>
      </c>
      <c r="G55" s="1">
        <f>G17+G31+G40</f>
        <v>41672823</v>
      </c>
      <c r="H55" s="1">
        <f>H17+H31+H40+H41</f>
        <v>49582507</v>
      </c>
      <c r="I55" s="1">
        <f>I17+I31+I40+I41</f>
        <v>45651289</v>
      </c>
    </row>
    <row r="56" spans="1:9" ht="14.25" x14ac:dyDescent="0.2">
      <c r="A56" s="4">
        <v>48</v>
      </c>
      <c r="B56" s="3" t="s">
        <v>1</v>
      </c>
      <c r="C56" s="1">
        <f>C26+C50</f>
        <v>43671994</v>
      </c>
      <c r="D56" s="1">
        <f>D26+D50</f>
        <v>75064494</v>
      </c>
      <c r="E56" s="1">
        <f>E26+E50</f>
        <v>72922494</v>
      </c>
      <c r="F56" s="2" t="s">
        <v>0</v>
      </c>
      <c r="G56" s="1">
        <f>G26</f>
        <v>47483040</v>
      </c>
      <c r="H56" s="1">
        <f>H26</f>
        <v>78375540</v>
      </c>
      <c r="I56" s="1">
        <f>I26</f>
        <v>51280098</v>
      </c>
    </row>
  </sheetData>
  <mergeCells count="2">
    <mergeCell ref="B7:C7"/>
    <mergeCell ref="F7:G7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2021-05-23T16:40:26Z</dcterms:created>
  <dcterms:modified xsi:type="dcterms:W3CDTF">2021-05-23T16:41:44Z</dcterms:modified>
</cp:coreProperties>
</file>