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MÉRŐ\rendeletek 2020\6.2020. (III.05) önkormányzati rendelete az önkormányzat 2020. évi költségvetéséről\"/>
    </mc:Choice>
  </mc:AlternateContent>
  <bookViews>
    <workbookView xWindow="480" yWindow="228" windowWidth="20736" windowHeight="11760"/>
  </bookViews>
  <sheets>
    <sheet name="03" sheetId="2" r:id="rId1"/>
    <sheet name="3" sheetId="4" r:id="rId2"/>
  </sheets>
  <definedNames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E12" i="2" l="1"/>
  <c r="E56" i="2"/>
  <c r="E53" i="2"/>
  <c r="E47" i="2" l="1"/>
  <c r="E44" i="2"/>
  <c r="E27" i="2"/>
  <c r="E17" i="2"/>
  <c r="E14" i="2"/>
  <c r="D12" i="4"/>
  <c r="D13" i="4" s="1"/>
  <c r="D56" i="2"/>
  <c r="D47" i="2"/>
  <c r="D44" i="2"/>
  <c r="D24" i="2"/>
  <c r="D27" i="2" s="1"/>
  <c r="D17" i="2"/>
  <c r="D13" i="2"/>
  <c r="D12" i="2"/>
  <c r="C12" i="4"/>
  <c r="C13" i="4" s="1"/>
  <c r="C12" i="2"/>
  <c r="C14" i="2" s="1"/>
  <c r="C56" i="2"/>
  <c r="C47" i="2"/>
  <c r="C44" i="2"/>
  <c r="C24" i="2"/>
  <c r="C27" i="2" s="1"/>
  <c r="C17" i="2"/>
  <c r="D14" i="2" l="1"/>
  <c r="E57" i="2"/>
  <c r="D57" i="2"/>
  <c r="C57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</calcChain>
</file>

<file path=xl/sharedStrings.xml><?xml version="1.0" encoding="utf-8"?>
<sst xmlns="http://schemas.openxmlformats.org/spreadsheetml/2006/main" count="73" uniqueCount="67">
  <si>
    <t>Megnevezés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</si>
  <si>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</si>
  <si>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</si>
  <si>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</si>
  <si>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</si>
  <si>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</si>
  <si>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</si>
  <si>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</si>
  <si>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Egyéb működési célú támogatások bevételei államháztartáson belülről (=33+…+42) (B16)</t>
  </si>
  <si>
    <t>Működési célú támogatások államháztartáson belülről (=07+...+10+21+32) (B1)</t>
  </si>
  <si>
    <t>Felhalmozási célú önkormányzati támogatások (B21)</t>
  </si>
  <si>
    <t>Egyéb felhalmozási célú támogatások bevételei államháztartáson belülről (=69+…+78) (B25)</t>
  </si>
  <si>
    <t>Felhalmozási célú támogatások államháztartáson belülről (=44+45+46+57+68) (B2)</t>
  </si>
  <si>
    <t>Vagyoni tipusú adók (=110+…+115) (B34)</t>
  </si>
  <si>
    <t>ebből: magánszemélyek kommunális adója (B34)</t>
  </si>
  <si>
    <t>Értékesítési és forgalmi adók (=117+…+138) (B351)</t>
  </si>
  <si>
    <t>ebből: állandó jelleggel végzett iparűzési tevékenység után fizetett helyi iparűzési adó (B351)</t>
  </si>
  <si>
    <t>Gépjárműadók (=145+…+148) (B354)</t>
  </si>
  <si>
    <t>ebből: belföldi gépjárművek adójának a helyi önkormányzatot megillető része (B354)</t>
  </si>
  <si>
    <t>Termékek és szolgáltatások adói (=116+139+143+144+149)  (B35)</t>
  </si>
  <si>
    <t>Egyéb közhatalmi bevételek (&gt;=169+…+185) (B36)</t>
  </si>
  <si>
    <t>ebből: egyéb bírság (B36)</t>
  </si>
  <si>
    <t>Közhatalmi bevételek (=93+94+104+109+167+168) (B3)</t>
  </si>
  <si>
    <t>Készletértékesítés ellenértéke (B401)</t>
  </si>
  <si>
    <t>Szolgáltatások ellenértéke (&gt;=189+190) (B402)</t>
  </si>
  <si>
    <t>Tulajdonosi bevételek (&gt;=194+…+199) (B404)</t>
  </si>
  <si>
    <t>Ellátási díjak (B405)</t>
  </si>
  <si>
    <t>Kiszámlázott általános forgalmi adó (B406)</t>
  </si>
  <si>
    <t>Egyéb kapott (járó) kamatok és kamatjellegű bevételek (&gt;=207+208) (B4082)</t>
  </si>
  <si>
    <t>Kamatbevételek és más nyereségjellegű bevételek (=203+206) (B408)</t>
  </si>
  <si>
    <t>Más egyéb pénzügyi műveletek bevételei (&gt;=212+216) (B4092)</t>
  </si>
  <si>
    <t>ebből: befektetési jegyek bevételei (B4092)</t>
  </si>
  <si>
    <t>Egyéb pénzügyi műveletek bevételei (=210+211) (B409)</t>
  </si>
  <si>
    <t>Egyéb működési bevételek (&gt;=220+221) (B411)</t>
  </si>
  <si>
    <t>Működési bevételek (=187+188+191+193+200+…+202+209+217+218+219) (B4)</t>
  </si>
  <si>
    <t>Ingatlanok értékesítése (&gt;=226) (B52)</t>
  </si>
  <si>
    <t>Felhalmozási bevételek (=223+225+227+228+230) (B5)</t>
  </si>
  <si>
    <t>Működési célú visszatérítendő támogatások, kölcsönök visszatérülése államháztartáson kívülről (=236+…+244) (B64)</t>
  </si>
  <si>
    <t>ebből: háztartások (B64)</t>
  </si>
  <si>
    <t>ebből: pénzügyi vállalkozások (B64)</t>
  </si>
  <si>
    <t>Egyéb működési célú átvett pénzeszközök (=246…+256) (B65)</t>
  </si>
  <si>
    <t>ebből: háztartások (B65)</t>
  </si>
  <si>
    <t>Működési célú átvett pénzeszközök (=232+...+235+245) (B6)</t>
  </si>
  <si>
    <t>Felhalmozási célú visszatérítendő támogatások, kölcsönök visszatérülése államháztartáson kívülről (=262+…+270) (B74)</t>
  </si>
  <si>
    <t>Költségvetési bevételek (=43+79+186+222+231+257+283) (B1-B7)</t>
  </si>
  <si>
    <t>Forgatási célú belföldi értékpapírok beváltása, értékesítése (&gt;=06+07) (B8121)</t>
  </si>
  <si>
    <t>ebből: befektetési jegyek (B8121)</t>
  </si>
  <si>
    <t>Belföldi értékpapírok bevételei (=05+08+09+10) (B812)</t>
  </si>
  <si>
    <t>Előző év költségvetési maradványának igénybevétele (B8131)</t>
  </si>
  <si>
    <t>Maradvány igénybevétele (=12+13) (B813)</t>
  </si>
  <si>
    <t>Belföldi finanszírozás bevételei (=04+11+14+…+19+22) (B81)</t>
  </si>
  <si>
    <t>Finanszírozási bevételek (=23+29+30+31) (B8)</t>
  </si>
  <si>
    <t>Költségvetési bevételek</t>
  </si>
  <si>
    <t>ebből: önkormányzati vagyon üzemeltetésé-ből, koncesszióból származó bevétel (B404)</t>
  </si>
  <si>
    <t>Egyéb felhalmozási célú átvett pénzeszközök</t>
  </si>
  <si>
    <t xml:space="preserve">Felhalmozási célú átvett pénzeszközök </t>
  </si>
  <si>
    <t>Finanszírozási bevételek</t>
  </si>
  <si>
    <t>Áfa visszatérítés</t>
  </si>
  <si>
    <t>Biztosító által fizetett kártérítés</t>
  </si>
  <si>
    <t>Egyéb tárgyi eszközök értékesítése</t>
  </si>
  <si>
    <t>Közvetített szolgáltatások ellenértéke</t>
  </si>
  <si>
    <t>Tárgyi eszköz bérbeadásából szármezó bevétel</t>
  </si>
  <si>
    <t>Államháztartáson belüli megelőlegezések (B814)</t>
  </si>
  <si>
    <t>Eredeti előirányzat 2020. évre</t>
  </si>
  <si>
    <t>Módosított előirányzat 2020. évre</t>
  </si>
  <si>
    <t>4. számú melléklet</t>
  </si>
  <si>
    <t>Hosszú lejáratú hitelek, kölcsönök  felvétele pénzügyi vállalkozástól (B8111)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</si>
</sst>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5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3" fontId="6" fillId="4" borderId="1" xfId="0" applyNumberFormat="1" applyFont="1" applyFill="1" applyBorder="1" applyAlignment="1">
      <alignment horizontal="right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view="pageLayout" zoomScaleNormal="100" workbookViewId="0">
      <selection activeCell="D1" sqref="D1"/>
    </sheetView>
  </sheetViews>
  <sheetFormatPr defaultRowHeight="13.2" x14ac:dyDescent="0.25"/>
  <cols>
    <col min="1" max="1" width="3.88671875" customWidth="1"/>
    <col min="2" max="2" width="30.109375" customWidth="1"/>
    <col min="3" max="3" width="14.5546875" style="1" customWidth="1"/>
    <col min="4" max="4" width="16" customWidth="1"/>
    <col min="5" max="5" width="12.88671875" customWidth="1"/>
  </cols>
  <sheetData>
    <row r="1" spans="1:5" s="1" customFormat="1" x14ac:dyDescent="0.25">
      <c r="D1" s="1" t="s">
        <v>65</v>
      </c>
    </row>
    <row r="2" spans="1:5" s="1" customFormat="1" x14ac:dyDescent="0.25"/>
    <row r="3" spans="1:5" s="1" customFormat="1" ht="15.6" x14ac:dyDescent="0.25">
      <c r="B3" s="3" t="s">
        <v>52</v>
      </c>
      <c r="C3" s="2"/>
    </row>
    <row r="4" spans="1:5" s="1" customFormat="1" x14ac:dyDescent="0.25"/>
    <row r="5" spans="1:5" ht="34.200000000000003" x14ac:dyDescent="0.25">
      <c r="A5" s="20"/>
      <c r="B5" s="20" t="s">
        <v>0</v>
      </c>
      <c r="C5" s="20" t="s">
        <v>63</v>
      </c>
      <c r="D5" s="20" t="s">
        <v>64</v>
      </c>
      <c r="E5" s="20" t="s">
        <v>64</v>
      </c>
    </row>
    <row r="6" spans="1:5" ht="24" x14ac:dyDescent="0.25">
      <c r="A6" s="7">
        <v>1</v>
      </c>
      <c r="B6" s="8" t="s">
        <v>1</v>
      </c>
      <c r="C6" s="9">
        <v>159908400</v>
      </c>
      <c r="D6" s="9">
        <v>159908400</v>
      </c>
      <c r="E6" s="15">
        <v>160546885</v>
      </c>
    </row>
    <row r="7" spans="1:5" ht="24" x14ac:dyDescent="0.25">
      <c r="A7" s="7">
        <f>A6+1</f>
        <v>2</v>
      </c>
      <c r="B7" s="8" t="s">
        <v>2</v>
      </c>
      <c r="C7" s="9">
        <v>61950820</v>
      </c>
      <c r="D7" s="9">
        <v>61950820</v>
      </c>
      <c r="E7" s="15">
        <v>68543680</v>
      </c>
    </row>
    <row r="8" spans="1:5" ht="36" x14ac:dyDescent="0.25">
      <c r="A8" s="7">
        <f t="shared" ref="A8:A57" si="0">A7+1</f>
        <v>3</v>
      </c>
      <c r="B8" s="8" t="s">
        <v>3</v>
      </c>
      <c r="C8" s="9">
        <v>102442048</v>
      </c>
      <c r="D8" s="9">
        <v>102442048</v>
      </c>
      <c r="E8" s="15">
        <v>116751547</v>
      </c>
    </row>
    <row r="9" spans="1:5" ht="24" x14ac:dyDescent="0.25">
      <c r="A9" s="7">
        <f t="shared" si="0"/>
        <v>4</v>
      </c>
      <c r="B9" s="8" t="s">
        <v>4</v>
      </c>
      <c r="C9" s="9">
        <v>3068703</v>
      </c>
      <c r="D9" s="9">
        <v>3068703</v>
      </c>
      <c r="E9" s="15">
        <v>4228493</v>
      </c>
    </row>
    <row r="10" spans="1:5" ht="24" x14ac:dyDescent="0.25">
      <c r="A10" s="7">
        <f t="shared" si="0"/>
        <v>5</v>
      </c>
      <c r="B10" s="8" t="s">
        <v>5</v>
      </c>
      <c r="C10" s="9">
        <v>0</v>
      </c>
      <c r="D10" s="14">
        <v>12403458</v>
      </c>
      <c r="E10" s="15">
        <v>7530900</v>
      </c>
    </row>
    <row r="11" spans="1:5" x14ac:dyDescent="0.25">
      <c r="A11" s="7">
        <f t="shared" si="0"/>
        <v>6</v>
      </c>
      <c r="B11" s="8" t="s">
        <v>6</v>
      </c>
      <c r="C11" s="9">
        <v>0</v>
      </c>
      <c r="D11" s="14">
        <v>0</v>
      </c>
      <c r="E11" s="16">
        <v>0</v>
      </c>
    </row>
    <row r="12" spans="1:5" ht="22.8" x14ac:dyDescent="0.25">
      <c r="A12" s="7">
        <f t="shared" si="0"/>
        <v>7</v>
      </c>
      <c r="B12" s="10" t="s">
        <v>7</v>
      </c>
      <c r="C12" s="11">
        <f>SUM(C6:C11)</f>
        <v>327369971</v>
      </c>
      <c r="D12" s="11">
        <f>SUM(D6:D11)</f>
        <v>339773429</v>
      </c>
      <c r="E12" s="11">
        <f>SUM(E6:E11)</f>
        <v>357601505</v>
      </c>
    </row>
    <row r="13" spans="1:5" ht="36" x14ac:dyDescent="0.25">
      <c r="A13" s="7">
        <f t="shared" si="0"/>
        <v>8</v>
      </c>
      <c r="B13" s="8" t="s">
        <v>8</v>
      </c>
      <c r="C13" s="9">
        <v>47063404</v>
      </c>
      <c r="D13" s="14">
        <f>C13+3486000</f>
        <v>50549404</v>
      </c>
      <c r="E13" s="15">
        <v>62149462</v>
      </c>
    </row>
    <row r="14" spans="1:5" ht="34.200000000000003" x14ac:dyDescent="0.25">
      <c r="A14" s="7">
        <f t="shared" si="0"/>
        <v>9</v>
      </c>
      <c r="B14" s="10" t="s">
        <v>9</v>
      </c>
      <c r="C14" s="11">
        <f t="shared" ref="C14:E14" si="1">C12+C13</f>
        <v>374433375</v>
      </c>
      <c r="D14" s="11">
        <f t="shared" si="1"/>
        <v>390322833</v>
      </c>
      <c r="E14" s="11">
        <f t="shared" si="1"/>
        <v>419750967</v>
      </c>
    </row>
    <row r="15" spans="1:5" ht="24" x14ac:dyDescent="0.25">
      <c r="A15" s="7">
        <f t="shared" si="0"/>
        <v>10</v>
      </c>
      <c r="B15" s="8" t="s">
        <v>10</v>
      </c>
      <c r="C15" s="9">
        <v>0</v>
      </c>
      <c r="D15" s="14">
        <v>0</v>
      </c>
      <c r="E15" s="15">
        <v>74990625</v>
      </c>
    </row>
    <row r="16" spans="1:5" ht="36" x14ac:dyDescent="0.25">
      <c r="A16" s="7">
        <f t="shared" si="0"/>
        <v>11</v>
      </c>
      <c r="B16" s="8" t="s">
        <v>11</v>
      </c>
      <c r="C16" s="9">
        <v>6872280</v>
      </c>
      <c r="D16" s="9">
        <v>6872280</v>
      </c>
      <c r="E16" s="15">
        <v>6000000</v>
      </c>
    </row>
    <row r="17" spans="1:5" ht="34.200000000000003" x14ac:dyDescent="0.25">
      <c r="A17" s="7">
        <f t="shared" si="0"/>
        <v>12</v>
      </c>
      <c r="B17" s="10" t="s">
        <v>12</v>
      </c>
      <c r="C17" s="11">
        <f t="shared" ref="C17:E17" si="2">SUM(C15:C16)</f>
        <v>6872280</v>
      </c>
      <c r="D17" s="11">
        <f t="shared" si="2"/>
        <v>6872280</v>
      </c>
      <c r="E17" s="11">
        <f t="shared" si="2"/>
        <v>80990625</v>
      </c>
    </row>
    <row r="18" spans="1:5" x14ac:dyDescent="0.25">
      <c r="A18" s="7">
        <f t="shared" si="0"/>
        <v>13</v>
      </c>
      <c r="B18" s="8" t="s">
        <v>13</v>
      </c>
      <c r="C18" s="9">
        <v>4285000</v>
      </c>
      <c r="D18" s="9">
        <v>4285000</v>
      </c>
      <c r="E18" s="15">
        <v>5088152</v>
      </c>
    </row>
    <row r="19" spans="1:5" ht="24" x14ac:dyDescent="0.25">
      <c r="A19" s="7">
        <f t="shared" si="0"/>
        <v>14</v>
      </c>
      <c r="B19" s="8" t="s">
        <v>14</v>
      </c>
      <c r="C19" s="9">
        <v>0</v>
      </c>
      <c r="D19" s="9">
        <v>0</v>
      </c>
      <c r="E19" s="9">
        <v>0</v>
      </c>
    </row>
    <row r="20" spans="1:5" ht="24" x14ac:dyDescent="0.25">
      <c r="A20" s="7">
        <f t="shared" si="0"/>
        <v>15</v>
      </c>
      <c r="B20" s="8" t="s">
        <v>15</v>
      </c>
      <c r="C20" s="9">
        <v>23147493</v>
      </c>
      <c r="D20" s="9">
        <v>23147493</v>
      </c>
      <c r="E20" s="15">
        <v>29789652</v>
      </c>
    </row>
    <row r="21" spans="1:5" ht="36" x14ac:dyDescent="0.25">
      <c r="A21" s="7">
        <f t="shared" si="0"/>
        <v>16</v>
      </c>
      <c r="B21" s="8" t="s">
        <v>16</v>
      </c>
      <c r="C21" s="9">
        <v>0</v>
      </c>
      <c r="D21" s="9">
        <v>0</v>
      </c>
      <c r="E21" s="9">
        <v>0</v>
      </c>
    </row>
    <row r="22" spans="1:5" x14ac:dyDescent="0.25">
      <c r="A22" s="7">
        <f t="shared" si="0"/>
        <v>17</v>
      </c>
      <c r="B22" s="8" t="s">
        <v>17</v>
      </c>
      <c r="C22" s="9">
        <v>7000000</v>
      </c>
      <c r="D22" s="9">
        <v>0</v>
      </c>
      <c r="E22" s="9">
        <v>0</v>
      </c>
    </row>
    <row r="23" spans="1:5" ht="24" x14ac:dyDescent="0.25">
      <c r="A23" s="7">
        <f t="shared" si="0"/>
        <v>18</v>
      </c>
      <c r="B23" s="8" t="s">
        <v>18</v>
      </c>
      <c r="C23" s="9"/>
      <c r="D23" s="9"/>
      <c r="E23" s="9"/>
    </row>
    <row r="24" spans="1:5" ht="24" x14ac:dyDescent="0.25">
      <c r="A24" s="7">
        <f t="shared" si="0"/>
        <v>19</v>
      </c>
      <c r="B24" s="8" t="s">
        <v>19</v>
      </c>
      <c r="C24" s="9">
        <f t="shared" ref="C24:D24" si="3">SUM(C19:C23)</f>
        <v>30147493</v>
      </c>
      <c r="D24" s="9">
        <f t="shared" si="3"/>
        <v>23147493</v>
      </c>
      <c r="E24" s="15">
        <v>29789652</v>
      </c>
    </row>
    <row r="25" spans="1:5" ht="24" x14ac:dyDescent="0.25">
      <c r="A25" s="7">
        <f t="shared" si="0"/>
        <v>20</v>
      </c>
      <c r="B25" s="8" t="s">
        <v>20</v>
      </c>
      <c r="C25" s="9">
        <v>3600000</v>
      </c>
      <c r="D25" s="9">
        <v>3600000</v>
      </c>
      <c r="E25" s="15">
        <v>4146175</v>
      </c>
    </row>
    <row r="26" spans="1:5" x14ac:dyDescent="0.25">
      <c r="A26" s="7">
        <f t="shared" si="0"/>
        <v>21</v>
      </c>
      <c r="B26" s="8" t="s">
        <v>21</v>
      </c>
      <c r="C26" s="9"/>
      <c r="D26" s="9"/>
      <c r="E26" s="9"/>
    </row>
    <row r="27" spans="1:5" ht="22.8" x14ac:dyDescent="0.25">
      <c r="A27" s="7">
        <f t="shared" si="0"/>
        <v>22</v>
      </c>
      <c r="B27" s="10" t="s">
        <v>22</v>
      </c>
      <c r="C27" s="11">
        <f t="shared" ref="C27:E27" si="4">C24+C25+C26+C18</f>
        <v>38032493</v>
      </c>
      <c r="D27" s="11">
        <f t="shared" si="4"/>
        <v>31032493</v>
      </c>
      <c r="E27" s="11">
        <f t="shared" si="4"/>
        <v>39023979</v>
      </c>
    </row>
    <row r="28" spans="1:5" x14ac:dyDescent="0.25">
      <c r="A28" s="7">
        <f t="shared" si="0"/>
        <v>23</v>
      </c>
      <c r="B28" s="8" t="s">
        <v>23</v>
      </c>
      <c r="C28" s="9">
        <v>0</v>
      </c>
      <c r="D28" s="9">
        <v>0</v>
      </c>
    </row>
    <row r="29" spans="1:5" ht="24" x14ac:dyDescent="0.25">
      <c r="A29" s="7">
        <f t="shared" si="0"/>
        <v>24</v>
      </c>
      <c r="B29" s="8" t="s">
        <v>24</v>
      </c>
      <c r="C29" s="9">
        <v>6005202</v>
      </c>
      <c r="D29" s="9">
        <v>16005202</v>
      </c>
      <c r="E29" s="15">
        <v>47337426</v>
      </c>
    </row>
    <row r="30" spans="1:5" x14ac:dyDescent="0.25">
      <c r="A30" s="7">
        <f t="shared" si="0"/>
        <v>25</v>
      </c>
      <c r="B30" s="8" t="s">
        <v>60</v>
      </c>
      <c r="C30" s="9">
        <v>3480000</v>
      </c>
      <c r="D30" s="9">
        <v>3480000</v>
      </c>
      <c r="E30" s="15">
        <v>3797857</v>
      </c>
    </row>
    <row r="31" spans="1:5" s="1" customFormat="1" ht="24" x14ac:dyDescent="0.25">
      <c r="A31" s="7">
        <f t="shared" si="0"/>
        <v>26</v>
      </c>
      <c r="B31" s="8" t="s">
        <v>61</v>
      </c>
      <c r="C31" s="9">
        <v>5004560</v>
      </c>
      <c r="D31" s="9">
        <v>5004560</v>
      </c>
    </row>
    <row r="32" spans="1:5" ht="24" x14ac:dyDescent="0.25">
      <c r="A32" s="7">
        <f t="shared" si="0"/>
        <v>27</v>
      </c>
      <c r="B32" s="8" t="s">
        <v>25</v>
      </c>
      <c r="C32" s="9">
        <v>15161000</v>
      </c>
      <c r="D32" s="9">
        <v>15161000</v>
      </c>
      <c r="E32" s="15">
        <v>2470176</v>
      </c>
    </row>
    <row r="33" spans="1:5" ht="24" x14ac:dyDescent="0.25">
      <c r="A33" s="7">
        <f t="shared" si="0"/>
        <v>28</v>
      </c>
      <c r="B33" s="8" t="s">
        <v>53</v>
      </c>
      <c r="C33" s="9">
        <v>0</v>
      </c>
      <c r="D33" s="9">
        <v>0</v>
      </c>
      <c r="E33" s="9">
        <v>0</v>
      </c>
    </row>
    <row r="34" spans="1:5" x14ac:dyDescent="0.25">
      <c r="A34" s="7">
        <f t="shared" si="0"/>
        <v>29</v>
      </c>
      <c r="B34" s="8" t="s">
        <v>26</v>
      </c>
      <c r="C34" s="9">
        <v>0</v>
      </c>
      <c r="D34" s="9">
        <v>0</v>
      </c>
      <c r="E34" s="9">
        <v>0</v>
      </c>
    </row>
    <row r="35" spans="1:5" x14ac:dyDescent="0.25">
      <c r="A35" s="7">
        <f t="shared" si="0"/>
        <v>30</v>
      </c>
      <c r="B35" s="8" t="s">
        <v>27</v>
      </c>
      <c r="C35" s="9">
        <v>8005705</v>
      </c>
      <c r="D35" s="9">
        <v>8005705</v>
      </c>
      <c r="E35" s="15">
        <v>15082524</v>
      </c>
    </row>
    <row r="36" spans="1:5" s="1" customFormat="1" x14ac:dyDescent="0.25">
      <c r="A36" s="7">
        <f t="shared" si="0"/>
        <v>31</v>
      </c>
      <c r="B36" s="8" t="s">
        <v>57</v>
      </c>
      <c r="C36" s="9">
        <v>0</v>
      </c>
      <c r="D36" s="9">
        <v>0</v>
      </c>
      <c r="E36" s="9">
        <v>0</v>
      </c>
    </row>
    <row r="37" spans="1:5" ht="36" x14ac:dyDescent="0.25">
      <c r="A37" s="7">
        <f t="shared" si="0"/>
        <v>32</v>
      </c>
      <c r="B37" s="8" t="s">
        <v>28</v>
      </c>
      <c r="C37" s="9">
        <v>0</v>
      </c>
      <c r="D37" s="9">
        <v>0</v>
      </c>
      <c r="E37" s="15">
        <v>120</v>
      </c>
    </row>
    <row r="38" spans="1:5" ht="24" customHeight="1" x14ac:dyDescent="0.25">
      <c r="A38" s="7">
        <f t="shared" si="0"/>
        <v>33</v>
      </c>
      <c r="B38" s="8" t="s">
        <v>29</v>
      </c>
      <c r="C38" s="9">
        <v>0</v>
      </c>
      <c r="D38" s="9">
        <v>0</v>
      </c>
      <c r="E38" s="15">
        <v>120</v>
      </c>
    </row>
    <row r="39" spans="1:5" ht="24" x14ac:dyDescent="0.25">
      <c r="A39" s="7">
        <f t="shared" si="0"/>
        <v>34</v>
      </c>
      <c r="B39" s="8" t="s">
        <v>30</v>
      </c>
      <c r="C39" s="9">
        <v>0</v>
      </c>
      <c r="D39" s="9">
        <v>0</v>
      </c>
      <c r="E39" s="9">
        <v>0</v>
      </c>
    </row>
    <row r="40" spans="1:5" x14ac:dyDescent="0.25">
      <c r="A40" s="7">
        <f t="shared" si="0"/>
        <v>35</v>
      </c>
      <c r="B40" s="8" t="s">
        <v>31</v>
      </c>
      <c r="C40" s="9">
        <v>0</v>
      </c>
      <c r="D40" s="9">
        <v>0</v>
      </c>
      <c r="E40" s="9">
        <v>0</v>
      </c>
    </row>
    <row r="41" spans="1:5" ht="24" x14ac:dyDescent="0.25">
      <c r="A41" s="7">
        <f t="shared" si="0"/>
        <v>36</v>
      </c>
      <c r="B41" s="8" t="s">
        <v>32</v>
      </c>
      <c r="C41" s="9">
        <v>0</v>
      </c>
      <c r="D41" s="9">
        <v>0</v>
      </c>
      <c r="E41" s="9">
        <v>0</v>
      </c>
    </row>
    <row r="42" spans="1:5" s="1" customFormat="1" x14ac:dyDescent="0.25">
      <c r="A42" s="7">
        <f t="shared" si="0"/>
        <v>37</v>
      </c>
      <c r="B42" s="8" t="s">
        <v>58</v>
      </c>
      <c r="C42" s="9">
        <v>0</v>
      </c>
      <c r="D42" s="9">
        <v>0</v>
      </c>
      <c r="E42" s="9">
        <v>0</v>
      </c>
    </row>
    <row r="43" spans="1:5" ht="24" x14ac:dyDescent="0.25">
      <c r="A43" s="7">
        <f t="shared" si="0"/>
        <v>38</v>
      </c>
      <c r="B43" s="8" t="s">
        <v>33</v>
      </c>
      <c r="C43" s="9">
        <v>0</v>
      </c>
      <c r="D43" s="9">
        <v>0</v>
      </c>
      <c r="E43" s="15">
        <v>7208210</v>
      </c>
    </row>
    <row r="44" spans="1:5" ht="34.200000000000003" x14ac:dyDescent="0.25">
      <c r="A44" s="7">
        <f t="shared" si="0"/>
        <v>39</v>
      </c>
      <c r="B44" s="10" t="s">
        <v>34</v>
      </c>
      <c r="C44" s="11">
        <f t="shared" ref="C44:E44" si="5">C28+C29+C32++C34+C35+C37+C39+C43+C42+C36+C31+C30</f>
        <v>37656467</v>
      </c>
      <c r="D44" s="11">
        <f t="shared" si="5"/>
        <v>47656467</v>
      </c>
      <c r="E44" s="11">
        <f t="shared" si="5"/>
        <v>75896313</v>
      </c>
    </row>
    <row r="45" spans="1:5" x14ac:dyDescent="0.25">
      <c r="A45" s="7">
        <f t="shared" si="0"/>
        <v>40</v>
      </c>
      <c r="B45" s="8" t="s">
        <v>35</v>
      </c>
      <c r="C45" s="9">
        <v>502236</v>
      </c>
      <c r="D45" s="9">
        <v>5502236</v>
      </c>
      <c r="E45" s="15">
        <v>4503912</v>
      </c>
    </row>
    <row r="46" spans="1:5" s="1" customFormat="1" x14ac:dyDescent="0.25">
      <c r="A46" s="7">
        <f t="shared" si="0"/>
        <v>41</v>
      </c>
      <c r="B46" s="8" t="s">
        <v>59</v>
      </c>
      <c r="C46" s="9"/>
      <c r="D46" s="9"/>
      <c r="E46" s="22"/>
    </row>
    <row r="47" spans="1:5" ht="22.8" x14ac:dyDescent="0.25">
      <c r="A47" s="7">
        <f t="shared" si="0"/>
        <v>42</v>
      </c>
      <c r="B47" s="10" t="s">
        <v>36</v>
      </c>
      <c r="C47" s="11">
        <f t="shared" ref="C47:E47" si="6">SUM(C45:C46)</f>
        <v>502236</v>
      </c>
      <c r="D47" s="11">
        <f t="shared" si="6"/>
        <v>5502236</v>
      </c>
      <c r="E47" s="11">
        <f t="shared" si="6"/>
        <v>4503912</v>
      </c>
    </row>
    <row r="48" spans="1:5" ht="45.6" x14ac:dyDescent="0.25">
      <c r="A48" s="7">
        <f t="shared" si="0"/>
        <v>43</v>
      </c>
      <c r="B48" s="10" t="s">
        <v>37</v>
      </c>
      <c r="C48" s="11">
        <v>977930</v>
      </c>
      <c r="D48" s="11">
        <v>977930</v>
      </c>
      <c r="E48" s="15">
        <v>1251933</v>
      </c>
    </row>
    <row r="49" spans="1:5" x14ac:dyDescent="0.25">
      <c r="A49" s="7">
        <f t="shared" si="0"/>
        <v>44</v>
      </c>
      <c r="B49" s="8" t="s">
        <v>38</v>
      </c>
      <c r="C49" s="9">
        <v>0</v>
      </c>
      <c r="D49" s="9">
        <v>0</v>
      </c>
      <c r="E49" s="9">
        <v>0</v>
      </c>
    </row>
    <row r="50" spans="1:5" x14ac:dyDescent="0.25">
      <c r="A50" s="7">
        <f t="shared" si="0"/>
        <v>45</v>
      </c>
      <c r="B50" s="8" t="s">
        <v>39</v>
      </c>
      <c r="C50" s="9">
        <v>0</v>
      </c>
      <c r="D50" s="9">
        <v>0</v>
      </c>
      <c r="E50" s="9">
        <v>0</v>
      </c>
    </row>
    <row r="51" spans="1:5" ht="22.8" x14ac:dyDescent="0.25">
      <c r="A51" s="7">
        <f t="shared" si="0"/>
        <v>46</v>
      </c>
      <c r="B51" s="10" t="s">
        <v>40</v>
      </c>
      <c r="C51" s="11">
        <v>0</v>
      </c>
      <c r="D51" s="11">
        <v>0</v>
      </c>
      <c r="E51" s="15">
        <v>145000</v>
      </c>
    </row>
    <row r="52" spans="1:5" x14ac:dyDescent="0.25">
      <c r="A52" s="7">
        <f t="shared" si="0"/>
        <v>47</v>
      </c>
      <c r="B52" s="8" t="s">
        <v>41</v>
      </c>
      <c r="C52" s="9">
        <v>0</v>
      </c>
      <c r="D52" s="9">
        <v>0</v>
      </c>
      <c r="E52" s="9">
        <v>0</v>
      </c>
    </row>
    <row r="53" spans="1:5" ht="22.8" x14ac:dyDescent="0.25">
      <c r="A53" s="7">
        <f t="shared" si="0"/>
        <v>48</v>
      </c>
      <c r="B53" s="10" t="s">
        <v>42</v>
      </c>
      <c r="C53" s="11">
        <v>977930</v>
      </c>
      <c r="D53" s="11">
        <v>977930</v>
      </c>
      <c r="E53" s="11">
        <f>E48+E51</f>
        <v>1396933</v>
      </c>
    </row>
    <row r="54" spans="1:5" ht="25.5" customHeight="1" x14ac:dyDescent="0.25">
      <c r="A54" s="7">
        <f t="shared" si="0"/>
        <v>49</v>
      </c>
      <c r="B54" s="8" t="s">
        <v>43</v>
      </c>
      <c r="C54" s="9">
        <v>0</v>
      </c>
      <c r="D54" s="9">
        <v>5000000</v>
      </c>
      <c r="E54" s="15">
        <v>8000000</v>
      </c>
    </row>
    <row r="55" spans="1:5" ht="24" x14ac:dyDescent="0.25">
      <c r="A55" s="7">
        <f t="shared" si="0"/>
        <v>50</v>
      </c>
      <c r="B55" s="8" t="s">
        <v>54</v>
      </c>
      <c r="C55" s="9">
        <v>0</v>
      </c>
      <c r="D55" s="9">
        <v>0</v>
      </c>
      <c r="E55" s="15">
        <v>202910</v>
      </c>
    </row>
    <row r="56" spans="1:5" x14ac:dyDescent="0.25">
      <c r="A56" s="7">
        <f t="shared" si="0"/>
        <v>51</v>
      </c>
      <c r="B56" s="10" t="s">
        <v>55</v>
      </c>
      <c r="C56" s="11">
        <f t="shared" ref="C56:E56" si="7">SUM(C54:C55)</f>
        <v>0</v>
      </c>
      <c r="D56" s="11">
        <f t="shared" si="7"/>
        <v>5000000</v>
      </c>
      <c r="E56" s="11">
        <f t="shared" si="7"/>
        <v>8202910</v>
      </c>
    </row>
    <row r="57" spans="1:5" ht="45" customHeight="1" x14ac:dyDescent="0.25">
      <c r="A57" s="17">
        <f t="shared" si="0"/>
        <v>52</v>
      </c>
      <c r="B57" s="18" t="s">
        <v>44</v>
      </c>
      <c r="C57" s="19">
        <f t="shared" ref="C57:E57" si="8">C14+C17+C27+C44+C47+C53+C56</f>
        <v>458474781</v>
      </c>
      <c r="D57" s="19">
        <f t="shared" si="8"/>
        <v>487364239</v>
      </c>
      <c r="E57" s="19">
        <f t="shared" si="8"/>
        <v>629765639</v>
      </c>
    </row>
    <row r="60" spans="1:5" x14ac:dyDescent="0.25">
      <c r="D60" s="13"/>
    </row>
    <row r="61" spans="1:5" x14ac:dyDescent="0.25">
      <c r="D61" s="13"/>
    </row>
    <row r="62" spans="1:5" x14ac:dyDescent="0.25">
      <c r="D62" s="13"/>
    </row>
  </sheetData>
  <pageMargins left="0.75" right="0.75" top="1" bottom="1" header="0.5" footer="0.5"/>
  <pageSetup orientation="portrait" r:id="rId1"/>
  <headerFooter alignWithMargins="0">
    <oddHeader>&amp;C&amp;"Times New Roman,Félkövér"Kaposmérő Községi Önkormányzat
&amp;R&amp;"Times New Roman,Normál"Érték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Layout" zoomScaleNormal="100" workbookViewId="0">
      <selection activeCell="D1" sqref="D1"/>
    </sheetView>
  </sheetViews>
  <sheetFormatPr defaultRowHeight="13.2" x14ac:dyDescent="0.25"/>
  <cols>
    <col min="1" max="1" width="3.44140625" customWidth="1"/>
    <col min="2" max="2" width="29.33203125" customWidth="1"/>
    <col min="3" max="3" width="14" style="1" customWidth="1"/>
    <col min="4" max="4" width="14.109375" style="1" customWidth="1"/>
    <col min="5" max="5" width="14.6640625" customWidth="1"/>
  </cols>
  <sheetData>
    <row r="1" spans="1:5" s="1" customFormat="1" x14ac:dyDescent="0.25">
      <c r="C1" s="2"/>
      <c r="D1" s="2" t="s">
        <v>65</v>
      </c>
    </row>
    <row r="2" spans="1:5" s="1" customFormat="1" ht="15.6" x14ac:dyDescent="0.3">
      <c r="B2" s="4" t="s">
        <v>56</v>
      </c>
    </row>
    <row r="3" spans="1:5" s="1" customFormat="1" x14ac:dyDescent="0.25"/>
    <row r="4" spans="1:5" ht="42" customHeight="1" x14ac:dyDescent="0.25">
      <c r="A4" s="5"/>
      <c r="B4" s="5" t="s">
        <v>0</v>
      </c>
      <c r="C4" s="6" t="s">
        <v>63</v>
      </c>
      <c r="D4" s="6" t="s">
        <v>64</v>
      </c>
      <c r="E4" s="6" t="s">
        <v>64</v>
      </c>
    </row>
    <row r="5" spans="1:5" ht="24" x14ac:dyDescent="0.25">
      <c r="A5" s="7">
        <v>1</v>
      </c>
      <c r="B5" s="8" t="s">
        <v>45</v>
      </c>
      <c r="C5" s="9">
        <v>0</v>
      </c>
      <c r="D5" s="9">
        <v>0</v>
      </c>
      <c r="E5" s="9">
        <v>0</v>
      </c>
    </row>
    <row r="6" spans="1:5" x14ac:dyDescent="0.25">
      <c r="A6" s="7">
        <v>2</v>
      </c>
      <c r="B6" s="8" t="s">
        <v>46</v>
      </c>
      <c r="C6" s="9">
        <v>0</v>
      </c>
      <c r="D6" s="9">
        <v>0</v>
      </c>
      <c r="E6" s="9">
        <v>0</v>
      </c>
    </row>
    <row r="7" spans="1:5" ht="24" x14ac:dyDescent="0.25">
      <c r="A7" s="7">
        <v>3</v>
      </c>
      <c r="B7" s="8" t="s">
        <v>47</v>
      </c>
      <c r="C7" s="9">
        <v>0</v>
      </c>
      <c r="D7" s="9">
        <v>0</v>
      </c>
      <c r="E7" s="9">
        <v>0</v>
      </c>
    </row>
    <row r="8" spans="1:5" s="1" customFormat="1" ht="39.6" x14ac:dyDescent="0.25">
      <c r="A8" s="7">
        <v>4</v>
      </c>
      <c r="B8" s="21" t="s">
        <v>66</v>
      </c>
      <c r="C8" s="9">
        <v>80000000</v>
      </c>
      <c r="D8" s="9">
        <v>105000000</v>
      </c>
      <c r="E8" s="15">
        <v>37272760</v>
      </c>
    </row>
    <row r="9" spans="1:5" ht="24" x14ac:dyDescent="0.25">
      <c r="A9" s="7">
        <v>5</v>
      </c>
      <c r="B9" s="8" t="s">
        <v>48</v>
      </c>
      <c r="C9" s="12">
        <v>673975860</v>
      </c>
      <c r="D9" s="12">
        <v>673975860</v>
      </c>
      <c r="E9" s="15">
        <v>37272760</v>
      </c>
    </row>
    <row r="10" spans="1:5" ht="24" x14ac:dyDescent="0.25">
      <c r="A10" s="7">
        <v>6</v>
      </c>
      <c r="B10" s="8" t="s">
        <v>49</v>
      </c>
      <c r="C10" s="9">
        <v>673975860</v>
      </c>
      <c r="D10" s="9">
        <v>673975860</v>
      </c>
      <c r="E10" s="15">
        <v>697725416</v>
      </c>
    </row>
    <row r="11" spans="1:5" s="1" customFormat="1" ht="24" x14ac:dyDescent="0.25">
      <c r="A11" s="7">
        <v>7</v>
      </c>
      <c r="B11" s="8" t="s">
        <v>62</v>
      </c>
      <c r="C11" s="9">
        <v>0</v>
      </c>
      <c r="D11" s="9">
        <v>0</v>
      </c>
      <c r="E11" s="15">
        <v>697725416</v>
      </c>
    </row>
    <row r="12" spans="1:5" ht="24" x14ac:dyDescent="0.25">
      <c r="A12" s="7">
        <v>8</v>
      </c>
      <c r="B12" s="8" t="s">
        <v>50</v>
      </c>
      <c r="C12" s="9">
        <f t="shared" ref="C12:D12" si="0">C10+C7+C8</f>
        <v>753975860</v>
      </c>
      <c r="D12" s="9">
        <f t="shared" si="0"/>
        <v>778975860</v>
      </c>
      <c r="E12" s="15">
        <v>14067457</v>
      </c>
    </row>
    <row r="13" spans="1:5" ht="22.8" x14ac:dyDescent="0.25">
      <c r="A13" s="20">
        <v>9</v>
      </c>
      <c r="B13" s="18" t="s">
        <v>51</v>
      </c>
      <c r="C13" s="19">
        <f t="shared" ref="C13:D13" si="1">C12</f>
        <v>753975860</v>
      </c>
      <c r="D13" s="19">
        <f t="shared" si="1"/>
        <v>778975860</v>
      </c>
      <c r="E13" s="23">
        <v>749065633</v>
      </c>
    </row>
    <row r="15" spans="1:5" x14ac:dyDescent="0.25">
      <c r="B15" s="13"/>
    </row>
    <row r="16" spans="1:5" x14ac:dyDescent="0.25">
      <c r="B16" s="13"/>
    </row>
    <row r="17" spans="2:2" x14ac:dyDescent="0.25">
      <c r="B17" s="13"/>
    </row>
    <row r="19" spans="2:2" x14ac:dyDescent="0.25">
      <c r="B19" s="13"/>
    </row>
    <row r="20" spans="2:2" x14ac:dyDescent="0.25">
      <c r="B20" s="13"/>
    </row>
    <row r="21" spans="2:2" x14ac:dyDescent="0.25">
      <c r="B21" s="13"/>
    </row>
    <row r="22" spans="2:2" x14ac:dyDescent="0.25">
      <c r="B22" s="13"/>
    </row>
  </sheetData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&amp;C&amp;"Times New Roman,Félkövér"Kaposmérő Községi Önkormányzat
&amp;R&amp;"Times New Roman,Normál"Érték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03</vt:lpstr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user</cp:lastModifiedBy>
  <cp:lastPrinted>2021-06-15T13:47:18Z</cp:lastPrinted>
  <dcterms:created xsi:type="dcterms:W3CDTF">2010-05-29T08:47:41Z</dcterms:created>
  <dcterms:modified xsi:type="dcterms:W3CDTF">2021-07-08T11:41:11Z</dcterms:modified>
</cp:coreProperties>
</file>