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stületi dokumentumok\RENDELET KMÉRŐ\rendeletek 2020\6.2020. (III.05) önkormányzati rendelete az önkormányzat 2020. évi költségvetéséről\"/>
    </mc:Choice>
  </mc:AlternateContent>
  <bookViews>
    <workbookView xWindow="480" yWindow="228" windowWidth="20736" windowHeight="11760" activeTab="1"/>
  </bookViews>
  <sheets>
    <sheet name="4" sheetId="1" r:id="rId1"/>
    <sheet name="04" sheetId="3" r:id="rId2"/>
  </sheets>
  <definedNames>
    <definedName name="_xlnm.Print_Area">'4'!$A$4:$Z$66</definedName>
  </definedNames>
  <calcPr calcId="152511"/>
</workbook>
</file>

<file path=xl/calcChain.xml><?xml version="1.0" encoding="utf-8"?>
<calcChain xmlns="http://schemas.openxmlformats.org/spreadsheetml/2006/main">
  <c r="E10" i="3" l="1"/>
  <c r="E11" i="3" s="1"/>
  <c r="E79" i="1"/>
  <c r="E75" i="1"/>
  <c r="E70" i="1"/>
  <c r="E59" i="1"/>
  <c r="E41" i="1"/>
  <c r="E38" i="1"/>
  <c r="E47" i="1" s="1"/>
  <c r="A6" i="1"/>
  <c r="E85" i="1" l="1"/>
  <c r="D10" i="3"/>
  <c r="D11" i="3" s="1"/>
  <c r="D78" i="1"/>
  <c r="D77" i="1"/>
  <c r="D79" i="1" s="1"/>
  <c r="D75" i="1"/>
  <c r="D64" i="1"/>
  <c r="D59" i="1"/>
  <c r="D58" i="1"/>
  <c r="D46" i="1"/>
  <c r="D41" i="1"/>
  <c r="D38" i="1"/>
  <c r="D28" i="1"/>
  <c r="D25" i="1"/>
  <c r="D16" i="1"/>
  <c r="D12" i="1"/>
  <c r="C38" i="1"/>
  <c r="C16" i="1"/>
  <c r="C12" i="1"/>
  <c r="C78" i="1"/>
  <c r="C77" i="1"/>
  <c r="C10" i="3"/>
  <c r="C11" i="3" s="1"/>
  <c r="C64" i="1"/>
  <c r="C75" i="1"/>
  <c r="C59" i="1"/>
  <c r="D47" i="1" l="1"/>
  <c r="C79" i="1"/>
  <c r="D70" i="1"/>
  <c r="C17" i="1"/>
  <c r="D17" i="1"/>
  <c r="C58" i="1"/>
  <c r="C70" i="1" s="1"/>
  <c r="C46" i="1"/>
  <c r="C41" i="1"/>
  <c r="C28" i="1"/>
  <c r="C25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D85" i="1" l="1"/>
  <c r="C47" i="1"/>
  <c r="C85" i="1" s="1"/>
</calcChain>
</file>

<file path=xl/sharedStrings.xml><?xml version="1.0" encoding="utf-8"?>
<sst xmlns="http://schemas.openxmlformats.org/spreadsheetml/2006/main" count="98" uniqueCount="93">
  <si>
    <t>Megnevezés</t>
  </si>
  <si>
    <t>Törvény szerinti illetmények, munkabérek (K1101)</t>
  </si>
  <si>
    <t>Béren kívüli juttatások (K1107)</t>
  </si>
  <si>
    <t>Ruházati költségtérítés (K1108)</t>
  </si>
  <si>
    <t>Közlekedési költségtérítés (K1109)</t>
  </si>
  <si>
    <t>Foglalkoztatottak egyéb személyi juttatásai (&gt;=14) (K1113)</t>
  </si>
  <si>
    <t>Foglalkoztatottak személyi juttatásai (=01+…+13)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</si>
  <si>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</si>
  <si>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</si>
  <si>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</si>
  <si>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(=16+17+18) (K12)</t>
  </si>
  <si>
    <t>Személyi juttatások (=15+19) (K1)</t>
  </si>
  <si>
    <t>Munkaadókat terhelő járulékok és szociális hozzájárulási adó (=22+…+27) (K2)</t>
  </si>
  <si>
    <t>ebből: szociális hozzájárulási adó (K2)</t>
  </si>
  <si>
    <t>ebből: egészségügyi hozzájárulás (K2)</t>
  </si>
  <si>
    <t>ebből: táppénz hozzájárulás (K2)</t>
  </si>
  <si>
    <t>ebből: munkáltatót terhelő személyi jövedelemadó (K2)</t>
  </si>
  <si>
    <t>Szakmai anyagok beszerzése (K311)</t>
  </si>
  <si>
    <t>Üzemeltetési anyagok beszerzése (K312)</t>
  </si>
  <si>
    <t>Készletbeszerzés (=28+29+30) (K31)</t>
  </si>
  <si>
    <t>Informatikai szolgáltatások igénybevétele (K321)</t>
  </si>
  <si>
    <t>Egyéb kommunikációs szolgáltatások (K322)</t>
  </si>
  <si>
    <t>Kommunikációs szolgáltatások (=32+33) (K32)</t>
  </si>
  <si>
    <t>Közüzemi díjak (K331)</t>
  </si>
  <si>
    <t>Vásárolt élelmezés (K332)</t>
  </si>
  <si>
    <t>Bérleti és lízing díjak (&gt;=38) (K333)</t>
  </si>
  <si>
    <t>Karbantartási, kisjavítási szolgáltatások (K334)</t>
  </si>
  <si>
    <t>Közvetített szolgáltatások  (&gt;=41) (K335)</t>
  </si>
  <si>
    <t>ebből: államháztartáson belül (K335)</t>
  </si>
  <si>
    <t>Szakmai tevékenységet segítő szolgáltatások  (K336)</t>
  </si>
  <si>
    <t>Egyéb szolgáltatások  (K337)</t>
  </si>
  <si>
    <t>ebből: biztosítási díjak (K337)</t>
  </si>
  <si>
    <t>Szolgáltatási kiadások (=35+36+37+39+40+42+43) (K33)</t>
  </si>
  <si>
    <t>Kiküldetések kiadásai (K341)</t>
  </si>
  <si>
    <t>Kiküldetések, reklám- és propagandakiadások (=46+47) (K34)</t>
  </si>
  <si>
    <t>Működési célú előzetesen felszámított általános forgalmi adó (K351)</t>
  </si>
  <si>
    <t>Fizetendő általános forgalmi adó  (K352)</t>
  </si>
  <si>
    <t>Egyéb dologi kiadások (K355)</t>
  </si>
  <si>
    <t>Különféle befizetések és egyéb dologi kiadások (=49+50+51+54+58) (K35)</t>
  </si>
  <si>
    <t>Dologi kiadások (=31+34+45+48+59) (K3)</t>
  </si>
  <si>
    <t>Családi támogatások (=63+…+72) (K42)</t>
  </si>
  <si>
    <t>Intézményi ellátottak pénzbeli juttatásai (&gt;=96+97) (K47)</t>
  </si>
  <si>
    <t>ebből: oktatásban résztvevők pénzbeli juttatásai (K47)</t>
  </si>
  <si>
    <t>Egyéb nem intézményi ellátások (&gt;=99+…+117) (K48)</t>
  </si>
  <si>
    <t>ebből: egyéb, az önkormányzat rendeletében megállapított juttatás (K48)</t>
  </si>
  <si>
    <t>ebből: köztemetés [Szoctv. 48.§] (K48)</t>
  </si>
  <si>
    <t>ebből: települési támogatás [Szoctv. 45. §], (K48)</t>
  </si>
  <si>
    <t>Ellátottak pénzbeli juttatásai (=61+62+73+74+83+92+95+98) (K4)</t>
  </si>
  <si>
    <t>A helyi önkormányzatok előző évi elszámolásából származó kiadások (K5021)</t>
  </si>
  <si>
    <t>Egyéb elvonások, befizetések (K5023)</t>
  </si>
  <si>
    <t>Elvonások és befizetések (=121+122+123) (K502)</t>
  </si>
  <si>
    <t>Egyéb működési célú támogatások államháztartáson belülre (=149+…+158) (K506)</t>
  </si>
  <si>
    <t>ebből: helyi önkormányzatok és költségvetési szerveik (K506)</t>
  </si>
  <si>
    <t>ebből: társulások és költségvetési szerveik (K506)</t>
  </si>
  <si>
    <t>Működési célú visszatérítendő támogatások, kölcsönök nyújtása államháztartáson kívülre (=162+…+172) (K508)</t>
  </si>
  <si>
    <t>ebből: háztartások (K508)</t>
  </si>
  <si>
    <t>Egyéb működési célú támogatások államháztartáson kívülre (=177+…+186) (K512)</t>
  </si>
  <si>
    <t>ebből: egyházi jogi személyek (K512)</t>
  </si>
  <si>
    <t>ebből: nonprofit gazdasági társaságok (K512)</t>
  </si>
  <si>
    <t>ebből: egyéb civil szervezetek (K512)</t>
  </si>
  <si>
    <t>ebből: háztartások (K512)</t>
  </si>
  <si>
    <t>Tartalékok (K513)</t>
  </si>
  <si>
    <t>Egyéb működési célú kiadások (=119+124+125+126+137+148+159+161+173+174+175+176+187) (K5)</t>
  </si>
  <si>
    <t>Ingatlanok beszerzése, létesítése (&gt;=191) (K62)</t>
  </si>
  <si>
    <t>Informatikai eszközök beszerzése, létesítése (K63)</t>
  </si>
  <si>
    <t>Egyéb tárgyi eszközök beszerzése, létesítése (K64)</t>
  </si>
  <si>
    <t>Beruházási célú előzetesen felszámított általános forgalmi adó (K67)</t>
  </si>
  <si>
    <t>Beruházások (=189+190+192+…+196) (K6)</t>
  </si>
  <si>
    <t>Ingatlanok felújítása (K71)</t>
  </si>
  <si>
    <t>Egyéb tárgyi eszközök felújítása  (K73)</t>
  </si>
  <si>
    <t>Felújítási célú előzetesen felszámított általános forgalmi adó (K74)</t>
  </si>
  <si>
    <t>Felújítások (=198+...+201) (K7)</t>
  </si>
  <si>
    <t>Felhalmozási célú visszatérítendő támogatások, kölcsönök nyújtása államháztartáson kívülre (=240+…+250) (K86)</t>
  </si>
  <si>
    <t>ebből: egyéb vállalkozások (K86)</t>
  </si>
  <si>
    <t>Egyéb felhalmozási célú támogatások államháztartáson kívülre (=254+…+263) (K89)</t>
  </si>
  <si>
    <t>ebből: egyéb vállalkozások (K89)</t>
  </si>
  <si>
    <t>Egyéb felhalmozási célú kiadások (=203+204+215+226+237+239+251+252+253) (K8)</t>
  </si>
  <si>
    <t>Költségvetési kiadások (=20+21+60+118+188+197+202+264) (K1-K8)</t>
  </si>
  <si>
    <t>Államháztartáson belüli megelőlegezések visszafizetése (K914)</t>
  </si>
  <si>
    <t>Központi, irányító szervi támogatások folyósítása (K915)</t>
  </si>
  <si>
    <t>Belföldi finanszírozás kiadásai (=06+19+…+25+28) (K91)</t>
  </si>
  <si>
    <t>Finanszírozási kiadások (=29+37+38+39) (K9)</t>
  </si>
  <si>
    <t>Költségvetési kiadások</t>
  </si>
  <si>
    <t>Finanszírozási kiadások</t>
  </si>
  <si>
    <t>Áfa visszatérülés</t>
  </si>
  <si>
    <t xml:space="preserve"> hitel törlesztése</t>
  </si>
  <si>
    <t>Reklám és propaganda kiadások (K342)</t>
  </si>
  <si>
    <t>Eredeti előirányzat 2020. évre</t>
  </si>
  <si>
    <t>Módosított előirányzat 2020. évre</t>
  </si>
  <si>
    <t>Céljuttatás(K1103)</t>
  </si>
  <si>
    <t>Normatív jutalmak (K1102)</t>
  </si>
  <si>
    <t>5. sz. melléklet</t>
  </si>
  <si>
    <t>5.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</si>
</sst>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5" fillId="4" borderId="1" xfId="0" applyNumberFormat="1" applyFont="1" applyFill="1" applyBorder="1" applyAlignment="1">
      <alignment horizontal="right" vertical="center" wrapText="1"/>
    </xf>
    <xf numFmtId="3" fontId="4" fillId="4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3" fontId="2" fillId="0" borderId="1" xfId="0" applyNumberFormat="1" applyFont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3" fontId="4" fillId="5" borderId="1" xfId="0" applyNumberFormat="1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0" fillId="0" borderId="1" xfId="0" applyBorder="1"/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view="pageLayout" zoomScaleNormal="100" workbookViewId="0">
      <selection activeCell="D1" sqref="D1"/>
    </sheetView>
  </sheetViews>
  <sheetFormatPr defaultRowHeight="13.2" x14ac:dyDescent="0.25"/>
  <cols>
    <col min="1" max="1" width="2.88671875" bestFit="1" customWidth="1"/>
    <col min="2" max="2" width="25.88671875" customWidth="1"/>
    <col min="3" max="3" width="15" style="1" customWidth="1"/>
    <col min="4" max="4" width="15.88671875" customWidth="1"/>
    <col min="5" max="5" width="13.6640625" customWidth="1"/>
  </cols>
  <sheetData>
    <row r="1" spans="1:5" s="1" customFormat="1" x14ac:dyDescent="0.25">
      <c r="D1" s="1" t="s">
        <v>91</v>
      </c>
    </row>
    <row r="2" spans="1:5" s="1" customFormat="1" ht="15.6" x14ac:dyDescent="0.25">
      <c r="B2" s="3" t="s">
        <v>82</v>
      </c>
      <c r="C2" s="2"/>
    </row>
    <row r="3" spans="1:5" s="1" customFormat="1" x14ac:dyDescent="0.25">
      <c r="A3" s="2"/>
      <c r="B3" s="2"/>
      <c r="C3" s="2"/>
    </row>
    <row r="4" spans="1:5" ht="46.5" customHeight="1" x14ac:dyDescent="0.25">
      <c r="A4" s="5"/>
      <c r="B4" s="5" t="s">
        <v>0</v>
      </c>
      <c r="C4" s="6" t="s">
        <v>87</v>
      </c>
      <c r="D4" s="6" t="s">
        <v>88</v>
      </c>
      <c r="E4" s="6" t="s">
        <v>88</v>
      </c>
    </row>
    <row r="5" spans="1:5" ht="24" x14ac:dyDescent="0.25">
      <c r="A5" s="7">
        <v>1</v>
      </c>
      <c r="B5" s="8" t="s">
        <v>1</v>
      </c>
      <c r="C5" s="9">
        <v>16189032</v>
      </c>
      <c r="D5" s="9">
        <v>21150320</v>
      </c>
      <c r="E5" s="17">
        <v>25890936</v>
      </c>
    </row>
    <row r="6" spans="1:5" s="1" customFormat="1" x14ac:dyDescent="0.25">
      <c r="A6" s="7">
        <f>A5+1</f>
        <v>2</v>
      </c>
      <c r="B6" s="22" t="s">
        <v>90</v>
      </c>
      <c r="C6" s="9">
        <v>0</v>
      </c>
      <c r="D6" s="9">
        <v>0</v>
      </c>
      <c r="E6" s="17">
        <v>1058738</v>
      </c>
    </row>
    <row r="7" spans="1:5" s="1" customFormat="1" x14ac:dyDescent="0.25">
      <c r="A7" s="7">
        <f>A5+1</f>
        <v>2</v>
      </c>
      <c r="B7" s="8" t="s">
        <v>89</v>
      </c>
      <c r="C7" s="9">
        <v>476101</v>
      </c>
      <c r="D7" s="9">
        <v>476101</v>
      </c>
      <c r="E7" s="17">
        <v>476101</v>
      </c>
    </row>
    <row r="8" spans="1:5" x14ac:dyDescent="0.25">
      <c r="A8" s="7">
        <f t="shared" ref="A8:A72" si="0">A7+1</f>
        <v>3</v>
      </c>
      <c r="B8" s="8" t="s">
        <v>2</v>
      </c>
      <c r="C8" s="9">
        <v>624000</v>
      </c>
      <c r="D8" s="9">
        <v>624000</v>
      </c>
      <c r="E8" s="17">
        <v>119165</v>
      </c>
    </row>
    <row r="9" spans="1:5" x14ac:dyDescent="0.25">
      <c r="A9" s="7">
        <f t="shared" si="0"/>
        <v>4</v>
      </c>
      <c r="B9" s="8" t="s">
        <v>3</v>
      </c>
      <c r="C9" s="9">
        <v>85000</v>
      </c>
      <c r="D9" s="9">
        <v>85000</v>
      </c>
      <c r="E9" s="17">
        <v>85000</v>
      </c>
    </row>
    <row r="10" spans="1:5" x14ac:dyDescent="0.25">
      <c r="A10" s="7">
        <f t="shared" si="0"/>
        <v>5</v>
      </c>
      <c r="B10" s="8" t="s">
        <v>4</v>
      </c>
      <c r="C10" s="9">
        <v>0</v>
      </c>
      <c r="D10" s="9">
        <v>0</v>
      </c>
      <c r="E10" s="17">
        <v>45630</v>
      </c>
    </row>
    <row r="11" spans="1:5" ht="24" x14ac:dyDescent="0.25">
      <c r="A11" s="7">
        <f t="shared" si="0"/>
        <v>6</v>
      </c>
      <c r="B11" s="8" t="s">
        <v>5</v>
      </c>
      <c r="C11" s="9">
        <v>0</v>
      </c>
      <c r="D11" s="9">
        <v>0</v>
      </c>
      <c r="E11" s="17">
        <v>132646</v>
      </c>
    </row>
    <row r="12" spans="1:5" ht="22.8" x14ac:dyDescent="0.25">
      <c r="A12" s="10">
        <f t="shared" si="0"/>
        <v>7</v>
      </c>
      <c r="B12" s="11" t="s">
        <v>6</v>
      </c>
      <c r="C12" s="12">
        <f>SUM(C5:C11)</f>
        <v>17374133</v>
      </c>
      <c r="D12" s="12">
        <f>SUM(D5:D11)</f>
        <v>22335421</v>
      </c>
      <c r="E12" s="23">
        <v>27808216</v>
      </c>
    </row>
    <row r="13" spans="1:5" ht="24" x14ac:dyDescent="0.25">
      <c r="A13" s="7">
        <f t="shared" si="0"/>
        <v>8</v>
      </c>
      <c r="B13" s="8" t="s">
        <v>7</v>
      </c>
      <c r="C13" s="9">
        <v>14456528</v>
      </c>
      <c r="D13" s="9">
        <v>14456528</v>
      </c>
      <c r="E13" s="17">
        <v>13248028</v>
      </c>
    </row>
    <row r="14" spans="1:5" ht="48" x14ac:dyDescent="0.25">
      <c r="A14" s="7">
        <f t="shared" si="0"/>
        <v>9</v>
      </c>
      <c r="B14" s="8" t="s">
        <v>8</v>
      </c>
      <c r="C14" s="9">
        <v>3461400</v>
      </c>
      <c r="D14" s="9">
        <v>3461400</v>
      </c>
      <c r="E14" s="17">
        <v>3171370</v>
      </c>
    </row>
    <row r="15" spans="1:5" ht="24" x14ac:dyDescent="0.25">
      <c r="A15" s="7">
        <f t="shared" si="0"/>
        <v>10</v>
      </c>
      <c r="B15" s="8" t="s">
        <v>9</v>
      </c>
      <c r="C15" s="9">
        <v>0</v>
      </c>
      <c r="D15" s="9">
        <v>0</v>
      </c>
      <c r="E15" s="17">
        <v>70519</v>
      </c>
    </row>
    <row r="16" spans="1:5" ht="24" x14ac:dyDescent="0.25">
      <c r="A16" s="7">
        <f t="shared" si="0"/>
        <v>11</v>
      </c>
      <c r="B16" s="8" t="s">
        <v>10</v>
      </c>
      <c r="C16" s="9">
        <f>SUM(C13:C15)</f>
        <v>17917928</v>
      </c>
      <c r="D16" s="9">
        <f>SUM(D13:D15)</f>
        <v>17917928</v>
      </c>
      <c r="E16" s="17">
        <v>16489917</v>
      </c>
    </row>
    <row r="17" spans="1:5" ht="22.8" x14ac:dyDescent="0.25">
      <c r="A17" s="7">
        <f t="shared" si="0"/>
        <v>12</v>
      </c>
      <c r="B17" s="11" t="s">
        <v>11</v>
      </c>
      <c r="C17" s="12">
        <f>C12+C16</f>
        <v>35292061</v>
      </c>
      <c r="D17" s="12">
        <f>D12+D16</f>
        <v>40253349</v>
      </c>
      <c r="E17" s="23">
        <v>44298133</v>
      </c>
    </row>
    <row r="18" spans="1:5" ht="34.200000000000003" x14ac:dyDescent="0.25">
      <c r="A18" s="7">
        <f t="shared" si="0"/>
        <v>13</v>
      </c>
      <c r="B18" s="11" t="s">
        <v>12</v>
      </c>
      <c r="C18" s="12">
        <v>6074941</v>
      </c>
      <c r="D18" s="12">
        <v>6074941</v>
      </c>
      <c r="E18" s="23">
        <v>6861306</v>
      </c>
    </row>
    <row r="19" spans="1:5" x14ac:dyDescent="0.25">
      <c r="A19" s="7">
        <f t="shared" si="0"/>
        <v>14</v>
      </c>
      <c r="B19" s="8" t="s">
        <v>13</v>
      </c>
      <c r="C19" s="9"/>
      <c r="D19" s="9"/>
      <c r="E19" s="17">
        <v>0</v>
      </c>
    </row>
    <row r="20" spans="1:5" x14ac:dyDescent="0.25">
      <c r="A20" s="7">
        <f t="shared" si="0"/>
        <v>15</v>
      </c>
      <c r="B20" s="8" t="s">
        <v>14</v>
      </c>
      <c r="C20" s="9"/>
      <c r="D20" s="9"/>
      <c r="E20" s="17">
        <v>0</v>
      </c>
    </row>
    <row r="21" spans="1:5" x14ac:dyDescent="0.25">
      <c r="A21" s="7">
        <f t="shared" si="0"/>
        <v>16</v>
      </c>
      <c r="B21" s="8" t="s">
        <v>15</v>
      </c>
      <c r="C21" s="9"/>
      <c r="D21" s="9"/>
      <c r="E21" s="17">
        <v>0</v>
      </c>
    </row>
    <row r="22" spans="1:5" ht="24" x14ac:dyDescent="0.25">
      <c r="A22" s="7">
        <f t="shared" si="0"/>
        <v>17</v>
      </c>
      <c r="B22" s="8" t="s">
        <v>16</v>
      </c>
      <c r="C22" s="9"/>
      <c r="D22" s="9"/>
      <c r="E22" s="17">
        <v>0</v>
      </c>
    </row>
    <row r="23" spans="1:5" x14ac:dyDescent="0.25">
      <c r="A23" s="7">
        <f t="shared" si="0"/>
        <v>18</v>
      </c>
      <c r="B23" s="8" t="s">
        <v>17</v>
      </c>
      <c r="C23" s="9">
        <v>500000</v>
      </c>
      <c r="D23" s="9">
        <v>500000</v>
      </c>
      <c r="E23" s="17">
        <v>558156</v>
      </c>
    </row>
    <row r="24" spans="1:5" ht="24" x14ac:dyDescent="0.25">
      <c r="A24" s="7">
        <f t="shared" si="0"/>
        <v>19</v>
      </c>
      <c r="B24" s="8" t="s">
        <v>18</v>
      </c>
      <c r="C24" s="9">
        <v>23700000</v>
      </c>
      <c r="D24" s="9">
        <v>23700000</v>
      </c>
      <c r="E24" s="17">
        <v>8343984</v>
      </c>
    </row>
    <row r="25" spans="1:5" ht="22.8" x14ac:dyDescent="0.25">
      <c r="A25" s="7">
        <f t="shared" si="0"/>
        <v>20</v>
      </c>
      <c r="B25" s="11" t="s">
        <v>19</v>
      </c>
      <c r="C25" s="12">
        <f t="shared" ref="C25:D25" si="1">SUM(C23:C24)</f>
        <v>24200000</v>
      </c>
      <c r="D25" s="12">
        <f t="shared" si="1"/>
        <v>24200000</v>
      </c>
      <c r="E25" s="23">
        <v>8902140</v>
      </c>
    </row>
    <row r="26" spans="1:5" ht="24" x14ac:dyDescent="0.25">
      <c r="A26" s="7">
        <f t="shared" si="0"/>
        <v>21</v>
      </c>
      <c r="B26" s="8" t="s">
        <v>20</v>
      </c>
      <c r="C26" s="9">
        <v>800000</v>
      </c>
      <c r="D26" s="9">
        <v>800000</v>
      </c>
      <c r="E26" s="17">
        <v>500000</v>
      </c>
    </row>
    <row r="27" spans="1:5" ht="24" x14ac:dyDescent="0.25">
      <c r="A27" s="7">
        <f t="shared" si="0"/>
        <v>22</v>
      </c>
      <c r="B27" s="8" t="s">
        <v>21</v>
      </c>
      <c r="C27" s="9">
        <v>800000</v>
      </c>
      <c r="D27" s="9">
        <v>800000</v>
      </c>
      <c r="E27" s="17">
        <v>500000</v>
      </c>
    </row>
    <row r="28" spans="1:5" ht="22.8" x14ac:dyDescent="0.25">
      <c r="A28" s="10">
        <f t="shared" si="0"/>
        <v>23</v>
      </c>
      <c r="B28" s="11" t="s">
        <v>22</v>
      </c>
      <c r="C28" s="12">
        <f t="shared" ref="C28:D28" si="2">SUM(C26:C27)</f>
        <v>1600000</v>
      </c>
      <c r="D28" s="12">
        <f t="shared" si="2"/>
        <v>1600000</v>
      </c>
      <c r="E28" s="23">
        <v>1000000</v>
      </c>
    </row>
    <row r="29" spans="1:5" x14ac:dyDescent="0.25">
      <c r="A29" s="7">
        <f t="shared" si="0"/>
        <v>24</v>
      </c>
      <c r="B29" s="8" t="s">
        <v>23</v>
      </c>
      <c r="C29" s="9">
        <v>5500000</v>
      </c>
      <c r="D29" s="9">
        <v>5500000</v>
      </c>
      <c r="E29" s="17">
        <v>6388715</v>
      </c>
    </row>
    <row r="30" spans="1:5" x14ac:dyDescent="0.25">
      <c r="A30" s="7">
        <f t="shared" si="0"/>
        <v>25</v>
      </c>
      <c r="B30" s="8" t="s">
        <v>24</v>
      </c>
      <c r="C30" s="9">
        <v>1800000</v>
      </c>
      <c r="D30" s="9">
        <v>1800000</v>
      </c>
      <c r="E30" s="17">
        <v>0</v>
      </c>
    </row>
    <row r="31" spans="1:5" x14ac:dyDescent="0.25">
      <c r="A31" s="7">
        <f t="shared" si="0"/>
        <v>26</v>
      </c>
      <c r="B31" s="8" t="s">
        <v>25</v>
      </c>
      <c r="C31" s="9">
        <v>0</v>
      </c>
      <c r="D31" s="9">
        <v>0</v>
      </c>
      <c r="E31" s="17">
        <v>1900000</v>
      </c>
    </row>
    <row r="32" spans="1:5" ht="24" x14ac:dyDescent="0.25">
      <c r="A32" s="7">
        <f t="shared" si="0"/>
        <v>27</v>
      </c>
      <c r="B32" s="8" t="s">
        <v>26</v>
      </c>
      <c r="C32" s="13">
        <v>5300000</v>
      </c>
      <c r="D32" s="13">
        <v>5300000</v>
      </c>
      <c r="E32" s="17">
        <v>6494028</v>
      </c>
    </row>
    <row r="33" spans="1:5" ht="24" x14ac:dyDescent="0.25">
      <c r="A33" s="7">
        <f t="shared" si="0"/>
        <v>28</v>
      </c>
      <c r="B33" s="8" t="s">
        <v>27</v>
      </c>
      <c r="C33" s="13">
        <v>3480000</v>
      </c>
      <c r="D33" s="13">
        <v>3480000</v>
      </c>
      <c r="E33" s="17">
        <v>3480000</v>
      </c>
    </row>
    <row r="34" spans="1:5" x14ac:dyDescent="0.25">
      <c r="A34" s="7">
        <f t="shared" si="0"/>
        <v>29</v>
      </c>
      <c r="B34" s="8" t="s">
        <v>28</v>
      </c>
      <c r="C34" s="9"/>
      <c r="D34" s="9"/>
      <c r="E34" s="9"/>
    </row>
    <row r="35" spans="1:5" ht="24" x14ac:dyDescent="0.25">
      <c r="A35" s="7">
        <f t="shared" si="0"/>
        <v>30</v>
      </c>
      <c r="B35" s="8" t="s">
        <v>29</v>
      </c>
      <c r="C35" s="9">
        <v>1000000</v>
      </c>
      <c r="D35" s="9">
        <v>1000000</v>
      </c>
      <c r="E35" s="17">
        <v>3910985</v>
      </c>
    </row>
    <row r="36" spans="1:5" x14ac:dyDescent="0.25">
      <c r="A36" s="7">
        <f t="shared" si="0"/>
        <v>31</v>
      </c>
      <c r="B36" s="8" t="s">
        <v>30</v>
      </c>
      <c r="C36" s="9">
        <v>19962937</v>
      </c>
      <c r="D36" s="9">
        <v>19962937</v>
      </c>
      <c r="E36" s="17">
        <v>33784353</v>
      </c>
    </row>
    <row r="37" spans="1:5" x14ac:dyDescent="0.25">
      <c r="A37" s="7">
        <f t="shared" si="0"/>
        <v>32</v>
      </c>
      <c r="B37" s="8" t="s">
        <v>31</v>
      </c>
      <c r="C37" s="9"/>
      <c r="D37" s="9"/>
      <c r="E37" s="9"/>
    </row>
    <row r="38" spans="1:5" ht="34.200000000000003" x14ac:dyDescent="0.25">
      <c r="A38" s="7">
        <f t="shared" si="0"/>
        <v>33</v>
      </c>
      <c r="B38" s="11" t="s">
        <v>32</v>
      </c>
      <c r="C38" s="12">
        <f>SUM(C29:C37)-C34-C37</f>
        <v>37042937</v>
      </c>
      <c r="D38" s="12">
        <f>SUM(D29:D37)-D34-D37</f>
        <v>37042937</v>
      </c>
      <c r="E38" s="12">
        <f>SUM(E29:E37)-E34-E37</f>
        <v>55958081</v>
      </c>
    </row>
    <row r="39" spans="1:5" x14ac:dyDescent="0.25">
      <c r="A39" s="7">
        <f t="shared" si="0"/>
        <v>34</v>
      </c>
      <c r="B39" s="8" t="s">
        <v>33</v>
      </c>
      <c r="C39" s="9">
        <v>20000</v>
      </c>
      <c r="D39" s="9">
        <v>20000</v>
      </c>
      <c r="E39" s="17">
        <v>53400</v>
      </c>
    </row>
    <row r="40" spans="1:5" s="1" customFormat="1" ht="24" x14ac:dyDescent="0.25">
      <c r="A40" s="7"/>
      <c r="B40" s="8" t="s">
        <v>86</v>
      </c>
      <c r="C40" s="9">
        <v>0</v>
      </c>
      <c r="D40" s="9">
        <v>0</v>
      </c>
      <c r="E40" s="17">
        <v>1380000</v>
      </c>
    </row>
    <row r="41" spans="1:5" ht="34.200000000000003" x14ac:dyDescent="0.25">
      <c r="A41" s="7">
        <f>A39+1</f>
        <v>35</v>
      </c>
      <c r="B41" s="11" t="s">
        <v>34</v>
      </c>
      <c r="C41" s="12">
        <f t="shared" ref="C41:E41" si="3">SUM(C39:C40)</f>
        <v>20000</v>
      </c>
      <c r="D41" s="12">
        <f t="shared" si="3"/>
        <v>20000</v>
      </c>
      <c r="E41" s="12">
        <f t="shared" si="3"/>
        <v>1433400</v>
      </c>
    </row>
    <row r="42" spans="1:5" ht="24" x14ac:dyDescent="0.25">
      <c r="A42" s="7">
        <f t="shared" si="0"/>
        <v>36</v>
      </c>
      <c r="B42" s="8" t="s">
        <v>35</v>
      </c>
      <c r="C42" s="13">
        <v>17163221</v>
      </c>
      <c r="D42" s="13">
        <v>17163221</v>
      </c>
      <c r="E42" s="17">
        <v>9663221</v>
      </c>
    </row>
    <row r="43" spans="1:5" ht="24" x14ac:dyDescent="0.25">
      <c r="A43" s="7">
        <f t="shared" si="0"/>
        <v>37</v>
      </c>
      <c r="B43" s="8" t="s">
        <v>36</v>
      </c>
      <c r="C43" s="13">
        <v>7140301</v>
      </c>
      <c r="D43" s="13">
        <v>7140301</v>
      </c>
      <c r="E43" s="17">
        <v>3940301</v>
      </c>
    </row>
    <row r="44" spans="1:5" s="1" customFormat="1" x14ac:dyDescent="0.25">
      <c r="A44" s="7">
        <f t="shared" si="0"/>
        <v>38</v>
      </c>
      <c r="B44" s="8" t="s">
        <v>84</v>
      </c>
      <c r="C44" s="13">
        <v>0</v>
      </c>
      <c r="D44" s="13">
        <v>0</v>
      </c>
      <c r="E44" s="17">
        <v>242263</v>
      </c>
    </row>
    <row r="45" spans="1:5" x14ac:dyDescent="0.25">
      <c r="A45" s="7">
        <f t="shared" si="0"/>
        <v>39</v>
      </c>
      <c r="B45" s="8" t="s">
        <v>37</v>
      </c>
      <c r="C45" s="13">
        <v>2500000</v>
      </c>
      <c r="D45" s="13">
        <v>2500000</v>
      </c>
      <c r="E45" s="17">
        <v>2180000</v>
      </c>
    </row>
    <row r="46" spans="1:5" ht="34.200000000000003" x14ac:dyDescent="0.25">
      <c r="A46" s="7">
        <f t="shared" si="0"/>
        <v>40</v>
      </c>
      <c r="B46" s="11" t="s">
        <v>38</v>
      </c>
      <c r="C46" s="14">
        <f>SUM(C42:C45)</f>
        <v>26803522</v>
      </c>
      <c r="D46" s="14">
        <f>SUM(D42:D45)</f>
        <v>26803522</v>
      </c>
      <c r="E46" s="17">
        <v>16025785</v>
      </c>
    </row>
    <row r="47" spans="1:5" ht="22.8" x14ac:dyDescent="0.25">
      <c r="A47" s="7">
        <f t="shared" si="0"/>
        <v>41</v>
      </c>
      <c r="B47" s="11" t="s">
        <v>39</v>
      </c>
      <c r="C47" s="12">
        <f>C25+C28+C38+C41+C46</f>
        <v>89666459</v>
      </c>
      <c r="D47" s="12">
        <f>D25+D28+D38+D41+D46</f>
        <v>89666459</v>
      </c>
      <c r="E47" s="12">
        <f>E25+E28+E38+E41+E46</f>
        <v>83319406</v>
      </c>
    </row>
    <row r="48" spans="1:5" ht="24" x14ac:dyDescent="0.25">
      <c r="A48" s="7">
        <f t="shared" si="0"/>
        <v>42</v>
      </c>
      <c r="B48" s="8" t="s">
        <v>40</v>
      </c>
      <c r="C48" s="9">
        <v>0</v>
      </c>
      <c r="D48" s="9">
        <v>0</v>
      </c>
      <c r="E48" s="9">
        <v>0</v>
      </c>
    </row>
    <row r="49" spans="1:5" ht="24" x14ac:dyDescent="0.25">
      <c r="A49" s="7">
        <f t="shared" si="0"/>
        <v>43</v>
      </c>
      <c r="B49" s="8" t="s">
        <v>41</v>
      </c>
      <c r="C49" s="9">
        <v>0</v>
      </c>
      <c r="D49" s="9">
        <v>0</v>
      </c>
      <c r="E49" s="9">
        <v>0</v>
      </c>
    </row>
    <row r="50" spans="1:5" ht="24" x14ac:dyDescent="0.25">
      <c r="A50" s="7">
        <f t="shared" si="0"/>
        <v>44</v>
      </c>
      <c r="B50" s="8" t="s">
        <v>42</v>
      </c>
      <c r="C50" s="9">
        <v>0</v>
      </c>
      <c r="D50" s="9">
        <v>0</v>
      </c>
      <c r="E50" s="9">
        <v>0</v>
      </c>
    </row>
    <row r="51" spans="1:5" ht="24" x14ac:dyDescent="0.25">
      <c r="A51" s="7">
        <f t="shared" si="0"/>
        <v>45</v>
      </c>
      <c r="B51" s="8" t="s">
        <v>43</v>
      </c>
      <c r="C51" s="9">
        <v>0</v>
      </c>
      <c r="D51" s="9">
        <v>0</v>
      </c>
      <c r="E51" s="9">
        <v>0</v>
      </c>
    </row>
    <row r="52" spans="1:5" ht="36" x14ac:dyDescent="0.25">
      <c r="A52" s="7">
        <f t="shared" si="0"/>
        <v>46</v>
      </c>
      <c r="B52" s="8" t="s">
        <v>44</v>
      </c>
      <c r="C52" s="9">
        <v>11783750</v>
      </c>
      <c r="D52" s="9">
        <v>11783750</v>
      </c>
      <c r="E52" s="17">
        <v>5798750</v>
      </c>
    </row>
    <row r="53" spans="1:5" ht="24" x14ac:dyDescent="0.25">
      <c r="A53" s="7">
        <f t="shared" si="0"/>
        <v>47</v>
      </c>
      <c r="B53" s="8" t="s">
        <v>45</v>
      </c>
      <c r="C53" s="9">
        <v>0</v>
      </c>
      <c r="D53" s="9">
        <v>0</v>
      </c>
      <c r="E53" s="9">
        <v>0</v>
      </c>
    </row>
    <row r="54" spans="1:5" ht="24" x14ac:dyDescent="0.25">
      <c r="A54" s="7">
        <f t="shared" si="0"/>
        <v>48</v>
      </c>
      <c r="B54" s="8" t="s">
        <v>46</v>
      </c>
      <c r="C54" s="9">
        <v>0</v>
      </c>
      <c r="D54" s="9">
        <v>0</v>
      </c>
      <c r="E54" s="9">
        <v>0</v>
      </c>
    </row>
    <row r="55" spans="1:5" ht="34.200000000000003" x14ac:dyDescent="0.25">
      <c r="A55" s="7">
        <f t="shared" si="0"/>
        <v>49</v>
      </c>
      <c r="B55" s="11" t="s">
        <v>47</v>
      </c>
      <c r="C55" s="14">
        <v>11783750</v>
      </c>
      <c r="D55" s="14">
        <v>11783750</v>
      </c>
      <c r="E55" s="23">
        <v>5798750</v>
      </c>
    </row>
    <row r="56" spans="1:5" ht="36" x14ac:dyDescent="0.25">
      <c r="A56" s="7">
        <f t="shared" si="0"/>
        <v>50</v>
      </c>
      <c r="B56" s="8" t="s">
        <v>48</v>
      </c>
      <c r="C56" s="9">
        <v>2300000</v>
      </c>
      <c r="D56" s="9">
        <v>2300000</v>
      </c>
      <c r="E56" s="17">
        <v>3455438</v>
      </c>
    </row>
    <row r="57" spans="1:5" ht="24" x14ac:dyDescent="0.25">
      <c r="A57" s="7">
        <f t="shared" si="0"/>
        <v>51</v>
      </c>
      <c r="B57" s="8" t="s">
        <v>49</v>
      </c>
      <c r="C57" s="9">
        <v>0</v>
      </c>
      <c r="D57" s="9">
        <v>0</v>
      </c>
      <c r="E57" s="17">
        <v>13261</v>
      </c>
    </row>
    <row r="58" spans="1:5" ht="24" x14ac:dyDescent="0.25">
      <c r="A58" s="7">
        <f t="shared" si="0"/>
        <v>52</v>
      </c>
      <c r="B58" s="8" t="s">
        <v>50</v>
      </c>
      <c r="C58" s="9">
        <f>SUM(C56:C57)</f>
        <v>2300000</v>
      </c>
      <c r="D58" s="9">
        <f>SUM(D56:D57)</f>
        <v>2300000</v>
      </c>
      <c r="E58" s="17">
        <v>3468699</v>
      </c>
    </row>
    <row r="59" spans="1:5" ht="34.200000000000003" x14ac:dyDescent="0.25">
      <c r="A59" s="10">
        <f t="shared" si="0"/>
        <v>53</v>
      </c>
      <c r="B59" s="11" t="s">
        <v>51</v>
      </c>
      <c r="C59" s="12">
        <f>SUM(C60:C61)</f>
        <v>65106721</v>
      </c>
      <c r="D59" s="12">
        <f>SUM(D60:D61)</f>
        <v>71392421</v>
      </c>
      <c r="E59" s="12">
        <f>SUM(E60:E61)</f>
        <v>73096332</v>
      </c>
    </row>
    <row r="60" spans="1:5" ht="24" x14ac:dyDescent="0.25">
      <c r="A60" s="7">
        <f t="shared" si="0"/>
        <v>54</v>
      </c>
      <c r="B60" s="8" t="s">
        <v>52</v>
      </c>
      <c r="C60" s="9"/>
      <c r="D60" s="9"/>
    </row>
    <row r="61" spans="1:5" ht="24" x14ac:dyDescent="0.25">
      <c r="A61" s="7">
        <f t="shared" si="0"/>
        <v>55</v>
      </c>
      <c r="B61" s="8" t="s">
        <v>53</v>
      </c>
      <c r="C61" s="9">
        <v>65106721</v>
      </c>
      <c r="D61" s="9">
        <v>71392421</v>
      </c>
      <c r="E61" s="17">
        <v>73096332</v>
      </c>
    </row>
    <row r="62" spans="1:5" ht="45.6" x14ac:dyDescent="0.25">
      <c r="A62" s="10">
        <f t="shared" si="0"/>
        <v>56</v>
      </c>
      <c r="B62" s="11" t="s">
        <v>54</v>
      </c>
      <c r="C62" s="12">
        <v>0</v>
      </c>
      <c r="D62" s="12">
        <v>0</v>
      </c>
      <c r="E62" s="17">
        <v>434000</v>
      </c>
    </row>
    <row r="63" spans="1:5" x14ac:dyDescent="0.25">
      <c r="A63" s="7">
        <f t="shared" si="0"/>
        <v>57</v>
      </c>
      <c r="B63" s="8" t="s">
        <v>55</v>
      </c>
      <c r="C63" s="9">
        <v>0</v>
      </c>
      <c r="D63" s="9">
        <v>0</v>
      </c>
    </row>
    <row r="64" spans="1:5" ht="34.200000000000003" x14ac:dyDescent="0.25">
      <c r="A64" s="7">
        <f t="shared" si="0"/>
        <v>58</v>
      </c>
      <c r="B64" s="11" t="s">
        <v>56</v>
      </c>
      <c r="C64" s="12">
        <f>SUM(C65:C68)</f>
        <v>19870116</v>
      </c>
      <c r="D64" s="12">
        <f>SUM(D65:D68)</f>
        <v>19870116</v>
      </c>
      <c r="E64" s="17">
        <v>12079470</v>
      </c>
    </row>
    <row r="65" spans="1:5" x14ac:dyDescent="0.25">
      <c r="A65" s="7">
        <f t="shared" si="0"/>
        <v>59</v>
      </c>
      <c r="B65" s="8" t="s">
        <v>57</v>
      </c>
      <c r="C65" s="9"/>
      <c r="D65" s="9"/>
      <c r="E65" s="24"/>
    </row>
    <row r="66" spans="1:5" ht="24" x14ac:dyDescent="0.25">
      <c r="A66" s="7">
        <f t="shared" si="0"/>
        <v>60</v>
      </c>
      <c r="B66" s="8" t="s">
        <v>58</v>
      </c>
      <c r="C66" s="9"/>
      <c r="D66" s="9"/>
      <c r="E66" s="24"/>
    </row>
    <row r="67" spans="1:5" x14ac:dyDescent="0.25">
      <c r="A67" s="7">
        <f t="shared" si="0"/>
        <v>61</v>
      </c>
      <c r="B67" s="8" t="s">
        <v>59</v>
      </c>
      <c r="C67" s="9">
        <v>7870116</v>
      </c>
      <c r="D67" s="9">
        <v>7870116</v>
      </c>
      <c r="E67" s="24"/>
    </row>
    <row r="68" spans="1:5" x14ac:dyDescent="0.25">
      <c r="A68" s="7">
        <f t="shared" si="0"/>
        <v>62</v>
      </c>
      <c r="B68" s="8" t="s">
        <v>60</v>
      </c>
      <c r="C68" s="9">
        <v>12000000</v>
      </c>
      <c r="D68" s="9">
        <v>12000000</v>
      </c>
      <c r="E68" s="24"/>
    </row>
    <row r="69" spans="1:5" x14ac:dyDescent="0.25">
      <c r="A69" s="7">
        <f t="shared" si="0"/>
        <v>63</v>
      </c>
      <c r="B69" s="11" t="s">
        <v>61</v>
      </c>
      <c r="C69" s="12">
        <v>197251622</v>
      </c>
      <c r="D69" s="12">
        <v>192849992</v>
      </c>
      <c r="E69" s="23">
        <v>199260268</v>
      </c>
    </row>
    <row r="70" spans="1:5" ht="45.6" x14ac:dyDescent="0.25">
      <c r="A70" s="7">
        <f t="shared" si="0"/>
        <v>64</v>
      </c>
      <c r="B70" s="11" t="s">
        <v>62</v>
      </c>
      <c r="C70" s="12">
        <f>C58+C59+C62+C64+C69</f>
        <v>284528459</v>
      </c>
      <c r="D70" s="12">
        <f>D58+D59+D62+D64+D69</f>
        <v>286412529</v>
      </c>
      <c r="E70" s="12">
        <f>E58+E59+E62+E64+E69</f>
        <v>288338769</v>
      </c>
    </row>
    <row r="71" spans="1:5" ht="24" x14ac:dyDescent="0.25">
      <c r="A71" s="7">
        <f t="shared" si="0"/>
        <v>65</v>
      </c>
      <c r="B71" s="8" t="s">
        <v>63</v>
      </c>
      <c r="C71" s="9">
        <v>412161094</v>
      </c>
      <c r="D71" s="9">
        <v>444733394</v>
      </c>
      <c r="E71" s="17">
        <v>565696511</v>
      </c>
    </row>
    <row r="72" spans="1:5" ht="24" x14ac:dyDescent="0.25">
      <c r="A72" s="7">
        <f t="shared" si="0"/>
        <v>66</v>
      </c>
      <c r="B72" s="8" t="s">
        <v>64</v>
      </c>
      <c r="C72" s="9"/>
      <c r="D72" s="9"/>
      <c r="E72" s="24"/>
    </row>
    <row r="73" spans="1:5" ht="24" x14ac:dyDescent="0.25">
      <c r="A73" s="7">
        <f t="shared" ref="A73:A85" si="4">A72+1</f>
        <v>67</v>
      </c>
      <c r="B73" s="8" t="s">
        <v>65</v>
      </c>
      <c r="C73" s="13"/>
      <c r="D73" s="13">
        <v>10000000</v>
      </c>
      <c r="E73" s="17">
        <v>6118568</v>
      </c>
    </row>
    <row r="74" spans="1:5" ht="36" x14ac:dyDescent="0.25">
      <c r="A74" s="7">
        <f t="shared" si="4"/>
        <v>68</v>
      </c>
      <c r="B74" s="8" t="s">
        <v>66</v>
      </c>
      <c r="C74" s="13">
        <v>111283495</v>
      </c>
      <c r="D74" s="13">
        <v>111283495</v>
      </c>
      <c r="E74" s="17">
        <v>111283495</v>
      </c>
    </row>
    <row r="75" spans="1:5" ht="22.8" x14ac:dyDescent="0.25">
      <c r="A75" s="7">
        <f t="shared" si="4"/>
        <v>69</v>
      </c>
      <c r="B75" s="11" t="s">
        <v>67</v>
      </c>
      <c r="C75" s="14">
        <f t="shared" ref="C75:E75" si="5">SUM(C71:C74)</f>
        <v>523444589</v>
      </c>
      <c r="D75" s="14">
        <f t="shared" si="5"/>
        <v>566016889</v>
      </c>
      <c r="E75" s="14">
        <f t="shared" si="5"/>
        <v>683098574</v>
      </c>
    </row>
    <row r="76" spans="1:5" x14ac:dyDescent="0.25">
      <c r="A76" s="7">
        <f t="shared" si="4"/>
        <v>70</v>
      </c>
      <c r="B76" s="8" t="s">
        <v>68</v>
      </c>
      <c r="C76" s="13">
        <v>6794876</v>
      </c>
      <c r="D76" s="13">
        <v>6794876</v>
      </c>
      <c r="E76" s="17">
        <v>20399515</v>
      </c>
    </row>
    <row r="77" spans="1:5" ht="24" x14ac:dyDescent="0.25">
      <c r="A77" s="7">
        <f t="shared" si="4"/>
        <v>71</v>
      </c>
      <c r="B77" s="8" t="s">
        <v>69</v>
      </c>
      <c r="C77" s="13">
        <f>15161000</f>
        <v>15161000</v>
      </c>
      <c r="D77" s="13">
        <f>15161000</f>
        <v>15161000</v>
      </c>
      <c r="E77" s="17">
        <v>15161000</v>
      </c>
    </row>
    <row r="78" spans="1:5" ht="24" x14ac:dyDescent="0.25">
      <c r="A78" s="7">
        <f t="shared" si="4"/>
        <v>72</v>
      </c>
      <c r="B78" s="8" t="s">
        <v>70</v>
      </c>
      <c r="C78" s="9">
        <f>1699617+4093470</f>
        <v>5793087</v>
      </c>
      <c r="D78" s="9">
        <f>1699617+4093470</f>
        <v>5793087</v>
      </c>
      <c r="E78" s="17">
        <v>5793087</v>
      </c>
    </row>
    <row r="79" spans="1:5" x14ac:dyDescent="0.25">
      <c r="A79" s="7">
        <f t="shared" si="4"/>
        <v>73</v>
      </c>
      <c r="B79" s="11" t="s">
        <v>71</v>
      </c>
      <c r="C79" s="12">
        <f t="shared" ref="C79:E79" si="6">SUM(C76:C78)</f>
        <v>27748963</v>
      </c>
      <c r="D79" s="12">
        <f t="shared" si="6"/>
        <v>27748963</v>
      </c>
      <c r="E79" s="12">
        <f t="shared" si="6"/>
        <v>41353602</v>
      </c>
    </row>
    <row r="80" spans="1:5" ht="48" x14ac:dyDescent="0.25">
      <c r="A80" s="7">
        <f t="shared" si="4"/>
        <v>74</v>
      </c>
      <c r="B80" s="8" t="s">
        <v>72</v>
      </c>
      <c r="C80" s="9">
        <v>0</v>
      </c>
      <c r="D80" s="9">
        <v>0</v>
      </c>
      <c r="E80" s="17">
        <v>2092500</v>
      </c>
    </row>
    <row r="81" spans="1:5" x14ac:dyDescent="0.25">
      <c r="A81" s="7">
        <f t="shared" si="4"/>
        <v>75</v>
      </c>
      <c r="B81" s="8" t="s">
        <v>73</v>
      </c>
      <c r="C81" s="9">
        <v>0</v>
      </c>
      <c r="D81" s="9">
        <v>0</v>
      </c>
      <c r="E81" s="24"/>
    </row>
    <row r="82" spans="1:5" ht="34.200000000000003" x14ac:dyDescent="0.25">
      <c r="A82" s="10">
        <f t="shared" si="4"/>
        <v>76</v>
      </c>
      <c r="B82" s="11" t="s">
        <v>74</v>
      </c>
      <c r="C82" s="12">
        <v>0</v>
      </c>
      <c r="D82" s="12">
        <v>0</v>
      </c>
      <c r="E82" s="23">
        <v>2092500</v>
      </c>
    </row>
    <row r="83" spans="1:5" x14ac:dyDescent="0.25">
      <c r="A83" s="7">
        <f t="shared" si="4"/>
        <v>77</v>
      </c>
      <c r="B83" s="8" t="s">
        <v>75</v>
      </c>
      <c r="C83" s="9">
        <v>0</v>
      </c>
      <c r="D83" s="9">
        <v>0</v>
      </c>
      <c r="E83" s="9">
        <v>0</v>
      </c>
    </row>
    <row r="84" spans="1:5" ht="34.200000000000003" x14ac:dyDescent="0.25">
      <c r="A84" s="7">
        <f t="shared" si="4"/>
        <v>78</v>
      </c>
      <c r="B84" s="11" t="s">
        <v>76</v>
      </c>
      <c r="C84" s="12">
        <v>0</v>
      </c>
      <c r="D84" s="12">
        <v>0</v>
      </c>
      <c r="E84" s="12">
        <v>0</v>
      </c>
    </row>
    <row r="85" spans="1:5" ht="34.200000000000003" x14ac:dyDescent="0.25">
      <c r="A85" s="18">
        <f t="shared" si="4"/>
        <v>79</v>
      </c>
      <c r="B85" s="19" t="s">
        <v>77</v>
      </c>
      <c r="C85" s="20">
        <f>C17+C18+C47+C55+C70+C75+C79+C84</f>
        <v>978539222</v>
      </c>
      <c r="D85" s="20">
        <f>D17+D18+D47+D55+D70+D75+D79+D84</f>
        <v>1027956880</v>
      </c>
      <c r="E85" s="20">
        <f>E17+E18+E47+E55+E70+E75+E79+E84+E82</f>
        <v>1155161040</v>
      </c>
    </row>
    <row r="86" spans="1:5" x14ac:dyDescent="0.25">
      <c r="D86" s="1"/>
      <c r="E86" s="16"/>
    </row>
  </sheetData>
  <pageMargins left="0.75" right="0.75" top="1" bottom="1" header="0.5" footer="0.5"/>
  <pageSetup orientation="portrait" r:id="rId1"/>
  <headerFooter alignWithMargins="0">
    <oddHeader>&amp;C&amp;"Times New Roman,Félkövér"Kaposmérő Községi Önkormányzat
&amp;R&amp;"Times New Roman,Normál"Érték típus: Forint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view="pageLayout" zoomScaleNormal="100" workbookViewId="0">
      <selection activeCell="D2" sqref="D2"/>
    </sheetView>
  </sheetViews>
  <sheetFormatPr defaultRowHeight="13.2" x14ac:dyDescent="0.25"/>
  <cols>
    <col min="1" max="1" width="2.6640625" customWidth="1"/>
    <col min="2" max="2" width="29.5546875" customWidth="1"/>
    <col min="3" max="3" width="15" style="1" customWidth="1"/>
    <col min="4" max="4" width="14" customWidth="1"/>
    <col min="5" max="5" width="14.5546875" customWidth="1"/>
  </cols>
  <sheetData>
    <row r="1" spans="1:5" s="1" customFormat="1" x14ac:dyDescent="0.25"/>
    <row r="2" spans="1:5" s="1" customFormat="1" x14ac:dyDescent="0.25">
      <c r="D2" s="1" t="s">
        <v>92</v>
      </c>
    </row>
    <row r="3" spans="1:5" s="1" customFormat="1" x14ac:dyDescent="0.25"/>
    <row r="4" spans="1:5" s="1" customFormat="1" ht="15.6" x14ac:dyDescent="0.3">
      <c r="B4" s="4" t="s">
        <v>83</v>
      </c>
      <c r="C4" s="2"/>
    </row>
    <row r="5" spans="1:5" s="1" customFormat="1" x14ac:dyDescent="0.25"/>
    <row r="6" spans="1:5" ht="39.75" customHeight="1" x14ac:dyDescent="0.25">
      <c r="A6" s="5"/>
      <c r="B6" s="5" t="s">
        <v>0</v>
      </c>
      <c r="C6" s="6" t="s">
        <v>87</v>
      </c>
      <c r="D6" s="6" t="s">
        <v>88</v>
      </c>
      <c r="E6" s="6" t="s">
        <v>88</v>
      </c>
    </row>
    <row r="7" spans="1:5" ht="24" x14ac:dyDescent="0.25">
      <c r="A7" s="7">
        <v>1</v>
      </c>
      <c r="B7" s="8" t="s">
        <v>78</v>
      </c>
      <c r="C7" s="9">
        <v>9797955</v>
      </c>
      <c r="D7" s="9">
        <v>9797955</v>
      </c>
      <c r="E7" s="17">
        <v>9797955</v>
      </c>
    </row>
    <row r="8" spans="1:5" s="1" customFormat="1" x14ac:dyDescent="0.25">
      <c r="A8" s="7">
        <v>2</v>
      </c>
      <c r="B8" s="8" t="s">
        <v>85</v>
      </c>
      <c r="C8" s="15">
        <v>13595030</v>
      </c>
      <c r="D8" s="15">
        <v>13595030</v>
      </c>
      <c r="E8" s="17">
        <v>8050000</v>
      </c>
    </row>
    <row r="9" spans="1:5" ht="24" x14ac:dyDescent="0.25">
      <c r="A9" s="7">
        <v>3</v>
      </c>
      <c r="B9" s="8" t="s">
        <v>79</v>
      </c>
      <c r="C9" s="13">
        <v>210518434</v>
      </c>
      <c r="D9" s="13">
        <v>214990234</v>
      </c>
      <c r="E9" s="17">
        <v>205822277</v>
      </c>
    </row>
    <row r="10" spans="1:5" ht="24" x14ac:dyDescent="0.25">
      <c r="A10" s="7">
        <v>4</v>
      </c>
      <c r="B10" s="8" t="s">
        <v>80</v>
      </c>
      <c r="C10" s="9">
        <f>SUM(C7:C9)</f>
        <v>233911419</v>
      </c>
      <c r="D10" s="9">
        <f>SUM(D7:D9)</f>
        <v>238383219</v>
      </c>
      <c r="E10" s="9">
        <f>SUM(E7:E9)</f>
        <v>223670232</v>
      </c>
    </row>
    <row r="11" spans="1:5" ht="22.8" x14ac:dyDescent="0.25">
      <c r="A11" s="21">
        <v>5</v>
      </c>
      <c r="B11" s="19" t="s">
        <v>81</v>
      </c>
      <c r="C11" s="20">
        <f>SUM(C10)</f>
        <v>233911419</v>
      </c>
      <c r="D11" s="20">
        <f>SUM(D10)</f>
        <v>238383219</v>
      </c>
      <c r="E11" s="20">
        <f>SUM(E10)</f>
        <v>223670232</v>
      </c>
    </row>
    <row r="13" spans="1:5" x14ac:dyDescent="0.25">
      <c r="B13" s="16"/>
    </row>
    <row r="14" spans="1:5" x14ac:dyDescent="0.25">
      <c r="B14" s="16"/>
    </row>
    <row r="15" spans="1:5" x14ac:dyDescent="0.25">
      <c r="B15" s="16"/>
    </row>
    <row r="16" spans="1:5" x14ac:dyDescent="0.25">
      <c r="B16" s="16"/>
    </row>
    <row r="17" spans="2:2" x14ac:dyDescent="0.25">
      <c r="B17" s="16"/>
    </row>
    <row r="18" spans="2:2" x14ac:dyDescent="0.25">
      <c r="B18" s="16"/>
    </row>
    <row r="19" spans="2:2" x14ac:dyDescent="0.25">
      <c r="B19" s="16"/>
    </row>
    <row r="20" spans="2:2" x14ac:dyDescent="0.25">
      <c r="B20" s="16"/>
    </row>
    <row r="24" spans="2:2" x14ac:dyDescent="0.25">
      <c r="B24" s="16"/>
    </row>
  </sheetData>
  <pageMargins left="0.75" right="0.75" top="1" bottom="1" header="0.5" footer="0.5"/>
  <pageSetup orientation="portrait" r:id="rId1"/>
  <headerFooter alignWithMargins="0">
    <oddHeader>&amp;C&amp;"Times New Roman,Félkövér"Kaposmérő Községi Önkormányzat
&amp;R&amp;"Times New Roman,Normál"Érték típus: Forint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4</vt:lpstr>
      <vt:lpstr>04</vt:lpstr>
      <vt:lpstr>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user</cp:lastModifiedBy>
  <cp:lastPrinted>2021-06-15T13:47:18Z</cp:lastPrinted>
  <dcterms:created xsi:type="dcterms:W3CDTF">2010-05-29T08:47:41Z</dcterms:created>
  <dcterms:modified xsi:type="dcterms:W3CDTF">2021-07-08T11:41:27Z</dcterms:modified>
</cp:coreProperties>
</file>