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koa\Desktop\"/>
    </mc:Choice>
  </mc:AlternateContent>
  <bookViews>
    <workbookView xWindow="0" yWindow="330" windowWidth="12120" windowHeight="8820"/>
  </bookViews>
  <sheets>
    <sheet name="bevételi tábla" sheetId="1" r:id="rId1"/>
  </sheets>
  <definedNames>
    <definedName name="_xlnm.Print_Titles" localSheetId="0">'bevételi tábla'!$2:$9</definedName>
    <definedName name="_xlnm.Print_Area" localSheetId="0">'bevételi tábla'!$A$1:$G$72</definedName>
  </definedNames>
  <calcPr calcId="152511" fullCalcOnLoad="1"/>
</workbook>
</file>

<file path=xl/calcChain.xml><?xml version="1.0" encoding="utf-8"?>
<calcChain xmlns="http://schemas.openxmlformats.org/spreadsheetml/2006/main">
  <c r="D24" i="1" l="1"/>
  <c r="E24" i="1"/>
  <c r="D46" i="1"/>
  <c r="D38" i="1"/>
  <c r="D27" i="1"/>
  <c r="D36" i="1"/>
  <c r="D66" i="1"/>
  <c r="D72" i="1"/>
  <c r="E71" i="1"/>
  <c r="F71" i="1"/>
  <c r="D71" i="1"/>
  <c r="G46" i="1"/>
  <c r="D56" i="1"/>
  <c r="G56" i="1"/>
  <c r="G35" i="1"/>
  <c r="G34" i="1"/>
  <c r="G33" i="1"/>
  <c r="G32" i="1"/>
  <c r="E27" i="1"/>
  <c r="E36" i="1"/>
  <c r="G67" i="1"/>
  <c r="F27" i="1"/>
  <c r="F36" i="1"/>
  <c r="G57" i="1"/>
  <c r="G11" i="1"/>
  <c r="G12" i="1"/>
  <c r="G13" i="1"/>
  <c r="G14" i="1"/>
  <c r="G15" i="1"/>
  <c r="G17" i="1"/>
  <c r="G18" i="1"/>
  <c r="G20" i="1"/>
  <c r="G21" i="1"/>
  <c r="G22" i="1"/>
  <c r="G23" i="1"/>
  <c r="G25" i="1"/>
  <c r="G26" i="1"/>
  <c r="G28" i="1"/>
  <c r="G29" i="1"/>
  <c r="G30" i="1"/>
  <c r="G31" i="1"/>
  <c r="G37" i="1"/>
  <c r="G39" i="1"/>
  <c r="G40" i="1"/>
  <c r="G41" i="1"/>
  <c r="G42" i="1"/>
  <c r="G43" i="1"/>
  <c r="G44" i="1"/>
  <c r="G45" i="1"/>
  <c r="G47" i="1"/>
  <c r="G48" i="1"/>
  <c r="G49" i="1"/>
  <c r="G50" i="1"/>
  <c r="G51" i="1"/>
  <c r="G52" i="1"/>
  <c r="G53" i="1"/>
  <c r="G54" i="1"/>
  <c r="G55" i="1"/>
  <c r="G58" i="1"/>
  <c r="G60" i="1"/>
  <c r="G62" i="1"/>
  <c r="G63" i="1"/>
  <c r="G68" i="1"/>
  <c r="G69" i="1"/>
  <c r="G71" i="1"/>
  <c r="G70" i="1"/>
  <c r="G10" i="1"/>
  <c r="F59" i="1"/>
  <c r="F65" i="1"/>
  <c r="E59" i="1"/>
  <c r="E65" i="1"/>
  <c r="D59" i="1"/>
  <c r="G59" i="1"/>
  <c r="F16" i="1"/>
  <c r="F19" i="1"/>
  <c r="E16" i="1"/>
  <c r="E19" i="1"/>
  <c r="D16" i="1"/>
  <c r="G16" i="1"/>
  <c r="E56" i="1"/>
  <c r="F56" i="1"/>
  <c r="D64" i="1"/>
  <c r="G64" i="1"/>
  <c r="E64" i="1"/>
  <c r="F64" i="1"/>
  <c r="G38" i="1"/>
  <c r="G24" i="1"/>
  <c r="G27" i="1"/>
  <c r="D65" i="1"/>
  <c r="G65" i="1"/>
  <c r="F66" i="1"/>
  <c r="F72" i="1"/>
  <c r="D19" i="1"/>
  <c r="G19" i="1"/>
  <c r="D61" i="1"/>
  <c r="F61" i="1"/>
  <c r="E61" i="1"/>
  <c r="G36" i="1"/>
  <c r="G61" i="1"/>
  <c r="E66" i="1"/>
  <c r="E72" i="1"/>
  <c r="G72" i="1"/>
  <c r="G66" i="1"/>
</calcChain>
</file>

<file path=xl/sharedStrings.xml><?xml version="1.0" encoding="utf-8"?>
<sst xmlns="http://schemas.openxmlformats.org/spreadsheetml/2006/main" count="127" uniqueCount="126">
  <si>
    <t>Budapest Főváros VII. Kerület Erzsébetváros Önkormányzata</t>
  </si>
  <si>
    <t>ezer Ft</t>
  </si>
  <si>
    <t>Sor-szám</t>
  </si>
  <si>
    <t>Bevételi előirányzatok megnevezése</t>
  </si>
  <si>
    <t>Ingatlanok értékesítése</t>
  </si>
  <si>
    <t>Felhalmozási célú visszatérítendő támogatások, kölcsönök visszatérülése államháztartáson kívülről</t>
  </si>
  <si>
    <t>Helyi önkormányzatok működésének általános támogatása</t>
  </si>
  <si>
    <t>Települési önkormányzatok egyes köznevelési feladatainak támogatása</t>
  </si>
  <si>
    <t>Települési önkormányzatok kulturális feladatainak támogatása</t>
  </si>
  <si>
    <t>Elvonások és befizetések bevételei</t>
  </si>
  <si>
    <t>Egyéb működési célú támogatások bevételei államháztartáson belülről</t>
  </si>
  <si>
    <t>Vagyoni típusú adók</t>
  </si>
  <si>
    <t>Értékesítési és forgalmi adók</t>
  </si>
  <si>
    <t>Gépjárműadók</t>
  </si>
  <si>
    <t>Egyéb áruhasználati és szolgáltatási adók</t>
  </si>
  <si>
    <t>Egyéb közhatalmi bevételek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</si>
  <si>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</si>
  <si>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</si>
  <si>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</si>
  <si>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</si>
  <si>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</si>
  <si>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</si>
  <si>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</si>
  <si>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Egyéb működési célú átvett pénzeszközök</t>
  </si>
  <si>
    <t>Egyéb felhalmozási célú átvett pénzeszközök</t>
  </si>
  <si>
    <t>Költségvetési bevételek összesen</t>
  </si>
  <si>
    <t>Előző év költségvetési maradványának igénybevétele</t>
  </si>
  <si>
    <t>Központi, irányító szervi támogatás</t>
  </si>
  <si>
    <t>B1-B7</t>
  </si>
  <si>
    <t>B81 (=B8)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</si>
  <si>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</si>
  <si>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</si>
  <si>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</si>
  <si>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</si>
  <si>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</si>
  <si>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</si>
  <si>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</si>
  <si>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</si>
  <si>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</si>
  <si>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Egyéb felhalmozási célú támogatások bevételei államháztartáson belülről</t>
  </si>
  <si>
    <t>ebből: építményadó</t>
  </si>
  <si>
    <t>ebből: tárgyi eszközök bérbeadásából származó bevétel</t>
  </si>
  <si>
    <t>ebből: államháztartáson belül</t>
  </si>
  <si>
    <t>X</t>
  </si>
  <si>
    <t>utak használata ellenében beszedett használati díj, pótdíj, elektronikus útdíj</t>
  </si>
  <si>
    <t>Rovatrend</t>
  </si>
  <si>
    <t>költségek visszatérítései</t>
  </si>
  <si>
    <t>befektetési jegyek kamatbevételei</t>
  </si>
  <si>
    <t>fedezeti ügyletek kamatbevételei</t>
  </si>
  <si>
    <t>Települési önkormányzatok szociális, gyermekjóléti és gyermekétkeztetési feladatainak támogatása</t>
  </si>
  <si>
    <t>Működési célú költségvetési támogatások és kiegészítő támogatások</t>
  </si>
  <si>
    <t>Elszámolásból származó bevételek</t>
  </si>
  <si>
    <t>Önkormányzatok működési támogatásai (1+…+6)</t>
  </si>
  <si>
    <t>Készletértékesítés ellenértéke</t>
  </si>
  <si>
    <t>Biztosító által fizetett kártérítés</t>
  </si>
  <si>
    <t>Működési célú támogatások államháztartáson belülről (7+8+9)</t>
  </si>
  <si>
    <t>Közhatalmi bevételek (10+16+17)</t>
  </si>
  <si>
    <t>Lekötött bankbetétek megszüntetése</t>
  </si>
  <si>
    <t>Kötelező feladatok</t>
  </si>
  <si>
    <t>Önként vállalt feladatok</t>
  </si>
  <si>
    <t>Államigazgatási feladatok</t>
  </si>
  <si>
    <t>Mindösszesen</t>
  </si>
  <si>
    <t>kötelező, önként vállalt és államigazgatási feladatok szerinti bontásban</t>
  </si>
  <si>
    <t>Kamatbevételek és más nyereségjellegű bevétek</t>
  </si>
  <si>
    <t>ebből: szerződés megerősítésével, a szerződésszegéssel kapcsolatos véglegesen járó bevételek, a szerződésen kívüli károkozásért, személyiségi, dologi, vagy más jog megsértéséért, jogalap nélküli gazdagodásért kapott összegek</t>
  </si>
  <si>
    <t>Termékek és szolgáltatások adói  (13+14+15)</t>
  </si>
  <si>
    <t>Forgatási célú belföldi értékpapírok beváltása, értékesítése</t>
  </si>
  <si>
    <t>ebből: közigazgatási bírság</t>
  </si>
  <si>
    <t>Részesedések értékesítése</t>
  </si>
  <si>
    <t>Működési bevételek (25+26+29+31+33+…+36+40+41)</t>
  </si>
  <si>
    <t>Felhalmozási bevételek (44+45)</t>
  </si>
  <si>
    <t>Felhalmozási célú átvett pénzeszközök (46+47)</t>
  </si>
  <si>
    <t>B111.</t>
  </si>
  <si>
    <t>B112.</t>
  </si>
  <si>
    <t>B113.</t>
  </si>
  <si>
    <t>B114.</t>
  </si>
  <si>
    <t>B115.</t>
  </si>
  <si>
    <t>B116.</t>
  </si>
  <si>
    <t>B11.</t>
  </si>
  <si>
    <t>B12.</t>
  </si>
  <si>
    <t>B16.</t>
  </si>
  <si>
    <t>B1.</t>
  </si>
  <si>
    <t>B2.</t>
  </si>
  <si>
    <t>B34.</t>
  </si>
  <si>
    <t>B351.</t>
  </si>
  <si>
    <t>B354.</t>
  </si>
  <si>
    <t>B355.</t>
  </si>
  <si>
    <t>B35.</t>
  </si>
  <si>
    <t>B36.</t>
  </si>
  <si>
    <t>B3.</t>
  </si>
  <si>
    <t>B401.</t>
  </si>
  <si>
    <t>B402.</t>
  </si>
  <si>
    <t>B403.</t>
  </si>
  <si>
    <t>B404.</t>
  </si>
  <si>
    <t>B405.</t>
  </si>
  <si>
    <t>B406.</t>
  </si>
  <si>
    <t>B407.</t>
  </si>
  <si>
    <t>B408.</t>
  </si>
  <si>
    <t>B410.</t>
  </si>
  <si>
    <t>B411.</t>
  </si>
  <si>
    <t>B4.</t>
  </si>
  <si>
    <t>B52.</t>
  </si>
  <si>
    <t>B54.</t>
  </si>
  <si>
    <t>B5.</t>
  </si>
  <si>
    <t>B74.</t>
  </si>
  <si>
    <t>B75.</t>
  </si>
  <si>
    <t>B7.</t>
  </si>
  <si>
    <t>B8121.</t>
  </si>
  <si>
    <t>B8131.</t>
  </si>
  <si>
    <t>B816.</t>
  </si>
  <si>
    <t>B817.</t>
  </si>
  <si>
    <t>Működési bevételek mindösszesen (I+III+IV)</t>
  </si>
  <si>
    <t>Felhalmozási bevételek mindösszesen (II+V+VIII)</t>
  </si>
  <si>
    <t>XI</t>
  </si>
  <si>
    <t>telekadó</t>
  </si>
  <si>
    <t>felügyeleti díjak</t>
  </si>
  <si>
    <t>egyéb bírságok</t>
  </si>
  <si>
    <t>eljárási bírság</t>
  </si>
  <si>
    <t xml:space="preserve">településkép-védelmi bírság </t>
  </si>
  <si>
    <t>közút nem közlekedési célú igénybevétele</t>
  </si>
  <si>
    <t>ebből: állami/önkormányzati többségi tulajdonú vállalkozástól kapott 
osztalék</t>
  </si>
  <si>
    <t>Bevételek összesen (IX+X)</t>
  </si>
  <si>
    <t>B6</t>
  </si>
  <si>
    <t>Belföldi finanszírozás bevételei (48+49+...+51)</t>
  </si>
  <si>
    <t>2021. évi tervezett bevételi előirányzatai</t>
  </si>
  <si>
    <t>közlekedési szabályszegési bírság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</si>
</sst>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sz val="12"/>
      <color indexed="20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sz val="8"/>
      <name val="Arial CE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17" borderId="7" applyNumberFormat="0" applyFont="0" applyAlignment="0" applyProtection="0"/>
    <xf numFmtId="0" fontId="12" fillId="4" borderId="0" applyNumberFormat="0" applyBorder="0" applyAlignment="0" applyProtection="0"/>
    <xf numFmtId="0" fontId="13" fillId="18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19" borderId="0" applyNumberFormat="0" applyBorder="0" applyAlignment="0" applyProtection="0"/>
    <xf numFmtId="0" fontId="18" fillId="18" borderId="1" applyNumberFormat="0" applyAlignment="0" applyProtection="0"/>
  </cellStyleXfs>
  <cellXfs count="134">
    <xf numFmtId="0" fontId="0" fillId="0" borderId="0" xfId="0"/>
    <xf numFmtId="0" fontId="21" fillId="0" borderId="0" xfId="0" applyFont="1" applyFill="1" applyBorder="1" applyAlignment="1">
      <alignment horizontal="right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3" fontId="22" fillId="0" borderId="11" xfId="0" applyNumberFormat="1" applyFont="1" applyFill="1" applyBorder="1" applyAlignment="1">
      <alignment vertical="center"/>
    </xf>
    <xf numFmtId="3" fontId="21" fillId="0" borderId="12" xfId="0" applyNumberFormat="1" applyFont="1" applyFill="1" applyBorder="1"/>
    <xf numFmtId="3" fontId="21" fillId="0" borderId="13" xfId="0" applyNumberFormat="1" applyFont="1" applyFill="1" applyBorder="1" applyAlignment="1">
      <alignment vertical="center"/>
    </xf>
    <xf numFmtId="3" fontId="22" fillId="0" borderId="13" xfId="0" applyNumberFormat="1" applyFont="1" applyFill="1" applyBorder="1" applyAlignment="1">
      <alignment vertical="center"/>
    </xf>
    <xf numFmtId="3" fontId="21" fillId="0" borderId="13" xfId="0" applyNumberFormat="1" applyFont="1" applyFill="1" applyBorder="1"/>
    <xf numFmtId="3" fontId="23" fillId="0" borderId="13" xfId="0" applyNumberFormat="1" applyFont="1" applyFill="1" applyBorder="1" applyAlignment="1">
      <alignment vertical="center"/>
    </xf>
    <xf numFmtId="3" fontId="23" fillId="0" borderId="13" xfId="0" applyNumberFormat="1" applyFont="1" applyFill="1" applyBorder="1"/>
    <xf numFmtId="3" fontId="20" fillId="0" borderId="13" xfId="0" applyNumberFormat="1" applyFont="1" applyFill="1" applyBorder="1" applyAlignment="1">
      <alignment vertical="center"/>
    </xf>
    <xf numFmtId="3" fontId="22" fillId="0" borderId="14" xfId="0" applyNumberFormat="1" applyFont="1" applyFill="1" applyBorder="1" applyAlignment="1">
      <alignment vertical="center"/>
    </xf>
    <xf numFmtId="3" fontId="20" fillId="0" borderId="15" xfId="0" applyNumberFormat="1" applyFont="1" applyFill="1" applyBorder="1" applyAlignment="1">
      <alignment vertical="center"/>
    </xf>
    <xf numFmtId="3" fontId="22" fillId="0" borderId="12" xfId="0" applyNumberFormat="1" applyFont="1" applyFill="1" applyBorder="1" applyAlignment="1">
      <alignment vertical="center"/>
    </xf>
    <xf numFmtId="3" fontId="22" fillId="0" borderId="12" xfId="0" applyNumberFormat="1" applyFont="1" applyFill="1" applyBorder="1"/>
    <xf numFmtId="3" fontId="21" fillId="0" borderId="14" xfId="0" applyNumberFormat="1" applyFont="1" applyFill="1" applyBorder="1" applyAlignment="1">
      <alignment vertical="center"/>
    </xf>
    <xf numFmtId="3" fontId="21" fillId="0" borderId="14" xfId="0" applyNumberFormat="1" applyFont="1" applyFill="1" applyBorder="1"/>
    <xf numFmtId="3" fontId="22" fillId="0" borderId="13" xfId="0" applyNumberFormat="1" applyFont="1" applyFill="1" applyBorder="1"/>
    <xf numFmtId="3" fontId="22" fillId="0" borderId="16" xfId="0" applyNumberFormat="1" applyFont="1" applyFill="1" applyBorder="1"/>
    <xf numFmtId="3" fontId="21" fillId="0" borderId="11" xfId="0" applyNumberFormat="1" applyFont="1" applyFill="1" applyBorder="1" applyAlignment="1">
      <alignment vertical="center"/>
    </xf>
    <xf numFmtId="3" fontId="21" fillId="0" borderId="12" xfId="0" applyNumberFormat="1" applyFont="1" applyFill="1" applyBorder="1" applyAlignment="1">
      <alignment vertical="center"/>
    </xf>
    <xf numFmtId="3" fontId="23" fillId="0" borderId="16" xfId="0" applyNumberFormat="1" applyFont="1" applyFill="1" applyBorder="1" applyAlignment="1">
      <alignment vertical="center"/>
    </xf>
    <xf numFmtId="3" fontId="21" fillId="0" borderId="16" xfId="0" applyNumberFormat="1" applyFont="1" applyFill="1" applyBorder="1" applyAlignment="1">
      <alignment vertical="center"/>
    </xf>
    <xf numFmtId="3" fontId="21" fillId="0" borderId="16" xfId="0" applyNumberFormat="1" applyFont="1" applyFill="1" applyBorder="1"/>
    <xf numFmtId="0" fontId="21" fillId="0" borderId="0" xfId="0" applyFont="1" applyFill="1" applyAlignment="1">
      <alignment horizontal="center" vertical="center"/>
    </xf>
    <xf numFmtId="3" fontId="21" fillId="0" borderId="0" xfId="0" applyNumberFormat="1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/>
    </xf>
    <xf numFmtId="0" fontId="21" fillId="0" borderId="11" xfId="0" applyFont="1" applyFill="1" applyBorder="1" applyAlignment="1">
      <alignment wrapText="1"/>
    </xf>
    <xf numFmtId="3" fontId="21" fillId="0" borderId="21" xfId="0" applyNumberFormat="1" applyFont="1" applyFill="1" applyBorder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wrapText="1"/>
    </xf>
    <xf numFmtId="3" fontId="21" fillId="0" borderId="23" xfId="0" applyNumberFormat="1" applyFont="1" applyFill="1" applyBorder="1" applyAlignment="1">
      <alignment vertical="center"/>
    </xf>
    <xf numFmtId="0" fontId="21" fillId="0" borderId="13" xfId="0" applyFont="1" applyFill="1" applyBorder="1" applyAlignment="1">
      <alignment horizontal="center"/>
    </xf>
    <xf numFmtId="0" fontId="21" fillId="0" borderId="24" xfId="0" applyFont="1" applyFill="1" applyBorder="1" applyAlignment="1">
      <alignment horizontal="center" vertical="center"/>
    </xf>
    <xf numFmtId="0" fontId="21" fillId="0" borderId="13" xfId="0" applyFont="1" applyFill="1" applyBorder="1"/>
    <xf numFmtId="3" fontId="22" fillId="0" borderId="25" xfId="0" applyNumberFormat="1" applyFont="1" applyFill="1" applyBorder="1" applyAlignment="1">
      <alignment vertical="center"/>
    </xf>
    <xf numFmtId="0" fontId="22" fillId="0" borderId="25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0" fillId="0" borderId="2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/>
    </xf>
    <xf numFmtId="0" fontId="23" fillId="0" borderId="13" xfId="0" applyFont="1" applyFill="1" applyBorder="1"/>
    <xf numFmtId="3" fontId="20" fillId="0" borderId="13" xfId="0" applyNumberFormat="1" applyFont="1" applyFill="1" applyBorder="1"/>
    <xf numFmtId="3" fontId="20" fillId="0" borderId="23" xfId="0" applyNumberFormat="1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/>
    </xf>
    <xf numFmtId="0" fontId="21" fillId="0" borderId="14" xfId="0" applyFont="1" applyFill="1" applyBorder="1" applyAlignment="1">
      <alignment wrapText="1"/>
    </xf>
    <xf numFmtId="3" fontId="21" fillId="0" borderId="27" xfId="0" applyNumberFormat="1" applyFont="1" applyFill="1" applyBorder="1" applyAlignment="1">
      <alignment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/>
    </xf>
    <xf numFmtId="0" fontId="20" fillId="0" borderId="15" xfId="0" applyFont="1" applyFill="1" applyBorder="1"/>
    <xf numFmtId="3" fontId="20" fillId="0" borderId="29" xfId="0" applyNumberFormat="1" applyFont="1" applyFill="1" applyBorder="1" applyAlignment="1">
      <alignment vertical="center"/>
    </xf>
    <xf numFmtId="3" fontId="20" fillId="0" borderId="30" xfId="0" applyNumberFormat="1" applyFont="1" applyFill="1" applyBorder="1" applyAlignment="1">
      <alignment vertical="center"/>
    </xf>
    <xf numFmtId="0" fontId="20" fillId="0" borderId="30" xfId="0" applyFont="1" applyFill="1" applyBorder="1" applyAlignment="1">
      <alignment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12" xfId="0" applyFont="1" applyFill="1" applyBorder="1"/>
    <xf numFmtId="3" fontId="21" fillId="0" borderId="32" xfId="0" applyNumberFormat="1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/>
    </xf>
    <xf numFmtId="0" fontId="22" fillId="0" borderId="12" xfId="0" applyFont="1" applyFill="1" applyBorder="1"/>
    <xf numFmtId="3" fontId="21" fillId="0" borderId="33" xfId="0" applyNumberFormat="1" applyFont="1" applyFill="1" applyBorder="1" applyAlignment="1">
      <alignment vertical="center"/>
    </xf>
    <xf numFmtId="0" fontId="21" fillId="0" borderId="33" xfId="0" applyFont="1" applyFill="1" applyBorder="1" applyAlignment="1">
      <alignment vertical="center"/>
    </xf>
    <xf numFmtId="0" fontId="21" fillId="0" borderId="14" xfId="0" applyFont="1" applyFill="1" applyBorder="1"/>
    <xf numFmtId="3" fontId="21" fillId="0" borderId="0" xfId="0" applyNumberFormat="1" applyFont="1" applyFill="1" applyBorder="1" applyAlignment="1">
      <alignment vertical="center"/>
    </xf>
    <xf numFmtId="0" fontId="22" fillId="0" borderId="13" xfId="0" applyFont="1" applyFill="1" applyBorder="1" applyAlignment="1">
      <alignment horizontal="center"/>
    </xf>
    <xf numFmtId="0" fontId="22" fillId="0" borderId="13" xfId="0" applyFont="1" applyFill="1" applyBorder="1"/>
    <xf numFmtId="3" fontId="22" fillId="0" borderId="33" xfId="0" applyNumberFormat="1" applyFont="1" applyFill="1" applyBorder="1" applyAlignment="1">
      <alignment vertical="center"/>
    </xf>
    <xf numFmtId="0" fontId="22" fillId="0" borderId="33" xfId="0" applyFont="1" applyFill="1" applyBorder="1" applyAlignment="1">
      <alignment vertical="center"/>
    </xf>
    <xf numFmtId="0" fontId="22" fillId="0" borderId="16" xfId="0" applyFont="1" applyFill="1" applyBorder="1" applyAlignment="1">
      <alignment horizontal="center"/>
    </xf>
    <xf numFmtId="3" fontId="21" fillId="0" borderId="19" xfId="0" applyNumberFormat="1" applyFont="1" applyFill="1" applyBorder="1" applyAlignment="1">
      <alignment vertical="center"/>
    </xf>
    <xf numFmtId="3" fontId="22" fillId="0" borderId="18" xfId="0" applyNumberFormat="1" applyFont="1" applyFill="1" applyBorder="1" applyAlignment="1">
      <alignment vertical="center"/>
    </xf>
    <xf numFmtId="0" fontId="22" fillId="0" borderId="18" xfId="0" applyFont="1" applyFill="1" applyBorder="1" applyAlignment="1">
      <alignment vertical="center"/>
    </xf>
    <xf numFmtId="0" fontId="21" fillId="0" borderId="11" xfId="0" applyFont="1" applyFill="1" applyBorder="1" applyAlignment="1">
      <alignment horizontal="center"/>
    </xf>
    <xf numFmtId="0" fontId="21" fillId="0" borderId="11" xfId="0" applyFont="1" applyFill="1" applyBorder="1"/>
    <xf numFmtId="3" fontId="21" fillId="0" borderId="34" xfId="0" applyNumberFormat="1" applyFont="1" applyFill="1" applyBorder="1" applyAlignment="1">
      <alignment vertical="center"/>
    </xf>
    <xf numFmtId="0" fontId="21" fillId="0" borderId="34" xfId="0" applyFont="1" applyFill="1" applyBorder="1" applyAlignment="1">
      <alignment vertical="center"/>
    </xf>
    <xf numFmtId="0" fontId="22" fillId="0" borderId="12" xfId="0" applyFont="1" applyFill="1" applyBorder="1" applyAlignment="1">
      <alignment wrapText="1"/>
    </xf>
    <xf numFmtId="3" fontId="21" fillId="0" borderId="30" xfId="0" applyNumberFormat="1" applyFont="1" applyFill="1" applyBorder="1" applyAlignment="1">
      <alignment vertical="center"/>
    </xf>
    <xf numFmtId="0" fontId="21" fillId="0" borderId="30" xfId="0" applyFont="1" applyFill="1" applyBorder="1" applyAlignment="1">
      <alignment vertical="center"/>
    </xf>
    <xf numFmtId="3" fontId="21" fillId="0" borderId="25" xfId="0" applyNumberFormat="1" applyFont="1" applyFill="1" applyBorder="1" applyAlignment="1">
      <alignment vertical="center"/>
    </xf>
    <xf numFmtId="0" fontId="21" fillId="0" borderId="25" xfId="0" applyFont="1" applyFill="1" applyBorder="1" applyAlignment="1">
      <alignment vertical="center"/>
    </xf>
    <xf numFmtId="0" fontId="22" fillId="0" borderId="13" xfId="0" applyFont="1" applyFill="1" applyBorder="1" applyAlignment="1">
      <alignment wrapText="1"/>
    </xf>
    <xf numFmtId="0" fontId="22" fillId="0" borderId="14" xfId="0" applyFont="1" applyFill="1" applyBorder="1" applyAlignment="1">
      <alignment horizontal="center"/>
    </xf>
    <xf numFmtId="0" fontId="22" fillId="0" borderId="14" xfId="0" applyFont="1" applyFill="1" applyBorder="1"/>
    <xf numFmtId="0" fontId="21" fillId="0" borderId="14" xfId="0" applyFont="1" applyFill="1" applyBorder="1" applyAlignment="1">
      <alignment horizontal="left"/>
    </xf>
    <xf numFmtId="3" fontId="20" fillId="0" borderId="27" xfId="0" applyNumberFormat="1" applyFont="1" applyFill="1" applyBorder="1" applyAlignment="1">
      <alignment vertical="center"/>
    </xf>
    <xf numFmtId="3" fontId="21" fillId="0" borderId="35" xfId="0" applyNumberFormat="1" applyFont="1" applyFill="1" applyBorder="1" applyAlignment="1">
      <alignment vertical="center"/>
    </xf>
    <xf numFmtId="0" fontId="21" fillId="0" borderId="35" xfId="0" applyFont="1" applyFill="1" applyBorder="1" applyAlignment="1">
      <alignment vertical="center"/>
    </xf>
    <xf numFmtId="3" fontId="20" fillId="0" borderId="19" xfId="0" applyNumberFormat="1" applyFont="1" applyFill="1" applyBorder="1" applyAlignment="1">
      <alignment vertical="center"/>
    </xf>
    <xf numFmtId="0" fontId="21" fillId="0" borderId="16" xfId="0" applyFont="1" applyFill="1" applyBorder="1" applyAlignment="1">
      <alignment horizontal="center"/>
    </xf>
    <xf numFmtId="0" fontId="21" fillId="0" borderId="16" xfId="0" applyFont="1" applyFill="1" applyBorder="1"/>
    <xf numFmtId="3" fontId="21" fillId="0" borderId="18" xfId="0" applyNumberFormat="1" applyFont="1" applyFill="1" applyBorder="1" applyAlignment="1">
      <alignment vertical="center"/>
    </xf>
    <xf numFmtId="0" fontId="21" fillId="0" borderId="18" xfId="0" applyFont="1" applyFill="1" applyBorder="1" applyAlignment="1">
      <alignment vertical="center"/>
    </xf>
    <xf numFmtId="0" fontId="21" fillId="0" borderId="12" xfId="0" applyFont="1" applyFill="1" applyBorder="1" applyAlignment="1">
      <alignment wrapText="1"/>
    </xf>
    <xf numFmtId="3" fontId="22" fillId="0" borderId="30" xfId="0" applyNumberFormat="1" applyFont="1" applyFill="1" applyBorder="1" applyAlignment="1">
      <alignment vertical="center"/>
    </xf>
    <xf numFmtId="0" fontId="22" fillId="0" borderId="30" xfId="0" applyFont="1" applyFill="1" applyBorder="1" applyAlignment="1">
      <alignment vertical="center"/>
    </xf>
    <xf numFmtId="0" fontId="20" fillId="0" borderId="36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/>
    </xf>
    <xf numFmtId="0" fontId="20" fillId="0" borderId="13" xfId="0" applyFont="1" applyFill="1" applyBorder="1"/>
    <xf numFmtId="3" fontId="20" fillId="0" borderId="33" xfId="0" applyNumberFormat="1" applyFont="1" applyFill="1" applyBorder="1" applyAlignment="1">
      <alignment vertical="center"/>
    </xf>
    <xf numFmtId="0" fontId="20" fillId="0" borderId="33" xfId="0" applyFont="1" applyFill="1" applyBorder="1" applyAlignment="1">
      <alignment vertical="center"/>
    </xf>
    <xf numFmtId="3" fontId="20" fillId="0" borderId="11" xfId="0" applyNumberFormat="1" applyFont="1" applyFill="1" applyBorder="1" applyAlignment="1">
      <alignment vertical="center"/>
    </xf>
    <xf numFmtId="0" fontId="22" fillId="0" borderId="31" xfId="0" applyFont="1" applyFill="1" applyBorder="1" applyAlignment="1">
      <alignment horizontal="center" vertical="center"/>
    </xf>
    <xf numFmtId="3" fontId="22" fillId="0" borderId="32" xfId="0" applyNumberFormat="1" applyFont="1" applyFill="1" applyBorder="1" applyAlignment="1">
      <alignment vertical="center"/>
    </xf>
    <xf numFmtId="0" fontId="22" fillId="0" borderId="22" xfId="0" applyFont="1" applyFill="1" applyBorder="1" applyAlignment="1">
      <alignment horizontal="center" vertical="center"/>
    </xf>
    <xf numFmtId="3" fontId="22" fillId="0" borderId="23" xfId="0" applyNumberFormat="1" applyFont="1" applyFill="1" applyBorder="1" applyAlignment="1">
      <alignment vertical="center"/>
    </xf>
    <xf numFmtId="3" fontId="22" fillId="0" borderId="14" xfId="0" applyNumberFormat="1" applyFont="1" applyFill="1" applyBorder="1"/>
    <xf numFmtId="3" fontId="22" fillId="0" borderId="37" xfId="0" applyNumberFormat="1" applyFont="1" applyFill="1" applyBorder="1" applyAlignment="1">
      <alignment vertical="center"/>
    </xf>
    <xf numFmtId="0" fontId="22" fillId="0" borderId="37" xfId="0" applyFont="1" applyFill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38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0" fontId="20" fillId="0" borderId="48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</cellXfs>
  <cellStyles count="3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Összesen" xfId="32" builtinId="25" customBuiltin="1"/>
    <cellStyle name="Rossz" xfId="33" builtinId="27" customBuiltin="1"/>
    <cellStyle name="Semleges" xfId="34" builtinId="28" customBuiltin="1"/>
    <cellStyle name="Számítás" xfId="35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2"/>
  <sheetViews>
    <sheetView tabSelected="1" view="pageBreakPreview" topLeftCell="A49" zoomScale="70" zoomScaleNormal="75" zoomScaleSheetLayoutView="70" workbookViewId="0">
      <selection activeCell="D25" sqref="D25"/>
    </sheetView>
  </sheetViews>
  <sheetFormatPr defaultRowHeight="18.75" x14ac:dyDescent="0.2"/>
  <cols>
    <col min="1" max="1" width="6.7109375" style="3" customWidth="1"/>
    <col min="2" max="2" width="13.7109375" style="25" customWidth="1"/>
    <col min="3" max="3" width="85.85546875" style="3" customWidth="1"/>
    <col min="4" max="6" width="23" style="3" customWidth="1"/>
    <col min="7" max="7" width="19.7109375" style="3" customWidth="1"/>
    <col min="8" max="8" width="20.5703125" style="26" customWidth="1"/>
    <col min="9" max="16384" width="9.140625" style="3"/>
  </cols>
  <sheetData>
    <row r="2" spans="1:8" x14ac:dyDescent="0.2">
      <c r="A2" s="120" t="s">
        <v>0</v>
      </c>
      <c r="B2" s="120"/>
      <c r="C2" s="120"/>
      <c r="D2" s="120"/>
      <c r="E2" s="120"/>
      <c r="F2" s="120"/>
      <c r="G2" s="120"/>
    </row>
    <row r="3" spans="1:8" x14ac:dyDescent="0.2">
      <c r="A3" s="120" t="s">
        <v>124</v>
      </c>
      <c r="B3" s="120"/>
      <c r="C3" s="120"/>
      <c r="D3" s="120"/>
      <c r="E3" s="120"/>
      <c r="F3" s="120"/>
      <c r="G3" s="120"/>
    </row>
    <row r="4" spans="1:8" x14ac:dyDescent="0.2">
      <c r="A4" s="120" t="s">
        <v>62</v>
      </c>
      <c r="B4" s="120"/>
      <c r="C4" s="120"/>
      <c r="D4" s="120"/>
      <c r="E4" s="120"/>
      <c r="F4" s="120"/>
      <c r="G4" s="120"/>
    </row>
    <row r="5" spans="1:8" ht="19.5" thickBot="1" x14ac:dyDescent="0.25">
      <c r="A5" s="27"/>
      <c r="B5" s="28"/>
      <c r="C5" s="27"/>
      <c r="D5" s="1"/>
      <c r="E5" s="1"/>
      <c r="F5" s="1"/>
      <c r="G5" s="1" t="s">
        <v>1</v>
      </c>
    </row>
    <row r="6" spans="1:8" ht="19.5" customHeight="1" x14ac:dyDescent="0.2">
      <c r="A6" s="123" t="s">
        <v>2</v>
      </c>
      <c r="B6" s="127" t="s">
        <v>45</v>
      </c>
      <c r="C6" s="121" t="s">
        <v>3</v>
      </c>
      <c r="D6" s="127" t="s">
        <v>58</v>
      </c>
      <c r="E6" s="130" t="s">
        <v>59</v>
      </c>
      <c r="F6" s="133" t="s">
        <v>60</v>
      </c>
      <c r="G6" s="125" t="s">
        <v>61</v>
      </c>
    </row>
    <row r="7" spans="1:8" ht="18.75" customHeight="1" x14ac:dyDescent="0.2">
      <c r="A7" s="124"/>
      <c r="B7" s="128"/>
      <c r="C7" s="122"/>
      <c r="D7" s="128"/>
      <c r="E7" s="131"/>
      <c r="F7" s="122"/>
      <c r="G7" s="126"/>
    </row>
    <row r="8" spans="1:8" x14ac:dyDescent="0.2">
      <c r="A8" s="124"/>
      <c r="B8" s="129"/>
      <c r="C8" s="122"/>
      <c r="D8" s="129"/>
      <c r="E8" s="132"/>
      <c r="F8" s="122"/>
      <c r="G8" s="126"/>
    </row>
    <row r="9" spans="1:8" ht="19.5" thickBot="1" x14ac:dyDescent="0.25">
      <c r="A9" s="29">
        <v>1</v>
      </c>
      <c r="B9" s="30">
        <v>2</v>
      </c>
      <c r="C9" s="2">
        <v>3</v>
      </c>
      <c r="D9" s="2">
        <v>4</v>
      </c>
      <c r="E9" s="2">
        <v>5</v>
      </c>
      <c r="F9" s="2">
        <v>6</v>
      </c>
      <c r="G9" s="31">
        <v>7</v>
      </c>
    </row>
    <row r="10" spans="1:8" s="37" customFormat="1" x14ac:dyDescent="0.3">
      <c r="A10" s="32">
        <v>1</v>
      </c>
      <c r="B10" s="33" t="s">
        <v>72</v>
      </c>
      <c r="C10" s="34" t="s">
        <v>6</v>
      </c>
      <c r="D10" s="5">
        <v>714439</v>
      </c>
      <c r="E10" s="4"/>
      <c r="F10" s="5"/>
      <c r="G10" s="35">
        <f>SUM(D10:F10)</f>
        <v>714439</v>
      </c>
      <c r="H10" s="36"/>
    </row>
    <row r="11" spans="1:8" x14ac:dyDescent="0.3">
      <c r="A11" s="38">
        <v>2</v>
      </c>
      <c r="B11" s="33" t="s">
        <v>73</v>
      </c>
      <c r="C11" s="39" t="s">
        <v>7</v>
      </c>
      <c r="D11" s="5">
        <v>608492</v>
      </c>
      <c r="E11" s="6"/>
      <c r="F11" s="5"/>
      <c r="G11" s="40">
        <f t="shared" ref="G11:G72" si="0">SUM(D11:F11)</f>
        <v>608492</v>
      </c>
    </row>
    <row r="12" spans="1:8" s="37" customFormat="1" ht="37.5" x14ac:dyDescent="0.3">
      <c r="A12" s="38">
        <v>3</v>
      </c>
      <c r="B12" s="41" t="s">
        <v>74</v>
      </c>
      <c r="C12" s="39" t="s">
        <v>49</v>
      </c>
      <c r="D12" s="8">
        <v>815954</v>
      </c>
      <c r="E12" s="7"/>
      <c r="F12" s="8"/>
      <c r="G12" s="40">
        <f t="shared" si="0"/>
        <v>815954</v>
      </c>
      <c r="H12" s="36"/>
    </row>
    <row r="13" spans="1:8" x14ac:dyDescent="0.3">
      <c r="A13" s="38">
        <v>4</v>
      </c>
      <c r="B13" s="41" t="s">
        <v>75</v>
      </c>
      <c r="C13" s="39" t="s">
        <v>8</v>
      </c>
      <c r="D13" s="8">
        <v>28409</v>
      </c>
      <c r="E13" s="6"/>
      <c r="F13" s="8"/>
      <c r="G13" s="40">
        <f t="shared" si="0"/>
        <v>28409</v>
      </c>
    </row>
    <row r="14" spans="1:8" s="45" customFormat="1" x14ac:dyDescent="0.3">
      <c r="A14" s="42">
        <v>5</v>
      </c>
      <c r="B14" s="41" t="s">
        <v>76</v>
      </c>
      <c r="C14" s="43" t="s">
        <v>50</v>
      </c>
      <c r="D14" s="8"/>
      <c r="E14" s="7"/>
      <c r="F14" s="8"/>
      <c r="G14" s="40">
        <f t="shared" si="0"/>
        <v>0</v>
      </c>
      <c r="H14" s="44"/>
    </row>
    <row r="15" spans="1:8" s="47" customFormat="1" x14ac:dyDescent="0.3">
      <c r="A15" s="42">
        <v>6</v>
      </c>
      <c r="B15" s="41" t="s">
        <v>77</v>
      </c>
      <c r="C15" s="43" t="s">
        <v>51</v>
      </c>
      <c r="D15" s="8"/>
      <c r="E15" s="7"/>
      <c r="F15" s="8"/>
      <c r="G15" s="40">
        <f t="shared" si="0"/>
        <v>0</v>
      </c>
      <c r="H15" s="46"/>
    </row>
    <row r="16" spans="1:8" s="54" customFormat="1" ht="19.5" x14ac:dyDescent="0.35">
      <c r="A16" s="48">
        <v>7</v>
      </c>
      <c r="B16" s="49" t="s">
        <v>78</v>
      </c>
      <c r="C16" s="50" t="s">
        <v>52</v>
      </c>
      <c r="D16" s="51">
        <f>SUM(D10:D15)</f>
        <v>2167294</v>
      </c>
      <c r="E16" s="9">
        <f>SUM(E10:E15)</f>
        <v>0</v>
      </c>
      <c r="F16" s="10">
        <f>SUM(F10:F15)</f>
        <v>0</v>
      </c>
      <c r="G16" s="52">
        <f t="shared" si="0"/>
        <v>2167294</v>
      </c>
      <c r="H16" s="53"/>
    </row>
    <row r="17" spans="1:8" x14ac:dyDescent="0.3">
      <c r="A17" s="38">
        <v>8</v>
      </c>
      <c r="B17" s="41" t="s">
        <v>79</v>
      </c>
      <c r="C17" s="43" t="s">
        <v>9</v>
      </c>
      <c r="D17" s="8"/>
      <c r="E17" s="11"/>
      <c r="F17" s="8"/>
      <c r="G17" s="52">
        <f t="shared" si="0"/>
        <v>0</v>
      </c>
    </row>
    <row r="18" spans="1:8" s="47" customFormat="1" ht="19.5" thickBot="1" x14ac:dyDescent="0.35">
      <c r="A18" s="55">
        <v>9</v>
      </c>
      <c r="B18" s="56" t="s">
        <v>80</v>
      </c>
      <c r="C18" s="57" t="s">
        <v>10</v>
      </c>
      <c r="D18" s="8">
        <v>218668</v>
      </c>
      <c r="E18" s="12"/>
      <c r="F18" s="8"/>
      <c r="G18" s="58">
        <f t="shared" si="0"/>
        <v>218668</v>
      </c>
      <c r="H18" s="46"/>
    </row>
    <row r="19" spans="1:8" s="64" customFormat="1" ht="19.5" thickBot="1" x14ac:dyDescent="0.35">
      <c r="A19" s="59" t="s">
        <v>30</v>
      </c>
      <c r="B19" s="60" t="s">
        <v>81</v>
      </c>
      <c r="C19" s="61" t="s">
        <v>55</v>
      </c>
      <c r="D19" s="13">
        <f>SUM(D16:D18)</f>
        <v>2385962</v>
      </c>
      <c r="E19" s="13">
        <f>SUM(E16:E18)</f>
        <v>0</v>
      </c>
      <c r="F19" s="13">
        <f>SUM(F16:F18)</f>
        <v>0</v>
      </c>
      <c r="G19" s="62">
        <f t="shared" si="0"/>
        <v>2385962</v>
      </c>
      <c r="H19" s="63"/>
    </row>
    <row r="20" spans="1:8" s="64" customFormat="1" ht="19.5" thickBot="1" x14ac:dyDescent="0.35">
      <c r="A20" s="59" t="s">
        <v>31</v>
      </c>
      <c r="B20" s="60" t="s">
        <v>82</v>
      </c>
      <c r="C20" s="61" t="s">
        <v>39</v>
      </c>
      <c r="D20" s="13">
        <v>63967</v>
      </c>
      <c r="E20" s="13"/>
      <c r="F20" s="13"/>
      <c r="G20" s="62">
        <f t="shared" si="0"/>
        <v>63967</v>
      </c>
      <c r="H20" s="63"/>
    </row>
    <row r="21" spans="1:8" s="37" customFormat="1" x14ac:dyDescent="0.3">
      <c r="A21" s="65">
        <v>10</v>
      </c>
      <c r="B21" s="33" t="s">
        <v>83</v>
      </c>
      <c r="C21" s="66" t="s">
        <v>11</v>
      </c>
      <c r="D21" s="5">
        <v>1712000</v>
      </c>
      <c r="E21" s="14"/>
      <c r="F21" s="5"/>
      <c r="G21" s="67">
        <f t="shared" si="0"/>
        <v>1712000</v>
      </c>
      <c r="H21" s="36"/>
    </row>
    <row r="22" spans="1:8" s="37" customFormat="1" x14ac:dyDescent="0.3">
      <c r="A22" s="65">
        <v>11</v>
      </c>
      <c r="B22" s="68"/>
      <c r="C22" s="69" t="s">
        <v>40</v>
      </c>
      <c r="D22" s="15">
        <v>1700000</v>
      </c>
      <c r="E22" s="14"/>
      <c r="F22" s="15"/>
      <c r="G22" s="67">
        <f t="shared" si="0"/>
        <v>1700000</v>
      </c>
      <c r="H22" s="36"/>
    </row>
    <row r="23" spans="1:8" s="37" customFormat="1" x14ac:dyDescent="0.3">
      <c r="A23" s="65">
        <v>12</v>
      </c>
      <c r="B23" s="68"/>
      <c r="C23" s="69" t="s">
        <v>114</v>
      </c>
      <c r="D23" s="15">
        <v>12000</v>
      </c>
      <c r="E23" s="14"/>
      <c r="F23" s="15"/>
      <c r="G23" s="67">
        <f t="shared" si="0"/>
        <v>12000</v>
      </c>
      <c r="H23" s="36"/>
    </row>
    <row r="24" spans="1:8" x14ac:dyDescent="0.3">
      <c r="A24" s="65">
        <v>13</v>
      </c>
      <c r="B24" s="41" t="s">
        <v>84</v>
      </c>
      <c r="C24" s="43" t="s">
        <v>12</v>
      </c>
      <c r="D24" s="8">
        <f>3940171-49103-2132283-12250</f>
        <v>1746535</v>
      </c>
      <c r="E24" s="6">
        <f>2132283+12250</f>
        <v>2144533</v>
      </c>
      <c r="F24" s="8">
        <v>49103</v>
      </c>
      <c r="G24" s="40">
        <f t="shared" si="0"/>
        <v>3940171</v>
      </c>
    </row>
    <row r="25" spans="1:8" s="37" customFormat="1" x14ac:dyDescent="0.3">
      <c r="A25" s="65">
        <v>14</v>
      </c>
      <c r="B25" s="41" t="s">
        <v>85</v>
      </c>
      <c r="C25" s="43" t="s">
        <v>13</v>
      </c>
      <c r="D25" s="8">
        <v>0</v>
      </c>
      <c r="E25" s="7"/>
      <c r="F25" s="8"/>
      <c r="G25" s="40">
        <f t="shared" si="0"/>
        <v>0</v>
      </c>
      <c r="H25" s="36"/>
    </row>
    <row r="26" spans="1:8" s="71" customFormat="1" x14ac:dyDescent="0.3">
      <c r="A26" s="65">
        <v>15</v>
      </c>
      <c r="B26" s="41" t="s">
        <v>86</v>
      </c>
      <c r="C26" s="43" t="s">
        <v>14</v>
      </c>
      <c r="D26" s="8">
        <v>250000</v>
      </c>
      <c r="E26" s="6"/>
      <c r="F26" s="8"/>
      <c r="G26" s="40">
        <f t="shared" si="0"/>
        <v>250000</v>
      </c>
      <c r="H26" s="70"/>
    </row>
    <row r="27" spans="1:8" s="111" customFormat="1" x14ac:dyDescent="0.3">
      <c r="A27" s="107">
        <v>16</v>
      </c>
      <c r="B27" s="108" t="s">
        <v>87</v>
      </c>
      <c r="C27" s="109" t="s">
        <v>65</v>
      </c>
      <c r="D27" s="51">
        <f>SUM(D24:D26)</f>
        <v>1996535</v>
      </c>
      <c r="E27" s="51">
        <f>SUM(E24:E26)</f>
        <v>2144533</v>
      </c>
      <c r="F27" s="51">
        <f>SUM(F24:F26)</f>
        <v>49103</v>
      </c>
      <c r="G27" s="52">
        <f>SUM(G24:G26)</f>
        <v>4190171</v>
      </c>
      <c r="H27" s="110"/>
    </row>
    <row r="28" spans="1:8" s="27" customFormat="1" x14ac:dyDescent="0.3">
      <c r="A28" s="65">
        <v>17</v>
      </c>
      <c r="B28" s="56" t="s">
        <v>88</v>
      </c>
      <c r="C28" s="72" t="s">
        <v>15</v>
      </c>
      <c r="D28" s="17">
        <v>33400</v>
      </c>
      <c r="E28" s="16"/>
      <c r="F28" s="17"/>
      <c r="G28" s="58">
        <f t="shared" si="0"/>
        <v>33400</v>
      </c>
      <c r="H28" s="73"/>
    </row>
    <row r="29" spans="1:8" s="77" customFormat="1" x14ac:dyDescent="0.3">
      <c r="A29" s="65">
        <v>18</v>
      </c>
      <c r="B29" s="74"/>
      <c r="C29" s="75" t="s">
        <v>67</v>
      </c>
      <c r="D29" s="18">
        <v>0</v>
      </c>
      <c r="E29" s="7"/>
      <c r="F29" s="18"/>
      <c r="G29" s="40">
        <f t="shared" si="0"/>
        <v>0</v>
      </c>
      <c r="H29" s="76"/>
    </row>
    <row r="30" spans="1:8" s="77" customFormat="1" x14ac:dyDescent="0.3">
      <c r="A30" s="65">
        <v>19</v>
      </c>
      <c r="B30" s="74"/>
      <c r="C30" s="75" t="s">
        <v>115</v>
      </c>
      <c r="D30" s="18">
        <v>15000</v>
      </c>
      <c r="E30" s="7"/>
      <c r="F30" s="18"/>
      <c r="G30" s="40">
        <f t="shared" si="0"/>
        <v>15000</v>
      </c>
      <c r="H30" s="76"/>
    </row>
    <row r="31" spans="1:8" s="77" customFormat="1" x14ac:dyDescent="0.3">
      <c r="A31" s="65">
        <v>20</v>
      </c>
      <c r="B31" s="74"/>
      <c r="C31" s="75" t="s">
        <v>116</v>
      </c>
      <c r="D31" s="18">
        <v>5000</v>
      </c>
      <c r="E31" s="7"/>
      <c r="F31" s="18"/>
      <c r="G31" s="40">
        <f t="shared" si="0"/>
        <v>5000</v>
      </c>
      <c r="H31" s="76"/>
    </row>
    <row r="32" spans="1:8" s="119" customFormat="1" x14ac:dyDescent="0.3">
      <c r="A32" s="65">
        <v>21</v>
      </c>
      <c r="B32" s="92"/>
      <c r="C32" s="93" t="s">
        <v>117</v>
      </c>
      <c r="D32" s="117">
        <v>200</v>
      </c>
      <c r="E32" s="12"/>
      <c r="F32" s="117"/>
      <c r="G32" s="58">
        <f t="shared" si="0"/>
        <v>200</v>
      </c>
      <c r="H32" s="118"/>
    </row>
    <row r="33" spans="1:8" s="119" customFormat="1" x14ac:dyDescent="0.3">
      <c r="A33" s="65">
        <v>22</v>
      </c>
      <c r="B33" s="92"/>
      <c r="C33" s="93" t="s">
        <v>118</v>
      </c>
      <c r="D33" s="117">
        <v>200</v>
      </c>
      <c r="E33" s="12"/>
      <c r="F33" s="117"/>
      <c r="G33" s="58">
        <f t="shared" si="0"/>
        <v>200</v>
      </c>
      <c r="H33" s="118"/>
    </row>
    <row r="34" spans="1:8" s="119" customFormat="1" x14ac:dyDescent="0.3">
      <c r="A34" s="65">
        <v>23</v>
      </c>
      <c r="B34" s="92"/>
      <c r="C34" s="93" t="s">
        <v>119</v>
      </c>
      <c r="D34" s="117">
        <v>8000</v>
      </c>
      <c r="E34" s="12"/>
      <c r="F34" s="117"/>
      <c r="G34" s="58">
        <f t="shared" si="0"/>
        <v>8000</v>
      </c>
      <c r="H34" s="118"/>
    </row>
    <row r="35" spans="1:8" s="119" customFormat="1" ht="19.5" thickBot="1" x14ac:dyDescent="0.35">
      <c r="A35" s="65">
        <v>24</v>
      </c>
      <c r="B35" s="92"/>
      <c r="C35" s="93" t="s">
        <v>125</v>
      </c>
      <c r="D35" s="117">
        <v>5000</v>
      </c>
      <c r="E35" s="12"/>
      <c r="F35" s="117"/>
      <c r="G35" s="58">
        <f>SUM(D35:F35)</f>
        <v>5000</v>
      </c>
      <c r="H35" s="118"/>
    </row>
    <row r="36" spans="1:8" s="64" customFormat="1" ht="19.5" thickBot="1" x14ac:dyDescent="0.35">
      <c r="A36" s="59" t="s">
        <v>32</v>
      </c>
      <c r="B36" s="60" t="s">
        <v>89</v>
      </c>
      <c r="C36" s="61" t="s">
        <v>56</v>
      </c>
      <c r="D36" s="13">
        <f>SUM(D21,D27,D28)</f>
        <v>3741935</v>
      </c>
      <c r="E36" s="13">
        <f>SUM(E21,E27,E28)</f>
        <v>2144533</v>
      </c>
      <c r="F36" s="13">
        <f>SUM(F21,F27,F28)</f>
        <v>49103</v>
      </c>
      <c r="G36" s="62">
        <f t="shared" si="0"/>
        <v>5935571</v>
      </c>
      <c r="H36" s="63"/>
    </row>
    <row r="37" spans="1:8" s="85" customFormat="1" x14ac:dyDescent="0.3">
      <c r="A37" s="32">
        <v>25</v>
      </c>
      <c r="B37" s="82" t="s">
        <v>90</v>
      </c>
      <c r="C37" s="83" t="s">
        <v>53</v>
      </c>
      <c r="D37" s="20"/>
      <c r="E37" s="20"/>
      <c r="F37" s="20"/>
      <c r="G37" s="35">
        <f t="shared" si="0"/>
        <v>0</v>
      </c>
      <c r="H37" s="84"/>
    </row>
    <row r="38" spans="1:8" s="47" customFormat="1" x14ac:dyDescent="0.3">
      <c r="A38" s="65">
        <v>26</v>
      </c>
      <c r="B38" s="33" t="s">
        <v>91</v>
      </c>
      <c r="C38" s="66" t="s">
        <v>16</v>
      </c>
      <c r="D38" s="5">
        <f>2148911-6700</f>
        <v>2142211</v>
      </c>
      <c r="E38" s="21">
        <v>6700</v>
      </c>
      <c r="F38" s="5"/>
      <c r="G38" s="67">
        <f t="shared" si="0"/>
        <v>2148911</v>
      </c>
      <c r="H38" s="46"/>
    </row>
    <row r="39" spans="1:8" s="47" customFormat="1" x14ac:dyDescent="0.3">
      <c r="A39" s="65">
        <v>27</v>
      </c>
      <c r="B39" s="68"/>
      <c r="C39" s="69" t="s">
        <v>41</v>
      </c>
      <c r="D39" s="15"/>
      <c r="E39" s="14"/>
      <c r="F39" s="15"/>
      <c r="G39" s="67">
        <f t="shared" si="0"/>
        <v>0</v>
      </c>
      <c r="H39" s="46"/>
    </row>
    <row r="40" spans="1:8" s="47" customFormat="1" ht="38.25" thickBot="1" x14ac:dyDescent="0.35">
      <c r="A40" s="113">
        <v>28</v>
      </c>
      <c r="B40" s="68"/>
      <c r="C40" s="86" t="s">
        <v>44</v>
      </c>
      <c r="D40" s="14"/>
      <c r="E40" s="14"/>
      <c r="F40" s="15"/>
      <c r="G40" s="114">
        <f t="shared" si="0"/>
        <v>0</v>
      </c>
      <c r="H40" s="46"/>
    </row>
    <row r="41" spans="1:8" s="88" customFormat="1" ht="19.5" thickBot="1" x14ac:dyDescent="0.35">
      <c r="A41" s="38">
        <v>29</v>
      </c>
      <c r="B41" s="41" t="s">
        <v>92</v>
      </c>
      <c r="C41" s="43" t="s">
        <v>17</v>
      </c>
      <c r="D41" s="8">
        <v>184702</v>
      </c>
      <c r="E41" s="6"/>
      <c r="F41" s="8"/>
      <c r="G41" s="40">
        <f t="shared" si="0"/>
        <v>184702</v>
      </c>
      <c r="H41" s="87"/>
    </row>
    <row r="42" spans="1:8" s="47" customFormat="1" ht="19.5" x14ac:dyDescent="0.3">
      <c r="A42" s="115">
        <v>30</v>
      </c>
      <c r="B42" s="74"/>
      <c r="C42" s="75" t="s">
        <v>42</v>
      </c>
      <c r="D42" s="18">
        <v>178702</v>
      </c>
      <c r="E42" s="9"/>
      <c r="F42" s="18"/>
      <c r="G42" s="116">
        <f t="shared" si="0"/>
        <v>178702</v>
      </c>
      <c r="H42" s="46"/>
    </row>
    <row r="43" spans="1:8" s="90" customFormat="1" x14ac:dyDescent="0.3">
      <c r="A43" s="38">
        <v>31</v>
      </c>
      <c r="B43" s="41" t="s">
        <v>93</v>
      </c>
      <c r="C43" s="43" t="s">
        <v>18</v>
      </c>
      <c r="D43" s="8">
        <v>207220</v>
      </c>
      <c r="E43" s="6"/>
      <c r="F43" s="8"/>
      <c r="G43" s="40">
        <f t="shared" si="0"/>
        <v>207220</v>
      </c>
      <c r="H43" s="89"/>
    </row>
    <row r="44" spans="1:8" s="90" customFormat="1" ht="37.5" x14ac:dyDescent="0.3">
      <c r="A44" s="38">
        <v>32</v>
      </c>
      <c r="B44" s="41"/>
      <c r="C44" s="91" t="s">
        <v>120</v>
      </c>
      <c r="D44" s="8"/>
      <c r="E44" s="6"/>
      <c r="F44" s="8"/>
      <c r="G44" s="40">
        <f t="shared" si="0"/>
        <v>0</v>
      </c>
      <c r="H44" s="89"/>
    </row>
    <row r="45" spans="1:8" s="90" customFormat="1" x14ac:dyDescent="0.3">
      <c r="A45" s="38">
        <v>33</v>
      </c>
      <c r="B45" s="41" t="s">
        <v>94</v>
      </c>
      <c r="C45" s="43" t="s">
        <v>19</v>
      </c>
      <c r="D45" s="8">
        <v>236827</v>
      </c>
      <c r="E45" s="6"/>
      <c r="F45" s="8"/>
      <c r="G45" s="40">
        <f t="shared" si="0"/>
        <v>236827</v>
      </c>
      <c r="H45" s="89"/>
    </row>
    <row r="46" spans="1:8" s="90" customFormat="1" x14ac:dyDescent="0.3">
      <c r="A46" s="38">
        <v>34</v>
      </c>
      <c r="B46" s="41" t="s">
        <v>95</v>
      </c>
      <c r="C46" s="43" t="s">
        <v>20</v>
      </c>
      <c r="D46" s="8">
        <f>661165-1809</f>
        <v>659356</v>
      </c>
      <c r="E46" s="6">
        <v>1809</v>
      </c>
      <c r="F46" s="8"/>
      <c r="G46" s="40">
        <f t="shared" si="0"/>
        <v>661165</v>
      </c>
      <c r="H46" s="89"/>
    </row>
    <row r="47" spans="1:8" s="90" customFormat="1" x14ac:dyDescent="0.3">
      <c r="A47" s="38">
        <v>35</v>
      </c>
      <c r="B47" s="41" t="s">
        <v>96</v>
      </c>
      <c r="C47" s="43" t="s">
        <v>21</v>
      </c>
      <c r="D47" s="8"/>
      <c r="E47" s="6"/>
      <c r="F47" s="8"/>
      <c r="G47" s="40">
        <f t="shared" si="0"/>
        <v>0</v>
      </c>
      <c r="H47" s="89"/>
    </row>
    <row r="48" spans="1:8" s="27" customFormat="1" x14ac:dyDescent="0.3">
      <c r="A48" s="38">
        <v>36</v>
      </c>
      <c r="B48" s="41" t="s">
        <v>97</v>
      </c>
      <c r="C48" s="43" t="s">
        <v>63</v>
      </c>
      <c r="D48" s="8"/>
      <c r="E48" s="6"/>
      <c r="F48" s="8"/>
      <c r="G48" s="40">
        <f t="shared" si="0"/>
        <v>0</v>
      </c>
      <c r="H48" s="73"/>
    </row>
    <row r="49" spans="1:8" s="47" customFormat="1" x14ac:dyDescent="0.3">
      <c r="A49" s="55">
        <v>37</v>
      </c>
      <c r="B49" s="92"/>
      <c r="C49" s="93" t="s">
        <v>42</v>
      </c>
      <c r="D49" s="18"/>
      <c r="E49" s="12"/>
      <c r="F49" s="18"/>
      <c r="G49" s="58">
        <f t="shared" si="0"/>
        <v>0</v>
      </c>
      <c r="H49" s="46"/>
    </row>
    <row r="50" spans="1:8" s="47" customFormat="1" x14ac:dyDescent="0.3">
      <c r="A50" s="55">
        <v>38</v>
      </c>
      <c r="B50" s="92"/>
      <c r="C50" s="75" t="s">
        <v>47</v>
      </c>
      <c r="D50" s="18"/>
      <c r="E50" s="12"/>
      <c r="F50" s="18"/>
      <c r="G50" s="58">
        <f t="shared" si="0"/>
        <v>0</v>
      </c>
      <c r="H50" s="46"/>
    </row>
    <row r="51" spans="1:8" s="47" customFormat="1" x14ac:dyDescent="0.3">
      <c r="A51" s="55">
        <v>39</v>
      </c>
      <c r="B51" s="92"/>
      <c r="C51" s="75" t="s">
        <v>48</v>
      </c>
      <c r="D51" s="18"/>
      <c r="E51" s="12"/>
      <c r="F51" s="18"/>
      <c r="G51" s="58">
        <f t="shared" si="0"/>
        <v>0</v>
      </c>
      <c r="H51" s="46"/>
    </row>
    <row r="52" spans="1:8" s="27" customFormat="1" ht="19.5" thickBot="1" x14ac:dyDescent="0.35">
      <c r="A52" s="55">
        <v>40</v>
      </c>
      <c r="B52" s="56" t="s">
        <v>98</v>
      </c>
      <c r="C52" s="94" t="s">
        <v>54</v>
      </c>
      <c r="D52" s="17"/>
      <c r="E52" s="16"/>
      <c r="F52" s="17"/>
      <c r="G52" s="58">
        <f t="shared" si="0"/>
        <v>0</v>
      </c>
      <c r="H52" s="73"/>
    </row>
    <row r="53" spans="1:8" s="97" customFormat="1" x14ac:dyDescent="0.3">
      <c r="A53" s="55">
        <v>41</v>
      </c>
      <c r="B53" s="56" t="s">
        <v>99</v>
      </c>
      <c r="C53" s="72" t="s">
        <v>22</v>
      </c>
      <c r="D53" s="17">
        <v>63451</v>
      </c>
      <c r="E53" s="16"/>
      <c r="F53" s="17"/>
      <c r="G53" s="58">
        <f t="shared" si="0"/>
        <v>63451</v>
      </c>
      <c r="H53" s="96"/>
    </row>
    <row r="54" spans="1:8" s="77" customFormat="1" ht="75" x14ac:dyDescent="0.3">
      <c r="A54" s="38">
        <v>42</v>
      </c>
      <c r="B54" s="74"/>
      <c r="C54" s="91" t="s">
        <v>64</v>
      </c>
      <c r="D54" s="18"/>
      <c r="E54" s="9"/>
      <c r="F54" s="18"/>
      <c r="G54" s="40">
        <f t="shared" si="0"/>
        <v>0</v>
      </c>
      <c r="H54" s="76"/>
    </row>
    <row r="55" spans="1:8" s="81" customFormat="1" ht="20.25" thickBot="1" x14ac:dyDescent="0.35">
      <c r="A55" s="29">
        <v>43</v>
      </c>
      <c r="B55" s="78"/>
      <c r="C55" s="75" t="s">
        <v>46</v>
      </c>
      <c r="D55" s="19"/>
      <c r="E55" s="22"/>
      <c r="F55" s="19"/>
      <c r="G55" s="79">
        <f t="shared" si="0"/>
        <v>0</v>
      </c>
      <c r="H55" s="80"/>
    </row>
    <row r="56" spans="1:8" s="88" customFormat="1" ht="19.5" thickBot="1" x14ac:dyDescent="0.35">
      <c r="A56" s="59" t="s">
        <v>33</v>
      </c>
      <c r="B56" s="60" t="s">
        <v>100</v>
      </c>
      <c r="C56" s="61" t="s">
        <v>69</v>
      </c>
      <c r="D56" s="13">
        <f>SUM(D37:D38,D41,D43,D45:D48,D53)</f>
        <v>3493767</v>
      </c>
      <c r="E56" s="13">
        <f>SUM(E37:E38,E41,E43,E45:E48,E53)</f>
        <v>8509</v>
      </c>
      <c r="F56" s="13">
        <f>SUM(F37:F38,F41,F43,F45:F48,F53)</f>
        <v>0</v>
      </c>
      <c r="G56" s="62">
        <f>SUM(D56:F56)</f>
        <v>3502276</v>
      </c>
      <c r="H56" s="87"/>
    </row>
    <row r="57" spans="1:8" s="97" customFormat="1" x14ac:dyDescent="0.3">
      <c r="A57" s="55">
        <v>44</v>
      </c>
      <c r="B57" s="56" t="s">
        <v>101</v>
      </c>
      <c r="C57" s="72" t="s">
        <v>4</v>
      </c>
      <c r="D57" s="17">
        <v>1236949</v>
      </c>
      <c r="E57" s="16"/>
      <c r="F57" s="17"/>
      <c r="G57" s="95">
        <f t="shared" si="0"/>
        <v>1236949</v>
      </c>
      <c r="H57" s="96"/>
    </row>
    <row r="58" spans="1:8" s="102" customFormat="1" ht="19.5" thickBot="1" x14ac:dyDescent="0.35">
      <c r="A58" s="29">
        <v>45</v>
      </c>
      <c r="B58" s="99" t="s">
        <v>102</v>
      </c>
      <c r="C58" s="100" t="s">
        <v>68</v>
      </c>
      <c r="D58" s="24">
        <v>14011</v>
      </c>
      <c r="E58" s="23"/>
      <c r="F58" s="24"/>
      <c r="G58" s="98">
        <f t="shared" si="0"/>
        <v>14011</v>
      </c>
      <c r="H58" s="101"/>
    </row>
    <row r="59" spans="1:8" s="64" customFormat="1" ht="19.5" thickBot="1" x14ac:dyDescent="0.35">
      <c r="A59" s="59" t="s">
        <v>34</v>
      </c>
      <c r="B59" s="60" t="s">
        <v>103</v>
      </c>
      <c r="C59" s="61" t="s">
        <v>70</v>
      </c>
      <c r="D59" s="13">
        <f>SUM(D57:D58)</f>
        <v>1250960</v>
      </c>
      <c r="E59" s="13">
        <f>SUM(E57:E58)</f>
        <v>0</v>
      </c>
      <c r="F59" s="13">
        <f>SUM(F57:F58)</f>
        <v>0</v>
      </c>
      <c r="G59" s="62">
        <f t="shared" si="0"/>
        <v>1250960</v>
      </c>
      <c r="H59" s="63"/>
    </row>
    <row r="60" spans="1:8" s="64" customFormat="1" ht="19.5" thickBot="1" x14ac:dyDescent="0.35">
      <c r="A60" s="59" t="s">
        <v>35</v>
      </c>
      <c r="B60" s="60" t="s">
        <v>122</v>
      </c>
      <c r="C60" s="61" t="s">
        <v>23</v>
      </c>
      <c r="D60" s="13"/>
      <c r="E60" s="13"/>
      <c r="F60" s="13"/>
      <c r="G60" s="62">
        <f t="shared" si="0"/>
        <v>0</v>
      </c>
      <c r="H60" s="63"/>
    </row>
    <row r="61" spans="1:8" s="64" customFormat="1" ht="19.5" thickBot="1" x14ac:dyDescent="0.35">
      <c r="A61" s="59" t="s">
        <v>36</v>
      </c>
      <c r="B61" s="60"/>
      <c r="C61" s="61" t="s">
        <v>111</v>
      </c>
      <c r="D61" s="13">
        <f>D19+D36+D56+D60</f>
        <v>9621664</v>
      </c>
      <c r="E61" s="13">
        <f>E19+E36+E56+E60</f>
        <v>2153042</v>
      </c>
      <c r="F61" s="13">
        <f>F19+F36+F56+F60</f>
        <v>49103</v>
      </c>
      <c r="G61" s="62">
        <f>G19+G36+G56+G60</f>
        <v>11823809</v>
      </c>
      <c r="H61" s="63"/>
    </row>
    <row r="62" spans="1:8" s="37" customFormat="1" ht="37.5" x14ac:dyDescent="0.3">
      <c r="A62" s="65">
        <v>46</v>
      </c>
      <c r="B62" s="33" t="s">
        <v>104</v>
      </c>
      <c r="C62" s="103" t="s">
        <v>5</v>
      </c>
      <c r="D62" s="8">
        <v>97976</v>
      </c>
      <c r="E62" s="14"/>
      <c r="F62" s="8"/>
      <c r="G62" s="67">
        <f t="shared" si="0"/>
        <v>97976</v>
      </c>
      <c r="H62" s="36"/>
    </row>
    <row r="63" spans="1:8" s="37" customFormat="1" ht="19.5" thickBot="1" x14ac:dyDescent="0.35">
      <c r="A63" s="55">
        <v>47</v>
      </c>
      <c r="B63" s="56" t="s">
        <v>105</v>
      </c>
      <c r="C63" s="72" t="s">
        <v>24</v>
      </c>
      <c r="D63" s="8"/>
      <c r="E63" s="12"/>
      <c r="F63" s="8"/>
      <c r="G63" s="58">
        <f t="shared" si="0"/>
        <v>0</v>
      </c>
      <c r="H63" s="36"/>
    </row>
    <row r="64" spans="1:8" s="105" customFormat="1" ht="19.5" thickBot="1" x14ac:dyDescent="0.35">
      <c r="A64" s="59" t="s">
        <v>37</v>
      </c>
      <c r="B64" s="60" t="s">
        <v>106</v>
      </c>
      <c r="C64" s="61" t="s">
        <v>71</v>
      </c>
      <c r="D64" s="13">
        <f>SUM(D62:D63)</f>
        <v>97976</v>
      </c>
      <c r="E64" s="13">
        <f>SUM(E62:E63)</f>
        <v>0</v>
      </c>
      <c r="F64" s="13">
        <f>SUM(F62:F63)</f>
        <v>0</v>
      </c>
      <c r="G64" s="62">
        <f t="shared" si="0"/>
        <v>97976</v>
      </c>
      <c r="H64" s="104"/>
    </row>
    <row r="65" spans="1:8" s="105" customFormat="1" ht="19.5" thickBot="1" x14ac:dyDescent="0.35">
      <c r="A65" s="59"/>
      <c r="B65" s="60"/>
      <c r="C65" s="61" t="s">
        <v>112</v>
      </c>
      <c r="D65" s="13">
        <f>D20+D59+D64</f>
        <v>1412903</v>
      </c>
      <c r="E65" s="13">
        <f>E20+E59+E64</f>
        <v>0</v>
      </c>
      <c r="F65" s="13">
        <f>F20+F59+F64</f>
        <v>0</v>
      </c>
      <c r="G65" s="62">
        <f t="shared" si="0"/>
        <v>1412903</v>
      </c>
      <c r="H65" s="104"/>
    </row>
    <row r="66" spans="1:8" s="105" customFormat="1" ht="19.5" thickBot="1" x14ac:dyDescent="0.35">
      <c r="A66" s="59" t="s">
        <v>38</v>
      </c>
      <c r="B66" s="60" t="s">
        <v>28</v>
      </c>
      <c r="C66" s="61" t="s">
        <v>25</v>
      </c>
      <c r="D66" s="13">
        <f>SUM(D19,D20,D36,D56,D59,D60,D64)</f>
        <v>11034567</v>
      </c>
      <c r="E66" s="13">
        <f>SUM(E19,E20,E36,E56,E59,E60,E64)</f>
        <v>2153042</v>
      </c>
      <c r="F66" s="13">
        <f>SUM(F19,F20,F36,F56,F59,F60,F64)</f>
        <v>49103</v>
      </c>
      <c r="G66" s="62">
        <f t="shared" si="0"/>
        <v>13236712</v>
      </c>
      <c r="H66" s="104"/>
    </row>
    <row r="67" spans="1:8" s="47" customFormat="1" x14ac:dyDescent="0.3">
      <c r="A67" s="32">
        <v>48</v>
      </c>
      <c r="B67" s="82" t="s">
        <v>107</v>
      </c>
      <c r="C67" s="83" t="s">
        <v>66</v>
      </c>
      <c r="D67" s="20">
        <v>5500000</v>
      </c>
      <c r="E67" s="112"/>
      <c r="F67" s="112"/>
      <c r="G67" s="67">
        <f t="shared" si="0"/>
        <v>5500000</v>
      </c>
      <c r="H67" s="46"/>
    </row>
    <row r="68" spans="1:8" s="37" customFormat="1" x14ac:dyDescent="0.3">
      <c r="A68" s="65">
        <v>49</v>
      </c>
      <c r="B68" s="33" t="s">
        <v>108</v>
      </c>
      <c r="C68" s="66" t="s">
        <v>26</v>
      </c>
      <c r="D68" s="5">
        <v>2712263</v>
      </c>
      <c r="E68" s="14"/>
      <c r="F68" s="5"/>
      <c r="G68" s="67">
        <f t="shared" si="0"/>
        <v>2712263</v>
      </c>
      <c r="H68" s="36"/>
    </row>
    <row r="69" spans="1:8" s="37" customFormat="1" x14ac:dyDescent="0.3">
      <c r="A69" s="55">
        <v>50</v>
      </c>
      <c r="B69" s="56" t="s">
        <v>109</v>
      </c>
      <c r="C69" s="72" t="s">
        <v>27</v>
      </c>
      <c r="D69" s="17">
        <v>5964248</v>
      </c>
      <c r="E69" s="12"/>
      <c r="F69" s="17"/>
      <c r="G69" s="58">
        <f t="shared" si="0"/>
        <v>5964248</v>
      </c>
      <c r="H69" s="36"/>
    </row>
    <row r="70" spans="1:8" s="81" customFormat="1" ht="19.5" thickBot="1" x14ac:dyDescent="0.35">
      <c r="A70" s="55">
        <v>51</v>
      </c>
      <c r="B70" s="56" t="s">
        <v>110</v>
      </c>
      <c r="C70" s="72" t="s">
        <v>57</v>
      </c>
      <c r="D70" s="17">
        <v>1000000</v>
      </c>
      <c r="E70" s="12"/>
      <c r="F70" s="17"/>
      <c r="G70" s="58">
        <f t="shared" si="0"/>
        <v>1000000</v>
      </c>
      <c r="H70" s="80"/>
    </row>
    <row r="71" spans="1:8" s="64" customFormat="1" ht="19.5" thickBot="1" x14ac:dyDescent="0.35">
      <c r="A71" s="59" t="s">
        <v>43</v>
      </c>
      <c r="B71" s="60" t="s">
        <v>29</v>
      </c>
      <c r="C71" s="61" t="s">
        <v>123</v>
      </c>
      <c r="D71" s="13">
        <f>SUM(D67:D70)</f>
        <v>15176511</v>
      </c>
      <c r="E71" s="13">
        <f>SUM(E67:E70)</f>
        <v>0</v>
      </c>
      <c r="F71" s="13">
        <f>SUM(F67:F70)</f>
        <v>0</v>
      </c>
      <c r="G71" s="13">
        <f>SUM(G67:G70)</f>
        <v>15176511</v>
      </c>
      <c r="H71" s="63"/>
    </row>
    <row r="72" spans="1:8" s="64" customFormat="1" ht="19.5" thickBot="1" x14ac:dyDescent="0.35">
      <c r="A72" s="59" t="s">
        <v>113</v>
      </c>
      <c r="B72" s="106"/>
      <c r="C72" s="61" t="s">
        <v>121</v>
      </c>
      <c r="D72" s="13">
        <f>SUM(D66,D71)</f>
        <v>26211078</v>
      </c>
      <c r="E72" s="13">
        <f>SUM(E66,E71)</f>
        <v>2153042</v>
      </c>
      <c r="F72" s="13">
        <f>SUM(F66,F71)</f>
        <v>49103</v>
      </c>
      <c r="G72" s="62">
        <f t="shared" si="0"/>
        <v>28413223</v>
      </c>
      <c r="H72" s="63"/>
    </row>
  </sheetData>
  <mergeCells count="10">
    <mergeCell ref="A2:G2"/>
    <mergeCell ref="A3:G3"/>
    <mergeCell ref="C6:C8"/>
    <mergeCell ref="A6:A8"/>
    <mergeCell ref="G6:G8"/>
    <mergeCell ref="A4:G4"/>
    <mergeCell ref="D6:D8"/>
    <mergeCell ref="E6:E8"/>
    <mergeCell ref="F6:F8"/>
    <mergeCell ref="B6:B8"/>
  </mergeCells>
  <phoneticPr fontId="19" type="noConversion"/>
  <printOptions horizontalCentered="1"/>
  <pageMargins left="0" right="0" top="0.31496062992125984" bottom="0" header="0" footer="0.31496062992125984"/>
  <pageSetup paperSize="9" scale="10" orientation="portrait" r:id="rId1"/>
  <headerFooter alignWithMargins="0">
    <oddHeader>&amp;R&amp;14 &amp;12 2. számú táblázat a .../2021. (II....) rendelethez</oddHeader>
    <oddFooter xml:space="preserve">&amp;L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bevételi tábla</vt:lpstr>
      <vt:lpstr>'bevételi tábla'!Nyomtatási_cím</vt:lpstr>
      <vt:lpstr>'bevételi tábla'!Nyomtatási_terület</vt:lpstr>
    </vt:vector>
  </TitlesOfParts>
  <Company>Erzsébetváros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Eszter</dc:creator>
  <cp:lastModifiedBy>Rékasiné dr. Adamkó Adrienn</cp:lastModifiedBy>
  <cp:lastPrinted>2021-01-26T10:10:50Z</cp:lastPrinted>
  <dcterms:created xsi:type="dcterms:W3CDTF">2008-02-07T14:03:36Z</dcterms:created>
  <dcterms:modified xsi:type="dcterms:W3CDTF">2021-05-29T12:10:09Z</dcterms:modified>
</cp:coreProperties>
</file>