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660" windowWidth="9720" windowHeight="6780"/>
  </bookViews>
  <sheets>
    <sheet name="átrendezve" sheetId="11" r:id="rId1"/>
  </sheets>
  <definedNames>
    <definedName name="_xlnm.Print_Titles" localSheetId="0">átrendezve!$6:$11</definedName>
    <definedName name="_xlnm.Print_Area" localSheetId="0">átrendezve!$A$1:$F$100</definedName>
  </definedNames>
  <calcPr calcId="152511" fullCalcOnLoad="1"/>
</workbook>
</file>

<file path=xl/calcChain.xml><?xml version="1.0" encoding="utf-8"?>
<calcChain xmlns="http://schemas.openxmlformats.org/spreadsheetml/2006/main">
  <c r="D83" i="11" l="1"/>
  <c r="C83" i="11"/>
  <c r="E83" i="11"/>
  <c r="E82" i="11"/>
  <c r="E77" i="11"/>
  <c r="E71" i="11"/>
  <c r="E33" i="11"/>
  <c r="E34" i="11"/>
  <c r="E35" i="11"/>
  <c r="E36" i="11"/>
  <c r="E37" i="11"/>
  <c r="E79" i="11"/>
  <c r="E70" i="11"/>
  <c r="D98" i="11"/>
  <c r="C98" i="11"/>
  <c r="E98" i="11"/>
  <c r="E47" i="11"/>
  <c r="D48" i="11"/>
  <c r="C48" i="11"/>
  <c r="E42" i="11"/>
  <c r="E43" i="11"/>
  <c r="E41" i="11"/>
  <c r="D44" i="11"/>
  <c r="C44" i="11"/>
  <c r="E44" i="11"/>
  <c r="D63" i="11"/>
  <c r="C63" i="11"/>
  <c r="E60" i="11"/>
  <c r="D57" i="11"/>
  <c r="C57" i="11"/>
  <c r="E57" i="11"/>
  <c r="E54" i="11"/>
  <c r="E69" i="11"/>
  <c r="E67" i="11"/>
  <c r="E78" i="11"/>
  <c r="E68" i="11"/>
  <c r="E66" i="11"/>
  <c r="E74" i="11"/>
  <c r="E75" i="11"/>
  <c r="C25" i="11"/>
  <c r="D25" i="11"/>
  <c r="J18" i="11"/>
  <c r="E15" i="11"/>
  <c r="E16" i="11"/>
  <c r="E17" i="11"/>
  <c r="E18" i="11"/>
  <c r="E19" i="11"/>
  <c r="E20" i="11"/>
  <c r="E21" i="11"/>
  <c r="E22" i="11"/>
  <c r="E23" i="11"/>
  <c r="E24" i="11"/>
  <c r="J88" i="11"/>
  <c r="K88" i="11"/>
  <c r="D94" i="11"/>
  <c r="C94" i="11"/>
  <c r="E94" i="11"/>
  <c r="E93" i="11"/>
  <c r="D91" i="11"/>
  <c r="C91" i="11"/>
  <c r="E90" i="11"/>
  <c r="E76" i="11"/>
  <c r="E73" i="11"/>
  <c r="E72" i="11"/>
  <c r="E62" i="11"/>
  <c r="E61" i="11"/>
  <c r="E56" i="11"/>
  <c r="E55" i="11"/>
  <c r="D38" i="11"/>
  <c r="C38" i="11"/>
  <c r="E32" i="11"/>
  <c r="E30" i="11"/>
  <c r="E14" i="11"/>
  <c r="E13" i="11"/>
  <c r="E97" i="11"/>
  <c r="D49" i="11"/>
  <c r="D95" i="11"/>
  <c r="D99" i="11"/>
  <c r="D100" i="11"/>
  <c r="C95" i="11"/>
  <c r="C99" i="11"/>
  <c r="E38" i="11"/>
  <c r="E25" i="11"/>
  <c r="D85" i="11"/>
  <c r="C85" i="11"/>
  <c r="E91" i="11"/>
  <c r="K18" i="11"/>
  <c r="L18" i="11"/>
  <c r="E63" i="11"/>
  <c r="E48" i="11"/>
  <c r="D50" i="11"/>
  <c r="L88" i="11"/>
  <c r="C49" i="11"/>
  <c r="C50" i="11"/>
  <c r="E95" i="11"/>
  <c r="E85" i="11"/>
  <c r="E99" i="11"/>
  <c r="C100" i="11"/>
  <c r="E100" i="11"/>
  <c r="E104" i="11"/>
  <c r="E49" i="11"/>
  <c r="E50" i="11"/>
</calcChain>
</file>

<file path=xl/sharedStrings.xml><?xml version="1.0" encoding="utf-8"?>
<sst xmlns="http://schemas.openxmlformats.org/spreadsheetml/2006/main" count="144" uniqueCount="99">
  <si>
    <t>ezer Ft</t>
  </si>
  <si>
    <t>Megnevezés</t>
  </si>
  <si>
    <t xml:space="preserve"> Budapest Főváros VII. Kerület Erzsébetváros Önkormányzata </t>
  </si>
  <si>
    <t>Intézményi felújítások</t>
  </si>
  <si>
    <t>Önkormányzati felújítások</t>
  </si>
  <si>
    <t>6303</t>
  </si>
  <si>
    <t>K</t>
  </si>
  <si>
    <t>6301</t>
  </si>
  <si>
    <t>Feladat típusa (K/Ö/Á)</t>
  </si>
  <si>
    <t>5101</t>
  </si>
  <si>
    <t>Polgármesteri Hivatal felújításai</t>
  </si>
  <si>
    <t xml:space="preserve">Bischitz Johanna Integrált Humán Szolgáltató Központ </t>
  </si>
  <si>
    <t>II.</t>
  </si>
  <si>
    <t>I.</t>
  </si>
  <si>
    <t>III.</t>
  </si>
  <si>
    <t>Erzsébetváros Rendészeti Igazgatósága</t>
  </si>
  <si>
    <t>Lakásfelújítások</t>
  </si>
  <si>
    <t>Egyéb felújítások</t>
  </si>
  <si>
    <t>Címszám</t>
  </si>
  <si>
    <t>Pályázatok</t>
  </si>
  <si>
    <t>Európai Unió által finanszírozott pályázatok</t>
  </si>
  <si>
    <t>Európai Unió által finanszírozott pályázatok összesen (9121+9122)</t>
  </si>
  <si>
    <t>Fővárosi Önkormányzat által kiírt pályázatok</t>
  </si>
  <si>
    <t>Pályázatok mindösszesen (9100+9200)</t>
  </si>
  <si>
    <t>Nettó 
felújítási 
előirányzat 
(K71)</t>
  </si>
  <si>
    <t>Előzetesen 
felszámított 
áfa
(K74)</t>
  </si>
  <si>
    <t>Felújítás 
összesen
(3+4)</t>
  </si>
  <si>
    <t>Erzsébetvárosi Csicsergő Óvoda</t>
  </si>
  <si>
    <t>Murányi utca 13. szám alatti telephely felújítás</t>
  </si>
  <si>
    <t>Utcafronti díszburkolatok felújítása</t>
  </si>
  <si>
    <t>VEKOP 6.2.1-15-2016-00004 pályázat Verseny utcai Veszélyeztetett tömb szociális célú rehabilitációja</t>
  </si>
  <si>
    <t>VEKOP 6.2.1-15-2016-00003 pályázat Csányi utcai Krízis tömb szociális célú rehabilitációja</t>
  </si>
  <si>
    <t>Verseny utca 22-24. szám alatti ingatlan felújítása</t>
  </si>
  <si>
    <t>a)</t>
  </si>
  <si>
    <t>b)</t>
  </si>
  <si>
    <t>VEKOP 6.2.1-15-2016-00004 pályázat Verseny utcai Veszélyeztetett tömb szociális célú rehabilitációja összesen (1)</t>
  </si>
  <si>
    <t>Fővárosi Önkormányzat által kiírt pályázatok összesen (9206)</t>
  </si>
  <si>
    <t>2021. évi tervezett felújítási kiadások előirányzatai</t>
  </si>
  <si>
    <t>Teraszajtók cseréje</t>
  </si>
  <si>
    <t>Műveleti központ tetőfelújítás</t>
  </si>
  <si>
    <t>Fan-coil hűtőrendszer korszerűsítése</t>
  </si>
  <si>
    <t>Déli oldali világítóudvar kéményének lebontása</t>
  </si>
  <si>
    <t>Főbejárati ajtócsere</t>
  </si>
  <si>
    <t xml:space="preserve">Klímagép korszerűsítése </t>
  </si>
  <si>
    <t>Légtechnika korszerűsítése</t>
  </si>
  <si>
    <t>Üvegtető ázás megszüntetése</t>
  </si>
  <si>
    <t>Emeleti szerverszoba korszerűsítése, split klíma korszerűsítése</t>
  </si>
  <si>
    <t>Klímafelújítás</t>
  </si>
  <si>
    <t>Alagsori vakolat javítások</t>
  </si>
  <si>
    <t>Polgármesteri Hivatal felújításai összesen (1+2+…+12)</t>
  </si>
  <si>
    <t>Balatonmáriafürdő - játszótéri eszözök felújítása</t>
  </si>
  <si>
    <t xml:space="preserve">Miskolctapolca - támfal felújítás </t>
  </si>
  <si>
    <t>Miskolctapolca -tisztasági festés, salétromos fal kezelése</t>
  </si>
  <si>
    <t>Miskolctapolca - kerítés és korlátok felületkezelése</t>
  </si>
  <si>
    <t>Miskolctapolca - 5 db fürdőszobai elszívó korszerűsítése</t>
  </si>
  <si>
    <t>Dohány utca 90. szám alatti helyiség fűtés felújítása</t>
  </si>
  <si>
    <t>Bethlen Gábor utca 3. III. emelet 26. szám alatti helyiség fűtés felújítása</t>
  </si>
  <si>
    <t>Damjanich utca 7. földszint 1. szám alatti ingatlan elektromos hálózatának felújítása</t>
  </si>
  <si>
    <t xml:space="preserve">Wesselényi utca 46. II. emelet 15. szám alatti ingatlan elektromos hálózatának felújítása </t>
  </si>
  <si>
    <t>Csányi utcai Krízis tömb ingatlan felújítása</t>
  </si>
  <si>
    <t>TÉR KÖZ pályázat „B” Közösségi célú városrehabilitációs program Erzsébetvárosi Kerületfejlesztési Pont kialakítása Nagy Diófa utca 34.</t>
  </si>
  <si>
    <t>Kéményfelújítások</t>
  </si>
  <si>
    <t>Lakásfelújítások összesen (1+2+3)</t>
  </si>
  <si>
    <t>Kéményfelújítások kerete</t>
  </si>
  <si>
    <t>Kéményfelújítások összesen (1+2+3)</t>
  </si>
  <si>
    <t>Alsó játszóterasz teljes felújítása falakkal, vízelvezetővel</t>
  </si>
  <si>
    <t>c)</t>
  </si>
  <si>
    <t>Intézményi felújítások összesen (a+b+c)</t>
  </si>
  <si>
    <t>FELÚJÍTÁSI KIADÁSOK MINDÖSSZESEN (5101+6301+6303+9000)</t>
  </si>
  <si>
    <t>Erzsébetvárosi Csicsergő Óvoda összesen (1+2+3)</t>
  </si>
  <si>
    <t>Erzsébetváros Rendészeti Igazgatósága összesen (1)</t>
  </si>
  <si>
    <t>VEKOP 6.2.1-15-2016-00003 pályázat Csányi utcai Krízis tömb szociális célú rehabilitációja összesen (1)</t>
  </si>
  <si>
    <t>Dohány utca 90. szám alatti iroda felújítása</t>
  </si>
  <si>
    <t>Wesselényi utca 57. földszint 1-2. szám alatti iroda felújítása</t>
  </si>
  <si>
    <t>Parkolásüzemeltetési üzletág létrehozásának előkészítése</t>
  </si>
  <si>
    <t>Kamerarendszer felújítása őrzés-védelmi feladatok átszervezése miatt</t>
  </si>
  <si>
    <t>Peterdy utca 16. - (Idősellátással összefüggő szolgáltatások telephelye)</t>
  </si>
  <si>
    <t>Liftek felújítása</t>
  </si>
  <si>
    <t>Dózsa György út 46. - (Idősellátással összefüggő szolgáltatások telephelye)</t>
  </si>
  <si>
    <t xml:space="preserve">Lövölde tér 1. -  (Gyermekek napközbeni ellátásának telephelye) </t>
  </si>
  <si>
    <t xml:space="preserve">Játszóudvar  felújítás </t>
  </si>
  <si>
    <t>Rottenbiller utca 27. - (Védőnői szolgálat telephelye)</t>
  </si>
  <si>
    <t>Bischitz Johanna Integrált Humán Szolgáltató Központ összesen (1+2+…+5)</t>
  </si>
  <si>
    <t>Elektromos kötések, csatlakozások felülvizsgálata és igény szerinti felújítása</t>
  </si>
  <si>
    <t>Irattári szekrények+világítás korszerűsítése</t>
  </si>
  <si>
    <t>Irattári pincefalazat szigetelése, vakolat javítása</t>
  </si>
  <si>
    <t>Nefelejcs utca 39. szám alatti épület felújítása</t>
  </si>
  <si>
    <t>Kert felújítás</t>
  </si>
  <si>
    <t xml:space="preserve">Felújítás (ablak csere, burkolat csere, álmennyezet kiépítése) </t>
  </si>
  <si>
    <t>Intézményi felújítások mindösszesen (5101+6301)</t>
  </si>
  <si>
    <t>Egyéb felújítások összesen (1+2+…+15)</t>
  </si>
  <si>
    <t>Önkormányzati felújítások összesen (I+II+III)</t>
  </si>
  <si>
    <t>Ö</t>
  </si>
  <si>
    <t>Kéményfelújítás 57 db bérlakásban</t>
  </si>
  <si>
    <t>Kéményfelújítás 123 db bérlakásban</t>
  </si>
  <si>
    <t>Piacüzemeltetési feladatokkal kapcsolatos felújítások</t>
  </si>
  <si>
    <t>Lakóingatlanok rendeltetésszerű lakhatásra alkalmassá tétele (24 db lakás felújítása)</t>
  </si>
  <si>
    <t>Csereingatlanok rendeltetésszerű lakhatásra alkalmassá tétele (22 db lakás felújítása)</t>
  </si>
  <si>
    <t>Bérlakások felújítása (8 db lakás)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</si>
</sst>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view="pageBreakPreview" topLeftCell="A73" zoomScale="70" zoomScaleNormal="70" zoomScaleSheetLayoutView="70" workbookViewId="0">
      <selection activeCell="B56" sqref="B56"/>
    </sheetView>
  </sheetViews>
  <sheetFormatPr defaultRowHeight="18.75" x14ac:dyDescent="0.2"/>
  <cols>
    <col min="1" max="1" width="14" style="13" customWidth="1"/>
    <col min="2" max="2" width="90.5703125" style="37" customWidth="1"/>
    <col min="3" max="3" width="19.28515625" style="13" customWidth="1"/>
    <col min="4" max="5" width="19.28515625" style="25" customWidth="1"/>
    <col min="6" max="6" width="15.28515625" style="25" customWidth="1"/>
    <col min="7" max="7" width="12.28515625" style="15" bestFit="1" customWidth="1"/>
    <col min="8" max="8" width="9.140625" style="15"/>
    <col min="9" max="13" width="11.85546875" style="15" bestFit="1" customWidth="1"/>
    <col min="14" max="14" width="14.28515625" style="15" customWidth="1"/>
    <col min="15" max="15" width="12" style="15" customWidth="1"/>
    <col min="16" max="16384" width="9.140625" style="15"/>
  </cols>
  <sheetData>
    <row r="1" spans="1:6" ht="20.25" customHeight="1" x14ac:dyDescent="0.2">
      <c r="A1" s="1"/>
      <c r="B1" s="1"/>
      <c r="C1" s="1"/>
      <c r="D1" s="1"/>
      <c r="E1" s="1"/>
      <c r="F1" s="15"/>
    </row>
    <row r="2" spans="1:6" ht="18.75" customHeight="1" x14ac:dyDescent="0.2">
      <c r="A2" s="52" t="s">
        <v>2</v>
      </c>
      <c r="B2" s="52"/>
      <c r="C2" s="52"/>
      <c r="D2" s="52"/>
      <c r="E2" s="52"/>
      <c r="F2" s="52"/>
    </row>
    <row r="3" spans="1:6" ht="18.75" customHeight="1" x14ac:dyDescent="0.2">
      <c r="A3" s="52" t="s">
        <v>37</v>
      </c>
      <c r="B3" s="52"/>
      <c r="C3" s="52"/>
      <c r="D3" s="52"/>
      <c r="E3" s="52"/>
      <c r="F3" s="52"/>
    </row>
    <row r="4" spans="1:6" ht="18.75" customHeight="1" x14ac:dyDescent="0.2">
      <c r="A4" s="2"/>
      <c r="B4" s="2"/>
      <c r="C4" s="2"/>
      <c r="D4" s="2"/>
      <c r="E4" s="2"/>
      <c r="F4" s="2"/>
    </row>
    <row r="5" spans="1:6" ht="18.75" customHeight="1" x14ac:dyDescent="0.2">
      <c r="A5" s="2"/>
      <c r="B5" s="2"/>
      <c r="C5" s="2"/>
      <c r="D5" s="2"/>
      <c r="E5" s="2"/>
      <c r="F5" s="2"/>
    </row>
    <row r="6" spans="1:6" ht="19.5" thickBot="1" x14ac:dyDescent="0.25">
      <c r="A6" s="14"/>
      <c r="B6" s="15"/>
      <c r="C6" s="15"/>
      <c r="D6" s="15"/>
      <c r="E6" s="34" t="s">
        <v>0</v>
      </c>
      <c r="F6" s="34"/>
    </row>
    <row r="7" spans="1:6" ht="15.75" customHeight="1" x14ac:dyDescent="0.2">
      <c r="A7" s="53" t="s">
        <v>18</v>
      </c>
      <c r="B7" s="55" t="s">
        <v>1</v>
      </c>
      <c r="C7" s="53" t="s">
        <v>24</v>
      </c>
      <c r="D7" s="53" t="s">
        <v>25</v>
      </c>
      <c r="E7" s="53" t="s">
        <v>26</v>
      </c>
      <c r="F7" s="53" t="s">
        <v>8</v>
      </c>
    </row>
    <row r="8" spans="1:6" x14ac:dyDescent="0.2">
      <c r="A8" s="54"/>
      <c r="B8" s="52"/>
      <c r="C8" s="54"/>
      <c r="D8" s="54"/>
      <c r="E8" s="54"/>
      <c r="F8" s="54"/>
    </row>
    <row r="9" spans="1:6" ht="19.5" customHeight="1" x14ac:dyDescent="0.2">
      <c r="A9" s="54"/>
      <c r="B9" s="52"/>
      <c r="C9" s="54"/>
      <c r="D9" s="54"/>
      <c r="E9" s="54"/>
      <c r="F9" s="54"/>
    </row>
    <row r="10" spans="1:6" ht="35.25" customHeight="1" x14ac:dyDescent="0.2">
      <c r="A10" s="54"/>
      <c r="B10" s="52"/>
      <c r="C10" s="54"/>
      <c r="D10" s="54"/>
      <c r="E10" s="54"/>
      <c r="F10" s="54"/>
    </row>
    <row r="11" spans="1:6" x14ac:dyDescent="0.2">
      <c r="A11" s="4">
        <v>1</v>
      </c>
      <c r="B11" s="16">
        <v>2</v>
      </c>
      <c r="C11" s="4">
        <v>3</v>
      </c>
      <c r="D11" s="4">
        <v>4</v>
      </c>
      <c r="E11" s="4">
        <v>5</v>
      </c>
      <c r="F11" s="4">
        <v>6</v>
      </c>
    </row>
    <row r="12" spans="1:6" ht="31.5" customHeight="1" x14ac:dyDescent="0.2">
      <c r="A12" s="17">
        <v>5101</v>
      </c>
      <c r="B12" s="18" t="s">
        <v>10</v>
      </c>
      <c r="C12" s="5"/>
      <c r="D12" s="5"/>
      <c r="E12" s="5"/>
      <c r="F12" s="5"/>
    </row>
    <row r="13" spans="1:6" ht="30.75" customHeight="1" x14ac:dyDescent="0.2">
      <c r="A13" s="5">
        <v>1</v>
      </c>
      <c r="B13" s="6" t="s">
        <v>83</v>
      </c>
      <c r="C13" s="7">
        <v>2362</v>
      </c>
      <c r="D13" s="8">
        <v>638</v>
      </c>
      <c r="E13" s="8">
        <f>SUM(C13:D13)</f>
        <v>3000</v>
      </c>
      <c r="F13" s="5" t="s">
        <v>6</v>
      </c>
    </row>
    <row r="14" spans="1:6" ht="30.75" customHeight="1" x14ac:dyDescent="0.2">
      <c r="A14" s="5">
        <v>2</v>
      </c>
      <c r="B14" s="6" t="s">
        <v>40</v>
      </c>
      <c r="C14" s="7">
        <v>3150</v>
      </c>
      <c r="D14" s="8">
        <v>850</v>
      </c>
      <c r="E14" s="8">
        <f>SUM(C14:D14)</f>
        <v>4000</v>
      </c>
      <c r="F14" s="5" t="s">
        <v>6</v>
      </c>
    </row>
    <row r="15" spans="1:6" ht="30.75" customHeight="1" x14ac:dyDescent="0.2">
      <c r="A15" s="5">
        <v>3</v>
      </c>
      <c r="B15" s="6" t="s">
        <v>41</v>
      </c>
      <c r="C15" s="7">
        <v>1969</v>
      </c>
      <c r="D15" s="8">
        <v>531</v>
      </c>
      <c r="E15" s="8">
        <f t="shared" ref="E15:E25" si="0">SUM(C15:D15)</f>
        <v>2500</v>
      </c>
      <c r="F15" s="5" t="s">
        <v>6</v>
      </c>
    </row>
    <row r="16" spans="1:6" ht="30.75" customHeight="1" x14ac:dyDescent="0.2">
      <c r="A16" s="5">
        <v>4</v>
      </c>
      <c r="B16" s="6" t="s">
        <v>84</v>
      </c>
      <c r="C16" s="7">
        <v>9449</v>
      </c>
      <c r="D16" s="8">
        <v>2551</v>
      </c>
      <c r="E16" s="8">
        <f t="shared" si="0"/>
        <v>12000</v>
      </c>
      <c r="F16" s="5" t="s">
        <v>6</v>
      </c>
    </row>
    <row r="17" spans="1:12" ht="30.75" customHeight="1" x14ac:dyDescent="0.2">
      <c r="A17" s="5">
        <v>5</v>
      </c>
      <c r="B17" s="6" t="s">
        <v>48</v>
      </c>
      <c r="C17" s="7">
        <v>1811</v>
      </c>
      <c r="D17" s="8">
        <v>489</v>
      </c>
      <c r="E17" s="8">
        <f t="shared" si="0"/>
        <v>2300</v>
      </c>
      <c r="F17" s="5" t="s">
        <v>6</v>
      </c>
    </row>
    <row r="18" spans="1:12" ht="30.75" customHeight="1" x14ac:dyDescent="0.2">
      <c r="A18" s="5">
        <v>6</v>
      </c>
      <c r="B18" s="6" t="s">
        <v>42</v>
      </c>
      <c r="C18" s="7">
        <v>3150</v>
      </c>
      <c r="D18" s="8">
        <v>850</v>
      </c>
      <c r="E18" s="8">
        <f t="shared" si="0"/>
        <v>4000</v>
      </c>
      <c r="F18" s="5" t="s">
        <v>6</v>
      </c>
      <c r="I18" s="15">
        <v>10992</v>
      </c>
      <c r="J18" s="15">
        <f>I18/1.27</f>
        <v>8655.1181102362207</v>
      </c>
      <c r="K18" s="15">
        <f>J18*27%</f>
        <v>2336.8818897637798</v>
      </c>
      <c r="L18" s="15">
        <f>SUM(J18:K18)</f>
        <v>10992</v>
      </c>
    </row>
    <row r="19" spans="1:12" ht="30.75" customHeight="1" x14ac:dyDescent="0.2">
      <c r="A19" s="5">
        <v>7</v>
      </c>
      <c r="B19" s="6" t="s">
        <v>43</v>
      </c>
      <c r="C19" s="7">
        <v>2756</v>
      </c>
      <c r="D19" s="8">
        <v>744</v>
      </c>
      <c r="E19" s="8">
        <f t="shared" si="0"/>
        <v>3500</v>
      </c>
      <c r="F19" s="5" t="s">
        <v>6</v>
      </c>
    </row>
    <row r="20" spans="1:12" ht="30.75" customHeight="1" x14ac:dyDescent="0.2">
      <c r="A20" s="5">
        <v>8</v>
      </c>
      <c r="B20" s="6" t="s">
        <v>44</v>
      </c>
      <c r="C20" s="7">
        <v>1811</v>
      </c>
      <c r="D20" s="8">
        <v>489</v>
      </c>
      <c r="E20" s="8">
        <f t="shared" si="0"/>
        <v>2300</v>
      </c>
      <c r="F20" s="5" t="s">
        <v>6</v>
      </c>
    </row>
    <row r="21" spans="1:12" ht="30.75" customHeight="1" x14ac:dyDescent="0.2">
      <c r="A21" s="5">
        <v>9</v>
      </c>
      <c r="B21" s="6" t="s">
        <v>85</v>
      </c>
      <c r="C21" s="7">
        <v>3543</v>
      </c>
      <c r="D21" s="8">
        <v>957</v>
      </c>
      <c r="E21" s="8">
        <f t="shared" si="0"/>
        <v>4500</v>
      </c>
      <c r="F21" s="5" t="s">
        <v>6</v>
      </c>
    </row>
    <row r="22" spans="1:12" ht="30.75" customHeight="1" x14ac:dyDescent="0.2">
      <c r="A22" s="5">
        <v>10</v>
      </c>
      <c r="B22" s="6" t="s">
        <v>45</v>
      </c>
      <c r="C22" s="7">
        <v>2362</v>
      </c>
      <c r="D22" s="8">
        <v>638</v>
      </c>
      <c r="E22" s="8">
        <f t="shared" si="0"/>
        <v>3000</v>
      </c>
      <c r="F22" s="5" t="s">
        <v>6</v>
      </c>
    </row>
    <row r="23" spans="1:12" ht="30.75" customHeight="1" x14ac:dyDescent="0.2">
      <c r="A23" s="5">
        <v>11</v>
      </c>
      <c r="B23" s="6" t="s">
        <v>46</v>
      </c>
      <c r="C23" s="7">
        <v>1969</v>
      </c>
      <c r="D23" s="8">
        <v>531</v>
      </c>
      <c r="E23" s="8">
        <f t="shared" si="0"/>
        <v>2500</v>
      </c>
      <c r="F23" s="5" t="s">
        <v>6</v>
      </c>
    </row>
    <row r="24" spans="1:12" ht="30.75" customHeight="1" thickBot="1" x14ac:dyDescent="0.25">
      <c r="A24" s="5">
        <v>12</v>
      </c>
      <c r="B24" s="6" t="s">
        <v>47</v>
      </c>
      <c r="C24" s="7">
        <v>3543</v>
      </c>
      <c r="D24" s="8">
        <v>957</v>
      </c>
      <c r="E24" s="8">
        <f t="shared" si="0"/>
        <v>4500</v>
      </c>
      <c r="F24" s="5" t="s">
        <v>6</v>
      </c>
    </row>
    <row r="25" spans="1:12" s="22" customFormat="1" ht="31.5" customHeight="1" thickBot="1" x14ac:dyDescent="0.25">
      <c r="A25" s="24" t="s">
        <v>9</v>
      </c>
      <c r="B25" s="9" t="s">
        <v>49</v>
      </c>
      <c r="C25" s="11">
        <f>SUM(C13:C24)</f>
        <v>37875</v>
      </c>
      <c r="D25" s="11">
        <f>SUM(D13:D24)</f>
        <v>10225</v>
      </c>
      <c r="E25" s="20">
        <f t="shared" si="0"/>
        <v>48100</v>
      </c>
      <c r="F25" s="9"/>
      <c r="G25" s="21"/>
    </row>
    <row r="26" spans="1:12" ht="19.5" thickBot="1" x14ac:dyDescent="0.25">
      <c r="A26" s="5"/>
      <c r="B26" s="14"/>
      <c r="C26" s="5"/>
      <c r="D26" s="5"/>
      <c r="E26" s="5"/>
      <c r="F26" s="5"/>
    </row>
    <row r="27" spans="1:12" s="42" customFormat="1" ht="19.5" x14ac:dyDescent="0.2">
      <c r="A27" s="3" t="s">
        <v>7</v>
      </c>
      <c r="B27" s="12" t="s">
        <v>3</v>
      </c>
      <c r="C27" s="39"/>
      <c r="D27" s="39"/>
      <c r="E27" s="39"/>
      <c r="F27" s="40"/>
      <c r="G27" s="41"/>
    </row>
    <row r="28" spans="1:12" s="13" customFormat="1" x14ac:dyDescent="0.2">
      <c r="A28" s="3"/>
      <c r="B28" s="10" t="s">
        <v>11</v>
      </c>
      <c r="C28" s="43"/>
      <c r="D28" s="43"/>
      <c r="E28" s="43"/>
      <c r="F28" s="6"/>
      <c r="G28" s="25"/>
    </row>
    <row r="29" spans="1:12" x14ac:dyDescent="0.2">
      <c r="A29" s="5"/>
      <c r="B29" s="44" t="s">
        <v>76</v>
      </c>
      <c r="C29" s="7"/>
      <c r="D29" s="8"/>
      <c r="E29" s="8"/>
      <c r="F29" s="5"/>
    </row>
    <row r="30" spans="1:12" ht="30.75" customHeight="1" x14ac:dyDescent="0.2">
      <c r="A30" s="5">
        <v>1</v>
      </c>
      <c r="B30" s="6" t="s">
        <v>77</v>
      </c>
      <c r="C30" s="7">
        <v>4300</v>
      </c>
      <c r="D30" s="8">
        <v>1161</v>
      </c>
      <c r="E30" s="8">
        <f>SUM(C30:D30)</f>
        <v>5461</v>
      </c>
      <c r="F30" s="5" t="s">
        <v>6</v>
      </c>
    </row>
    <row r="31" spans="1:12" x14ac:dyDescent="0.2">
      <c r="A31" s="5"/>
      <c r="B31" s="44" t="s">
        <v>78</v>
      </c>
      <c r="C31" s="7"/>
      <c r="D31" s="8"/>
      <c r="E31" s="8"/>
      <c r="F31" s="5"/>
    </row>
    <row r="32" spans="1:12" ht="30.75" customHeight="1" x14ac:dyDescent="0.2">
      <c r="A32" s="5">
        <v>2</v>
      </c>
      <c r="B32" s="6" t="s">
        <v>87</v>
      </c>
      <c r="C32" s="7">
        <v>1969</v>
      </c>
      <c r="D32" s="8">
        <v>531</v>
      </c>
      <c r="E32" s="8">
        <f t="shared" ref="E32:E38" si="1">SUM(C32:D32)</f>
        <v>2500</v>
      </c>
      <c r="F32" s="5" t="s">
        <v>6</v>
      </c>
    </row>
    <row r="33" spans="1:7" ht="30.75" customHeight="1" x14ac:dyDescent="0.2">
      <c r="A33" s="5">
        <v>3</v>
      </c>
      <c r="B33" s="6" t="s">
        <v>77</v>
      </c>
      <c r="C33" s="7">
        <v>2800</v>
      </c>
      <c r="D33" s="8">
        <v>756</v>
      </c>
      <c r="E33" s="8">
        <f t="shared" si="1"/>
        <v>3556</v>
      </c>
      <c r="F33" s="5" t="s">
        <v>6</v>
      </c>
    </row>
    <row r="34" spans="1:7" ht="30.75" customHeight="1" x14ac:dyDescent="0.2">
      <c r="A34" s="5"/>
      <c r="B34" s="44" t="s">
        <v>79</v>
      </c>
      <c r="C34" s="7"/>
      <c r="D34" s="8"/>
      <c r="E34" s="8">
        <f t="shared" si="1"/>
        <v>0</v>
      </c>
      <c r="F34" s="5"/>
    </row>
    <row r="35" spans="1:7" ht="30.75" customHeight="1" x14ac:dyDescent="0.2">
      <c r="A35" s="5">
        <v>4</v>
      </c>
      <c r="B35" s="6" t="s">
        <v>80</v>
      </c>
      <c r="C35" s="7">
        <v>7874</v>
      </c>
      <c r="D35" s="8">
        <v>2126</v>
      </c>
      <c r="E35" s="8">
        <f t="shared" si="1"/>
        <v>10000</v>
      </c>
      <c r="F35" s="5" t="s">
        <v>6</v>
      </c>
    </row>
    <row r="36" spans="1:7" ht="30.75" customHeight="1" x14ac:dyDescent="0.2">
      <c r="A36" s="5"/>
      <c r="B36" s="45" t="s">
        <v>81</v>
      </c>
      <c r="C36" s="7"/>
      <c r="D36" s="8"/>
      <c r="E36" s="8">
        <f t="shared" si="1"/>
        <v>0</v>
      </c>
      <c r="F36" s="5"/>
    </row>
    <row r="37" spans="1:7" ht="30.75" customHeight="1" thickBot="1" x14ac:dyDescent="0.25">
      <c r="A37" s="5">
        <v>5</v>
      </c>
      <c r="B37" s="6" t="s">
        <v>88</v>
      </c>
      <c r="C37" s="7">
        <v>8655</v>
      </c>
      <c r="D37" s="8">
        <v>2337</v>
      </c>
      <c r="E37" s="8">
        <f t="shared" si="1"/>
        <v>10992</v>
      </c>
      <c r="F37" s="5" t="s">
        <v>6</v>
      </c>
    </row>
    <row r="38" spans="1:7" s="22" customFormat="1" ht="38.25" thickBot="1" x14ac:dyDescent="0.25">
      <c r="A38" s="24" t="s">
        <v>33</v>
      </c>
      <c r="B38" s="11" t="s">
        <v>82</v>
      </c>
      <c r="C38" s="20">
        <f>SUM(C30:C37)</f>
        <v>25598</v>
      </c>
      <c r="D38" s="20">
        <f>SUM(D30:D37)</f>
        <v>6911</v>
      </c>
      <c r="E38" s="20">
        <f t="shared" si="1"/>
        <v>32509</v>
      </c>
      <c r="F38" s="26"/>
      <c r="G38" s="21"/>
    </row>
    <row r="39" spans="1:7" s="13" customFormat="1" x14ac:dyDescent="0.2">
      <c r="A39" s="5"/>
      <c r="B39" s="6"/>
      <c r="C39" s="7"/>
      <c r="D39" s="8"/>
      <c r="E39" s="8"/>
      <c r="F39" s="6"/>
      <c r="G39" s="25"/>
    </row>
    <row r="40" spans="1:7" s="1" customFormat="1" ht="30.75" customHeight="1" x14ac:dyDescent="0.2">
      <c r="A40" s="3"/>
      <c r="B40" s="12" t="s">
        <v>27</v>
      </c>
      <c r="C40" s="32"/>
      <c r="D40" s="23"/>
      <c r="E40" s="23"/>
      <c r="F40" s="3"/>
    </row>
    <row r="41" spans="1:7" s="13" customFormat="1" ht="27.75" customHeight="1" x14ac:dyDescent="0.2">
      <c r="A41" s="5">
        <v>1</v>
      </c>
      <c r="B41" s="6" t="s">
        <v>38</v>
      </c>
      <c r="C41" s="7">
        <v>3150</v>
      </c>
      <c r="D41" s="8">
        <v>850</v>
      </c>
      <c r="E41" s="8">
        <f>SUM(C41:D41)</f>
        <v>4000</v>
      </c>
      <c r="F41" s="5" t="s">
        <v>6</v>
      </c>
      <c r="G41" s="25"/>
    </row>
    <row r="42" spans="1:7" ht="30.75" customHeight="1" x14ac:dyDescent="0.2">
      <c r="A42" s="5">
        <v>2</v>
      </c>
      <c r="B42" s="6" t="s">
        <v>29</v>
      </c>
      <c r="C42" s="7">
        <v>1181</v>
      </c>
      <c r="D42" s="8">
        <v>319</v>
      </c>
      <c r="E42" s="8">
        <f>SUM(C42:D42)</f>
        <v>1500</v>
      </c>
      <c r="F42" s="5" t="s">
        <v>6</v>
      </c>
    </row>
    <row r="43" spans="1:7" s="13" customFormat="1" ht="27.75" customHeight="1" thickBot="1" x14ac:dyDescent="0.25">
      <c r="A43" s="5">
        <v>3</v>
      </c>
      <c r="B43" s="6" t="s">
        <v>65</v>
      </c>
      <c r="C43" s="7">
        <v>10236</v>
      </c>
      <c r="D43" s="8">
        <v>2764</v>
      </c>
      <c r="E43" s="8">
        <f>SUM(C43:D43)</f>
        <v>13000</v>
      </c>
      <c r="F43" s="5" t="s">
        <v>6</v>
      </c>
      <c r="G43" s="25"/>
    </row>
    <row r="44" spans="1:7" s="22" customFormat="1" ht="27.75" customHeight="1" thickBot="1" x14ac:dyDescent="0.25">
      <c r="A44" s="24" t="s">
        <v>34</v>
      </c>
      <c r="B44" s="11" t="s">
        <v>69</v>
      </c>
      <c r="C44" s="20">
        <f>SUM(C41:C43)</f>
        <v>14567</v>
      </c>
      <c r="D44" s="20">
        <f>SUM(D41:D43)</f>
        <v>3933</v>
      </c>
      <c r="E44" s="20">
        <f>SUM(C44:D44)</f>
        <v>18500</v>
      </c>
      <c r="F44" s="26"/>
      <c r="G44" s="21"/>
    </row>
    <row r="45" spans="1:7" s="13" customFormat="1" ht="27.75" customHeight="1" x14ac:dyDescent="0.2">
      <c r="A45" s="3"/>
      <c r="B45" s="10"/>
      <c r="C45" s="32"/>
      <c r="D45" s="23"/>
      <c r="E45" s="23"/>
      <c r="F45" s="6"/>
      <c r="G45" s="25"/>
    </row>
    <row r="46" spans="1:7" s="13" customFormat="1" ht="27.75" customHeight="1" x14ac:dyDescent="0.2">
      <c r="A46" s="3"/>
      <c r="B46" s="10" t="s">
        <v>15</v>
      </c>
      <c r="C46" s="32"/>
      <c r="D46" s="23"/>
      <c r="E46" s="23"/>
      <c r="F46" s="6"/>
      <c r="G46" s="25"/>
    </row>
    <row r="47" spans="1:7" s="13" customFormat="1" ht="27.75" customHeight="1" thickBot="1" x14ac:dyDescent="0.25">
      <c r="A47" s="5">
        <v>1</v>
      </c>
      <c r="B47" s="6" t="s">
        <v>39</v>
      </c>
      <c r="C47" s="7">
        <v>500</v>
      </c>
      <c r="D47" s="8">
        <v>135</v>
      </c>
      <c r="E47" s="8">
        <f>SUM(C47:D47)</f>
        <v>635</v>
      </c>
      <c r="F47" s="5" t="s">
        <v>6</v>
      </c>
      <c r="G47" s="25"/>
    </row>
    <row r="48" spans="1:7" s="22" customFormat="1" ht="27.75" customHeight="1" thickBot="1" x14ac:dyDescent="0.25">
      <c r="A48" s="24" t="s">
        <v>66</v>
      </c>
      <c r="B48" s="11" t="s">
        <v>70</v>
      </c>
      <c r="C48" s="20">
        <f>SUM(C47)</f>
        <v>500</v>
      </c>
      <c r="D48" s="20">
        <f>SUM(D47)</f>
        <v>135</v>
      </c>
      <c r="E48" s="20">
        <f>SUM(C48:D48)</f>
        <v>635</v>
      </c>
      <c r="F48" s="26"/>
      <c r="G48" s="21"/>
    </row>
    <row r="49" spans="1:7" s="22" customFormat="1" ht="27.75" customHeight="1" thickBot="1" x14ac:dyDescent="0.25">
      <c r="A49" s="24" t="s">
        <v>7</v>
      </c>
      <c r="B49" s="11" t="s">
        <v>67</v>
      </c>
      <c r="C49" s="20">
        <f>C38+C44+C48</f>
        <v>40665</v>
      </c>
      <c r="D49" s="20">
        <f>D38+D44+D48</f>
        <v>10979</v>
      </c>
      <c r="E49" s="20">
        <f>SUM(C49:D49)</f>
        <v>51644</v>
      </c>
      <c r="F49" s="26"/>
      <c r="G49" s="21"/>
    </row>
    <row r="50" spans="1:7" s="22" customFormat="1" ht="27.75" customHeight="1" thickBot="1" x14ac:dyDescent="0.25">
      <c r="A50" s="24"/>
      <c r="B50" s="11" t="s">
        <v>89</v>
      </c>
      <c r="C50" s="20">
        <f>SUM(C25,C49)</f>
        <v>78540</v>
      </c>
      <c r="D50" s="20">
        <f>SUM(D25,D49)</f>
        <v>21204</v>
      </c>
      <c r="E50" s="20">
        <f>SUM(E25,E49)</f>
        <v>99744</v>
      </c>
      <c r="F50" s="26"/>
      <c r="G50" s="21"/>
    </row>
    <row r="51" spans="1:7" s="13" customFormat="1" x14ac:dyDescent="0.2">
      <c r="A51" s="3"/>
      <c r="B51" s="12"/>
      <c r="C51" s="10"/>
      <c r="D51" s="10"/>
      <c r="E51" s="10"/>
      <c r="F51" s="12"/>
      <c r="G51" s="25"/>
    </row>
    <row r="52" spans="1:7" s="13" customFormat="1" ht="27.75" customHeight="1" x14ac:dyDescent="0.2">
      <c r="A52" s="17">
        <v>6303</v>
      </c>
      <c r="B52" s="12" t="s">
        <v>4</v>
      </c>
      <c r="C52" s="7"/>
      <c r="D52" s="8"/>
      <c r="E52" s="8"/>
      <c r="F52" s="5"/>
      <c r="G52" s="25"/>
    </row>
    <row r="53" spans="1:7" x14ac:dyDescent="0.2">
      <c r="A53" s="3"/>
      <c r="B53" s="12" t="s">
        <v>16</v>
      </c>
      <c r="C53" s="7"/>
      <c r="D53" s="8"/>
      <c r="E53" s="8"/>
      <c r="F53" s="5"/>
    </row>
    <row r="54" spans="1:7" s="13" customFormat="1" ht="27.75" customHeight="1" x14ac:dyDescent="0.2">
      <c r="A54" s="5">
        <v>1</v>
      </c>
      <c r="B54" s="6" t="s">
        <v>98</v>
      </c>
      <c r="C54" s="7">
        <v>93521</v>
      </c>
      <c r="D54" s="8">
        <v>25251</v>
      </c>
      <c r="E54" s="8">
        <f>SUM(C54:D54)</f>
        <v>118772</v>
      </c>
      <c r="F54" s="5" t="s">
        <v>6</v>
      </c>
      <c r="G54" s="25"/>
    </row>
    <row r="55" spans="1:7" ht="42" customHeight="1" x14ac:dyDescent="0.2">
      <c r="A55" s="5">
        <v>2</v>
      </c>
      <c r="B55" s="6" t="s">
        <v>96</v>
      </c>
      <c r="C55" s="7">
        <v>172865</v>
      </c>
      <c r="D55" s="8">
        <v>46673</v>
      </c>
      <c r="E55" s="8">
        <f>SUM(C55:D55)</f>
        <v>219538</v>
      </c>
      <c r="F55" s="5" t="s">
        <v>6</v>
      </c>
    </row>
    <row r="56" spans="1:7" ht="45" customHeight="1" thickBot="1" x14ac:dyDescent="0.25">
      <c r="A56" s="5">
        <v>3</v>
      </c>
      <c r="B56" s="6" t="s">
        <v>97</v>
      </c>
      <c r="C56" s="7">
        <v>149591</v>
      </c>
      <c r="D56" s="8">
        <v>40390</v>
      </c>
      <c r="E56" s="8">
        <f>SUM(C56:D56)</f>
        <v>189981</v>
      </c>
      <c r="F56" s="5" t="s">
        <v>6</v>
      </c>
    </row>
    <row r="57" spans="1:7" s="22" customFormat="1" ht="27.75" customHeight="1" thickBot="1" x14ac:dyDescent="0.25">
      <c r="A57" s="24" t="s">
        <v>13</v>
      </c>
      <c r="B57" s="11" t="s">
        <v>62</v>
      </c>
      <c r="C57" s="20">
        <f>SUM(C54:C56)</f>
        <v>415977</v>
      </c>
      <c r="D57" s="20">
        <f>SUM(D54:D56)</f>
        <v>112314</v>
      </c>
      <c r="E57" s="20">
        <f>SUM(C57:D57)</f>
        <v>528291</v>
      </c>
      <c r="F57" s="26"/>
      <c r="G57" s="21"/>
    </row>
    <row r="58" spans="1:7" x14ac:dyDescent="0.2">
      <c r="A58" s="3"/>
      <c r="B58" s="10"/>
      <c r="C58" s="32"/>
      <c r="D58" s="23"/>
      <c r="E58" s="23"/>
      <c r="F58" s="6"/>
    </row>
    <row r="59" spans="1:7" x14ac:dyDescent="0.2">
      <c r="A59" s="3"/>
      <c r="B59" s="12" t="s">
        <v>61</v>
      </c>
      <c r="C59" s="7"/>
      <c r="D59" s="8"/>
      <c r="E59" s="8"/>
      <c r="F59" s="5"/>
    </row>
    <row r="60" spans="1:7" s="13" customFormat="1" ht="27.75" customHeight="1" x14ac:dyDescent="0.2">
      <c r="A60" s="5">
        <v>1</v>
      </c>
      <c r="B60" s="6" t="s">
        <v>94</v>
      </c>
      <c r="C60" s="8">
        <v>67570</v>
      </c>
      <c r="D60" s="8">
        <v>18244</v>
      </c>
      <c r="E60" s="8">
        <f>SUM(C60:D60)</f>
        <v>85814</v>
      </c>
      <c r="F60" s="5" t="s">
        <v>6</v>
      </c>
      <c r="G60" s="25"/>
    </row>
    <row r="61" spans="1:7" ht="30.75" customHeight="1" x14ac:dyDescent="0.2">
      <c r="A61" s="5">
        <v>2</v>
      </c>
      <c r="B61" s="6" t="s">
        <v>93</v>
      </c>
      <c r="C61" s="7">
        <v>46997</v>
      </c>
      <c r="D61" s="8">
        <v>12689</v>
      </c>
      <c r="E61" s="8">
        <f>SUM(C61:D61)</f>
        <v>59686</v>
      </c>
      <c r="F61" s="5" t="s">
        <v>6</v>
      </c>
    </row>
    <row r="62" spans="1:7" ht="30.75" customHeight="1" thickBot="1" x14ac:dyDescent="0.25">
      <c r="A62" s="5">
        <v>3</v>
      </c>
      <c r="B62" s="6" t="s">
        <v>63</v>
      </c>
      <c r="C62" s="7">
        <v>78740</v>
      </c>
      <c r="D62" s="8">
        <v>21260</v>
      </c>
      <c r="E62" s="8">
        <f>SUM(C62:D62)</f>
        <v>100000</v>
      </c>
      <c r="F62" s="5" t="s">
        <v>6</v>
      </c>
    </row>
    <row r="63" spans="1:7" s="22" customFormat="1" ht="27.75" customHeight="1" thickBot="1" x14ac:dyDescent="0.25">
      <c r="A63" s="24" t="s">
        <v>12</v>
      </c>
      <c r="B63" s="11" t="s">
        <v>64</v>
      </c>
      <c r="C63" s="20">
        <f>SUM(C60:C62)</f>
        <v>193307</v>
      </c>
      <c r="D63" s="20">
        <f>SUM(D60:D62)</f>
        <v>52193</v>
      </c>
      <c r="E63" s="20">
        <f>SUM(C63:D63)</f>
        <v>245500</v>
      </c>
      <c r="F63" s="26"/>
      <c r="G63" s="21"/>
    </row>
    <row r="64" spans="1:7" x14ac:dyDescent="0.2">
      <c r="A64" s="5"/>
      <c r="B64" s="6"/>
      <c r="C64" s="8"/>
      <c r="D64" s="8"/>
      <c r="E64" s="8"/>
      <c r="F64" s="5"/>
    </row>
    <row r="65" spans="1:6" ht="27.75" customHeight="1" x14ac:dyDescent="0.2">
      <c r="A65" s="3"/>
      <c r="B65" s="12" t="s">
        <v>17</v>
      </c>
      <c r="C65" s="23"/>
      <c r="D65" s="23"/>
      <c r="E65" s="23"/>
      <c r="F65" s="6"/>
    </row>
    <row r="66" spans="1:6" ht="30.75" customHeight="1" x14ac:dyDescent="0.2">
      <c r="A66" s="5">
        <v>1</v>
      </c>
      <c r="B66" s="6" t="s">
        <v>50</v>
      </c>
      <c r="C66" s="7">
        <v>1181</v>
      </c>
      <c r="D66" s="8">
        <v>319</v>
      </c>
      <c r="E66" s="8">
        <f t="shared" ref="E66:E79" si="2">SUM(C66:D66)</f>
        <v>1500</v>
      </c>
      <c r="F66" s="5" t="s">
        <v>92</v>
      </c>
    </row>
    <row r="67" spans="1:6" ht="30.75" customHeight="1" x14ac:dyDescent="0.2">
      <c r="A67" s="5">
        <v>2</v>
      </c>
      <c r="B67" s="6" t="s">
        <v>56</v>
      </c>
      <c r="C67" s="7">
        <v>3824</v>
      </c>
      <c r="D67" s="8">
        <v>1033</v>
      </c>
      <c r="E67" s="8">
        <f t="shared" si="2"/>
        <v>4857</v>
      </c>
      <c r="F67" s="5" t="s">
        <v>6</v>
      </c>
    </row>
    <row r="68" spans="1:6" ht="30.75" customHeight="1" x14ac:dyDescent="0.2">
      <c r="A68" s="5">
        <v>3</v>
      </c>
      <c r="B68" s="6" t="s">
        <v>57</v>
      </c>
      <c r="C68" s="7">
        <v>2065</v>
      </c>
      <c r="D68" s="8">
        <v>558</v>
      </c>
      <c r="E68" s="8">
        <f t="shared" si="2"/>
        <v>2623</v>
      </c>
      <c r="F68" s="5" t="s">
        <v>6</v>
      </c>
    </row>
    <row r="69" spans="1:6" ht="30.75" customHeight="1" x14ac:dyDescent="0.2">
      <c r="A69" s="5">
        <v>4</v>
      </c>
      <c r="B69" s="6" t="s">
        <v>55</v>
      </c>
      <c r="C69" s="7">
        <v>1236</v>
      </c>
      <c r="D69" s="8">
        <v>334</v>
      </c>
      <c r="E69" s="8">
        <f t="shared" si="2"/>
        <v>1570</v>
      </c>
      <c r="F69" s="5" t="s">
        <v>6</v>
      </c>
    </row>
    <row r="70" spans="1:6" ht="30.75" customHeight="1" x14ac:dyDescent="0.2">
      <c r="A70" s="5">
        <v>5</v>
      </c>
      <c r="B70" s="6" t="s">
        <v>72</v>
      </c>
      <c r="C70" s="7">
        <v>19629</v>
      </c>
      <c r="D70" s="8">
        <v>5300</v>
      </c>
      <c r="E70" s="8">
        <f t="shared" si="2"/>
        <v>24929</v>
      </c>
      <c r="F70" s="5" t="s">
        <v>6</v>
      </c>
    </row>
    <row r="71" spans="1:6" ht="30.75" customHeight="1" x14ac:dyDescent="0.2">
      <c r="A71" s="5">
        <v>6</v>
      </c>
      <c r="B71" s="6" t="s">
        <v>86</v>
      </c>
      <c r="C71" s="7">
        <v>23622</v>
      </c>
      <c r="D71" s="8">
        <v>6378</v>
      </c>
      <c r="E71" s="8">
        <f>SUM(C71:D71)</f>
        <v>30000</v>
      </c>
      <c r="F71" s="5" t="s">
        <v>6</v>
      </c>
    </row>
    <row r="72" spans="1:6" ht="30.75" customHeight="1" x14ac:dyDescent="0.2">
      <c r="A72" s="5">
        <v>7</v>
      </c>
      <c r="B72" s="6" t="s">
        <v>54</v>
      </c>
      <c r="C72" s="7">
        <v>197</v>
      </c>
      <c r="D72" s="8">
        <v>53</v>
      </c>
      <c r="E72" s="8">
        <f t="shared" si="2"/>
        <v>250</v>
      </c>
      <c r="F72" s="5" t="s">
        <v>92</v>
      </c>
    </row>
    <row r="73" spans="1:6" ht="30.75" customHeight="1" x14ac:dyDescent="0.2">
      <c r="A73" s="5">
        <v>8</v>
      </c>
      <c r="B73" s="6" t="s">
        <v>53</v>
      </c>
      <c r="C73" s="7">
        <v>1969</v>
      </c>
      <c r="D73" s="8">
        <v>531</v>
      </c>
      <c r="E73" s="8">
        <f t="shared" si="2"/>
        <v>2500</v>
      </c>
      <c r="F73" s="5" t="s">
        <v>92</v>
      </c>
    </row>
    <row r="74" spans="1:6" ht="30.75" customHeight="1" x14ac:dyDescent="0.2">
      <c r="A74" s="5">
        <v>9</v>
      </c>
      <c r="B74" s="6" t="s">
        <v>51</v>
      </c>
      <c r="C74" s="7">
        <v>1575</v>
      </c>
      <c r="D74" s="8">
        <v>425</v>
      </c>
      <c r="E74" s="8">
        <f t="shared" si="2"/>
        <v>2000</v>
      </c>
      <c r="F74" s="5" t="s">
        <v>92</v>
      </c>
    </row>
    <row r="75" spans="1:6" ht="30.75" customHeight="1" x14ac:dyDescent="0.2">
      <c r="A75" s="5">
        <v>10</v>
      </c>
      <c r="B75" s="6" t="s">
        <v>52</v>
      </c>
      <c r="C75" s="7">
        <v>4724</v>
      </c>
      <c r="D75" s="8">
        <v>1276</v>
      </c>
      <c r="E75" s="8">
        <f t="shared" si="2"/>
        <v>6000</v>
      </c>
      <c r="F75" s="5" t="s">
        <v>92</v>
      </c>
    </row>
    <row r="76" spans="1:6" ht="30.75" customHeight="1" x14ac:dyDescent="0.2">
      <c r="A76" s="5">
        <v>11</v>
      </c>
      <c r="B76" s="6" t="s">
        <v>28</v>
      </c>
      <c r="C76" s="7">
        <v>73118</v>
      </c>
      <c r="D76" s="8">
        <v>19742</v>
      </c>
      <c r="E76" s="8">
        <f t="shared" si="2"/>
        <v>92860</v>
      </c>
      <c r="F76" s="5" t="s">
        <v>6</v>
      </c>
    </row>
    <row r="77" spans="1:6" ht="29.25" customHeight="1" x14ac:dyDescent="0.2">
      <c r="A77" s="5">
        <v>12</v>
      </c>
      <c r="B77" s="6" t="s">
        <v>74</v>
      </c>
      <c r="C77" s="7">
        <v>1181</v>
      </c>
      <c r="D77" s="8">
        <v>319</v>
      </c>
      <c r="E77" s="8">
        <f>SUM(C77:D77)</f>
        <v>1500</v>
      </c>
      <c r="F77" s="5" t="s">
        <v>6</v>
      </c>
    </row>
    <row r="78" spans="1:6" ht="37.5" x14ac:dyDescent="0.2">
      <c r="A78" s="5">
        <v>13</v>
      </c>
      <c r="B78" s="6" t="s">
        <v>58</v>
      </c>
      <c r="C78" s="7">
        <v>2288</v>
      </c>
      <c r="D78" s="8">
        <v>618</v>
      </c>
      <c r="E78" s="8">
        <f t="shared" si="2"/>
        <v>2906</v>
      </c>
      <c r="F78" s="5" t="s">
        <v>6</v>
      </c>
    </row>
    <row r="79" spans="1:6" ht="28.5" customHeight="1" x14ac:dyDescent="0.2">
      <c r="A79" s="5">
        <v>14</v>
      </c>
      <c r="B79" s="6" t="s">
        <v>73</v>
      </c>
      <c r="C79" s="7">
        <v>15271</v>
      </c>
      <c r="D79" s="8">
        <v>4124</v>
      </c>
      <c r="E79" s="8">
        <f t="shared" si="2"/>
        <v>19395</v>
      </c>
      <c r="F79" s="5" t="s">
        <v>6</v>
      </c>
    </row>
    <row r="80" spans="1:6" ht="10.5" customHeight="1" x14ac:dyDescent="0.2">
      <c r="A80" s="5"/>
      <c r="B80" s="6"/>
      <c r="C80" s="7"/>
      <c r="D80" s="8"/>
      <c r="E80" s="8"/>
      <c r="F80" s="5"/>
    </row>
    <row r="81" spans="1:12" ht="28.5" customHeight="1" x14ac:dyDescent="0.2">
      <c r="A81" s="5"/>
      <c r="B81" s="45" t="s">
        <v>95</v>
      </c>
      <c r="C81" s="7"/>
      <c r="D81" s="8"/>
      <c r="E81" s="8"/>
      <c r="F81" s="5"/>
    </row>
    <row r="82" spans="1:12" ht="28.5" customHeight="1" thickBot="1" x14ac:dyDescent="0.25">
      <c r="A82" s="5">
        <v>15</v>
      </c>
      <c r="B82" s="6" t="s">
        <v>75</v>
      </c>
      <c r="C82" s="7">
        <v>394</v>
      </c>
      <c r="D82" s="8">
        <v>106</v>
      </c>
      <c r="E82" s="8">
        <f>SUM(C82:D82)</f>
        <v>500</v>
      </c>
      <c r="F82" s="5" t="s">
        <v>6</v>
      </c>
    </row>
    <row r="83" spans="1:12" s="22" customFormat="1" ht="27.75" customHeight="1" thickBot="1" x14ac:dyDescent="0.25">
      <c r="A83" s="24" t="s">
        <v>14</v>
      </c>
      <c r="B83" s="11" t="s">
        <v>90</v>
      </c>
      <c r="C83" s="20">
        <f>SUM(C66:C82)</f>
        <v>152274</v>
      </c>
      <c r="D83" s="20">
        <f>SUM(D66:D82)</f>
        <v>41116</v>
      </c>
      <c r="E83" s="20">
        <f>SUM(C83:D83)</f>
        <v>193390</v>
      </c>
      <c r="F83" s="26"/>
      <c r="G83" s="21"/>
    </row>
    <row r="84" spans="1:12" ht="19.5" thickBot="1" x14ac:dyDescent="0.25">
      <c r="A84" s="5"/>
      <c r="B84" s="6"/>
      <c r="C84" s="7"/>
      <c r="D84" s="8"/>
      <c r="E84" s="8"/>
      <c r="F84" s="5"/>
    </row>
    <row r="85" spans="1:12" s="22" customFormat="1" ht="27.75" customHeight="1" thickBot="1" x14ac:dyDescent="0.25">
      <c r="A85" s="24" t="s">
        <v>5</v>
      </c>
      <c r="B85" s="11" t="s">
        <v>91</v>
      </c>
      <c r="C85" s="20">
        <f>C57+C63+C83</f>
        <v>761558</v>
      </c>
      <c r="D85" s="20">
        <f>D57+D63+D83</f>
        <v>205623</v>
      </c>
      <c r="E85" s="20">
        <f>SUM(C85:D85)</f>
        <v>967181</v>
      </c>
      <c r="F85" s="26"/>
      <c r="G85" s="21"/>
    </row>
    <row r="86" spans="1:12" s="13" customFormat="1" x14ac:dyDescent="0.2">
      <c r="A86" s="5"/>
      <c r="B86" s="6"/>
      <c r="C86" s="7"/>
      <c r="D86" s="8"/>
      <c r="E86" s="8"/>
      <c r="F86" s="5"/>
      <c r="G86" s="25"/>
    </row>
    <row r="87" spans="1:12" s="13" customFormat="1" ht="27.75" customHeight="1" x14ac:dyDescent="0.2">
      <c r="A87" s="17">
        <v>9000</v>
      </c>
      <c r="B87" s="12" t="s">
        <v>19</v>
      </c>
      <c r="C87" s="7"/>
      <c r="D87" s="8"/>
      <c r="E87" s="8"/>
      <c r="F87" s="5"/>
      <c r="G87" s="25"/>
    </row>
    <row r="88" spans="1:12" s="13" customFormat="1" ht="27.75" customHeight="1" x14ac:dyDescent="0.2">
      <c r="A88" s="17">
        <v>9100</v>
      </c>
      <c r="B88" s="12" t="s">
        <v>20</v>
      </c>
      <c r="C88" s="7"/>
      <c r="D88" s="8"/>
      <c r="E88" s="8"/>
      <c r="F88" s="5"/>
      <c r="G88" s="25"/>
      <c r="I88" s="15">
        <v>60038</v>
      </c>
      <c r="J88" s="15">
        <f>I88/1.27</f>
        <v>47274.015748031496</v>
      </c>
      <c r="K88" s="15">
        <f>J88*27%</f>
        <v>12763.984251968504</v>
      </c>
      <c r="L88" s="15">
        <f>SUM(J88:K88)</f>
        <v>60038</v>
      </c>
    </row>
    <row r="89" spans="1:12" s="10" customFormat="1" ht="42" customHeight="1" x14ac:dyDescent="0.2">
      <c r="A89" s="17">
        <v>9121</v>
      </c>
      <c r="B89" s="12" t="s">
        <v>30</v>
      </c>
      <c r="C89" s="32"/>
      <c r="D89" s="23"/>
      <c r="E89" s="23"/>
      <c r="F89" s="3"/>
      <c r="G89" s="28"/>
    </row>
    <row r="90" spans="1:12" s="10" customFormat="1" ht="31.5" customHeight="1" thickBot="1" x14ac:dyDescent="0.25">
      <c r="A90" s="29">
        <v>1</v>
      </c>
      <c r="B90" s="6" t="s">
        <v>32</v>
      </c>
      <c r="C90" s="7">
        <v>285253</v>
      </c>
      <c r="D90" s="8">
        <v>77018</v>
      </c>
      <c r="E90" s="8">
        <f>SUM(C90:D90)</f>
        <v>362271</v>
      </c>
      <c r="F90" s="5" t="s">
        <v>6</v>
      </c>
      <c r="G90" s="28"/>
    </row>
    <row r="91" spans="1:12" s="10" customFormat="1" ht="38.25" thickBot="1" x14ac:dyDescent="0.25">
      <c r="A91" s="19">
        <v>9121</v>
      </c>
      <c r="B91" s="9" t="s">
        <v>35</v>
      </c>
      <c r="C91" s="30">
        <f>SUM(C90)</f>
        <v>285253</v>
      </c>
      <c r="D91" s="30">
        <f>SUM(D90)</f>
        <v>77018</v>
      </c>
      <c r="E91" s="20">
        <f>SUM(C91:D91)</f>
        <v>362271</v>
      </c>
      <c r="F91" s="24"/>
      <c r="G91" s="28"/>
    </row>
    <row r="92" spans="1:12" s="10" customFormat="1" ht="42.75" customHeight="1" thickBot="1" x14ac:dyDescent="0.25">
      <c r="A92" s="46">
        <v>9122</v>
      </c>
      <c r="B92" s="47" t="s">
        <v>31</v>
      </c>
      <c r="C92" s="48"/>
      <c r="D92" s="49"/>
      <c r="E92" s="49"/>
      <c r="F92" s="50"/>
      <c r="G92" s="33"/>
    </row>
    <row r="93" spans="1:12" s="10" customFormat="1" ht="30.75" customHeight="1" thickBot="1" x14ac:dyDescent="0.25">
      <c r="A93" s="29">
        <v>1</v>
      </c>
      <c r="B93" s="6" t="s">
        <v>59</v>
      </c>
      <c r="C93" s="7">
        <v>400903</v>
      </c>
      <c r="D93" s="8">
        <v>108244</v>
      </c>
      <c r="E93" s="8">
        <f>SUM(C93:D93)</f>
        <v>509147</v>
      </c>
      <c r="F93" s="5" t="s">
        <v>6</v>
      </c>
      <c r="G93" s="28"/>
    </row>
    <row r="94" spans="1:12" s="10" customFormat="1" ht="38.25" thickBot="1" x14ac:dyDescent="0.25">
      <c r="A94" s="19">
        <v>9122</v>
      </c>
      <c r="B94" s="9" t="s">
        <v>71</v>
      </c>
      <c r="C94" s="30">
        <f>SUM(C93:C93)</f>
        <v>400903</v>
      </c>
      <c r="D94" s="30">
        <f>SUM(D93:D93)</f>
        <v>108244</v>
      </c>
      <c r="E94" s="20">
        <f>SUM(C94:D94)</f>
        <v>509147</v>
      </c>
      <c r="F94" s="24"/>
      <c r="G94" s="33"/>
    </row>
    <row r="95" spans="1:12" s="11" customFormat="1" ht="27.75" customHeight="1" thickBot="1" x14ac:dyDescent="0.25">
      <c r="A95" s="19">
        <v>9100</v>
      </c>
      <c r="B95" s="9" t="s">
        <v>21</v>
      </c>
      <c r="C95" s="30">
        <f>C91+C94</f>
        <v>686156</v>
      </c>
      <c r="D95" s="30">
        <f>D91+D94</f>
        <v>185262</v>
      </c>
      <c r="E95" s="20">
        <f>SUM(C95:D95)</f>
        <v>871418</v>
      </c>
      <c r="F95" s="24"/>
      <c r="G95" s="31"/>
    </row>
    <row r="96" spans="1:12" s="10" customFormat="1" ht="27.75" customHeight="1" x14ac:dyDescent="0.2">
      <c r="A96" s="17">
        <v>9200</v>
      </c>
      <c r="B96" s="12" t="s">
        <v>22</v>
      </c>
      <c r="C96" s="32"/>
      <c r="D96" s="23"/>
      <c r="E96" s="23"/>
      <c r="F96" s="3"/>
      <c r="G96" s="28"/>
    </row>
    <row r="97" spans="1:7" s="51" customFormat="1" ht="38.25" thickBot="1" x14ac:dyDescent="0.25">
      <c r="A97" s="46">
        <v>9206</v>
      </c>
      <c r="B97" s="47" t="s">
        <v>60</v>
      </c>
      <c r="C97" s="48">
        <v>5100</v>
      </c>
      <c r="D97" s="48">
        <v>1377</v>
      </c>
      <c r="E97" s="49">
        <f>SUM(C97:D97)</f>
        <v>6477</v>
      </c>
      <c r="F97" s="50" t="s">
        <v>6</v>
      </c>
      <c r="G97" s="33"/>
    </row>
    <row r="98" spans="1:7" s="22" customFormat="1" ht="27.75" customHeight="1" thickBot="1" x14ac:dyDescent="0.25">
      <c r="A98" s="19">
        <v>9200</v>
      </c>
      <c r="B98" s="11" t="s">
        <v>36</v>
      </c>
      <c r="C98" s="20">
        <f>SUM(C97:C97)</f>
        <v>5100</v>
      </c>
      <c r="D98" s="20">
        <f>SUM(D97:D97)</f>
        <v>1377</v>
      </c>
      <c r="E98" s="20">
        <f>SUM(C98:D98)</f>
        <v>6477</v>
      </c>
      <c r="F98" s="27"/>
      <c r="G98" s="21"/>
    </row>
    <row r="99" spans="1:7" s="11" customFormat="1" ht="27.75" customHeight="1" thickBot="1" x14ac:dyDescent="0.25">
      <c r="A99" s="19">
        <v>9000</v>
      </c>
      <c r="B99" s="9" t="s">
        <v>23</v>
      </c>
      <c r="C99" s="30">
        <f>C95+C98</f>
        <v>691256</v>
      </c>
      <c r="D99" s="30">
        <f>D95+D98</f>
        <v>186639</v>
      </c>
      <c r="E99" s="20">
        <f>SUM(C99:D99)</f>
        <v>877895</v>
      </c>
      <c r="F99" s="24"/>
      <c r="G99" s="31"/>
    </row>
    <row r="100" spans="1:7" s="22" customFormat="1" ht="19.5" thickBot="1" x14ac:dyDescent="0.25">
      <c r="A100" s="24"/>
      <c r="B100" s="9" t="s">
        <v>68</v>
      </c>
      <c r="C100" s="11">
        <f>C25+C49+C85+C99</f>
        <v>1531354</v>
      </c>
      <c r="D100" s="11">
        <f>D25+D49+D85+D99</f>
        <v>413466</v>
      </c>
      <c r="E100" s="11">
        <f>SUM(C100:D100)</f>
        <v>1944820</v>
      </c>
      <c r="F100" s="9"/>
      <c r="G100" s="21"/>
    </row>
    <row r="101" spans="1:7" x14ac:dyDescent="0.2">
      <c r="A101" s="10"/>
      <c r="B101" s="35"/>
    </row>
    <row r="102" spans="1:7" x14ac:dyDescent="0.2">
      <c r="A102" s="10"/>
      <c r="B102" s="35"/>
    </row>
    <row r="103" spans="1:7" x14ac:dyDescent="0.2">
      <c r="A103" s="10"/>
      <c r="B103" s="35"/>
      <c r="E103" s="25">
        <v>32509</v>
      </c>
    </row>
    <row r="104" spans="1:7" x14ac:dyDescent="0.2">
      <c r="A104" s="10"/>
      <c r="B104" s="35"/>
      <c r="E104" s="38">
        <f>E100+E103</f>
        <v>1977329</v>
      </c>
    </row>
    <row r="105" spans="1:7" x14ac:dyDescent="0.2">
      <c r="A105" s="10"/>
      <c r="B105" s="35"/>
    </row>
    <row r="106" spans="1:7" x14ac:dyDescent="0.2">
      <c r="A106" s="10"/>
      <c r="B106" s="35"/>
    </row>
    <row r="107" spans="1:7" x14ac:dyDescent="0.2">
      <c r="A107" s="10"/>
      <c r="B107" s="35"/>
    </row>
    <row r="108" spans="1:7" x14ac:dyDescent="0.2">
      <c r="A108" s="10"/>
      <c r="B108" s="35"/>
    </row>
    <row r="109" spans="1:7" x14ac:dyDescent="0.2">
      <c r="A109" s="10"/>
      <c r="B109" s="35"/>
    </row>
    <row r="110" spans="1:7" x14ac:dyDescent="0.2">
      <c r="A110" s="10"/>
      <c r="B110" s="35"/>
    </row>
    <row r="111" spans="1:7" x14ac:dyDescent="0.2">
      <c r="B111" s="36"/>
    </row>
  </sheetData>
  <mergeCells count="8">
    <mergeCell ref="A2:F2"/>
    <mergeCell ref="A3:F3"/>
    <mergeCell ref="A7:A10"/>
    <mergeCell ref="B7:B10"/>
    <mergeCell ref="C7:C10"/>
    <mergeCell ref="F7:F10"/>
    <mergeCell ref="D7:D10"/>
    <mergeCell ref="E7:E10"/>
  </mergeCells>
  <printOptions horizontalCentered="1"/>
  <pageMargins left="3.937007874015748E-2" right="3.937007874015748E-2" top="0.39370078740157483" bottom="0.78740157480314965" header="0.19685039370078741" footer="0.11811023622047245"/>
  <pageSetup paperSize="9" scale="13" fitToHeight="10" orientation="portrait" r:id="rId1"/>
  <headerFooter alignWithMargins="0">
    <oddHeader>&amp;R&amp;16  &amp;14 &amp;11 17. számú táblázat &amp;P. oldal a .../2021. (II. ...) rendelethez</oddHeader>
  </headerFooter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átrendezve</vt:lpstr>
      <vt:lpstr>átrendezve!Nyomtatási_cím</vt:lpstr>
      <vt:lpstr>átrendezve!Nyomtatási_terület</vt:lpstr>
    </vt:vector>
  </TitlesOfParts>
  <Company>Othon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Sipos Tamás</dc:creator>
  <cp:lastModifiedBy>Rékasiné dr. Adamkó Adrienn</cp:lastModifiedBy>
  <cp:lastPrinted>2021-02-09T12:17:27Z</cp:lastPrinted>
  <dcterms:created xsi:type="dcterms:W3CDTF">2001-02-22T21:43:56Z</dcterms:created>
  <dcterms:modified xsi:type="dcterms:W3CDTF">2021-05-29T12:17:28Z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5CB0C33C">
    <vt:lpwstr/>
  </property>
  <property fmtid="{D5CDD505-2E9C-101B-9397-08002B2CF9AE}" pid="21" name="IVID94418A33">
    <vt:lpwstr/>
  </property>
  <property fmtid="{D5CDD505-2E9C-101B-9397-08002B2CF9AE}" pid="22" name="IVIDBA382F20">
    <vt:lpwstr/>
  </property>
  <property fmtid="{D5CDD505-2E9C-101B-9397-08002B2CF9AE}" pid="23" name="IVID3C3017EE">
    <vt:lpwstr/>
  </property>
  <property fmtid="{D5CDD505-2E9C-101B-9397-08002B2CF9AE}" pid="24" name="IVID2C3868B8">
    <vt:lpwstr/>
  </property>
  <property fmtid="{D5CDD505-2E9C-101B-9397-08002B2CF9AE}" pid="25" name="IVID634BD16">
    <vt:lpwstr/>
  </property>
  <property fmtid="{D5CDD505-2E9C-101B-9397-08002B2CF9AE}" pid="26" name="IVIDF837710C">
    <vt:lpwstr/>
  </property>
  <property fmtid="{D5CDD505-2E9C-101B-9397-08002B2CF9AE}" pid="27" name="IVID245D14E1">
    <vt:lpwstr/>
  </property>
  <property fmtid="{D5CDD505-2E9C-101B-9397-08002B2CF9AE}" pid="28" name="IVIDBC414E9C">
    <vt:lpwstr/>
  </property>
  <property fmtid="{D5CDD505-2E9C-101B-9397-08002B2CF9AE}" pid="29" name="IVID4C8F7C78">
    <vt:lpwstr/>
  </property>
  <property fmtid="{D5CDD505-2E9C-101B-9397-08002B2CF9AE}" pid="30" name="IVID834BA27">
    <vt:lpwstr/>
  </property>
  <property fmtid="{D5CDD505-2E9C-101B-9397-08002B2CF9AE}" pid="31" name="IVID3D2412FB">
    <vt:lpwstr/>
  </property>
  <property fmtid="{D5CDD505-2E9C-101B-9397-08002B2CF9AE}" pid="32" name="IVID307C7F20">
    <vt:lpwstr/>
  </property>
  <property fmtid="{D5CDD505-2E9C-101B-9397-08002B2CF9AE}" pid="33" name="IVID10A1A0C3">
    <vt:lpwstr/>
  </property>
  <property fmtid="{D5CDD505-2E9C-101B-9397-08002B2CF9AE}" pid="34" name="IVID84D77F24">
    <vt:lpwstr/>
  </property>
  <property fmtid="{D5CDD505-2E9C-101B-9397-08002B2CF9AE}" pid="35" name="IVID54462993">
    <vt:lpwstr/>
  </property>
  <property fmtid="{D5CDD505-2E9C-101B-9397-08002B2CF9AE}" pid="36" name="IVID282516E3">
    <vt:lpwstr/>
  </property>
  <property fmtid="{D5CDD505-2E9C-101B-9397-08002B2CF9AE}" pid="37" name="IVID3C3D13DE">
    <vt:lpwstr/>
  </property>
  <property fmtid="{D5CDD505-2E9C-101B-9397-08002B2CF9AE}" pid="38" name="IVID443013D6">
    <vt:lpwstr/>
  </property>
  <property fmtid="{D5CDD505-2E9C-101B-9397-08002B2CF9AE}" pid="39" name="IVID28621700">
    <vt:lpwstr/>
  </property>
  <property fmtid="{D5CDD505-2E9C-101B-9397-08002B2CF9AE}" pid="40" name="IVID273D15DD">
    <vt:lpwstr/>
  </property>
  <property fmtid="{D5CDD505-2E9C-101B-9397-08002B2CF9AE}" pid="41" name="IVID276411F6">
    <vt:lpwstr/>
  </property>
  <property fmtid="{D5CDD505-2E9C-101B-9397-08002B2CF9AE}" pid="42" name="IVID366C1B04">
    <vt:lpwstr/>
  </property>
  <property fmtid="{D5CDD505-2E9C-101B-9397-08002B2CF9AE}" pid="43" name="IVID386618F5">
    <vt:lpwstr/>
  </property>
  <property fmtid="{D5CDD505-2E9C-101B-9397-08002B2CF9AE}" pid="44" name="IVID2E4416F6">
    <vt:lpwstr/>
  </property>
  <property fmtid="{D5CDD505-2E9C-101B-9397-08002B2CF9AE}" pid="45" name="IVID3C4114D5">
    <vt:lpwstr/>
  </property>
  <property fmtid="{D5CDD505-2E9C-101B-9397-08002B2CF9AE}" pid="46" name="IVID2D5219E2">
    <vt:lpwstr/>
  </property>
  <property fmtid="{D5CDD505-2E9C-101B-9397-08002B2CF9AE}" pid="47" name="IVID1B7510E8">
    <vt:lpwstr/>
  </property>
  <property fmtid="{D5CDD505-2E9C-101B-9397-08002B2CF9AE}" pid="48" name="IVIDF0512FF">
    <vt:lpwstr/>
  </property>
  <property fmtid="{D5CDD505-2E9C-101B-9397-08002B2CF9AE}" pid="49" name="IVID1F5E15E5">
    <vt:lpwstr/>
  </property>
</Properties>
</file>