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0" yWindow="360" windowWidth="9720" windowHeight="6555" firstSheet="1" activeTab="1"/>
  </bookViews>
  <sheets>
    <sheet name="0000000" sheetId="3" state="veryHidden" r:id="rId1"/>
    <sheet name="tartalék" sheetId="2" r:id="rId2"/>
  </sheets>
  <definedNames>
    <definedName name="_xlnm.Print_Titles" localSheetId="1">tartalék!$6:$10</definedName>
    <definedName name="_xlnm.Print_Area" localSheetId="1">tartalék!$A$1:$F$78</definedName>
  </definedNames>
  <calcPr calcId="152511"/>
</workbook>
</file>

<file path=xl/calcChain.xml><?xml version="1.0" encoding="utf-8"?>
<calcChain xmlns="http://schemas.openxmlformats.org/spreadsheetml/2006/main">
  <c r="D36" i="2" l="1"/>
  <c r="C22" i="2" l="1"/>
  <c r="C21" i="2"/>
  <c r="E57" i="2" l="1"/>
  <c r="D76" i="2" l="1"/>
  <c r="D77" i="2" s="1"/>
  <c r="C76" i="2"/>
  <c r="C77" i="2" s="1"/>
  <c r="E77" i="2" s="1"/>
  <c r="E75" i="2"/>
  <c r="E76" i="2" s="1"/>
  <c r="E69" i="2" l="1"/>
  <c r="D70" i="2"/>
  <c r="C70" i="2"/>
  <c r="D58" i="2"/>
  <c r="C58" i="2"/>
  <c r="E36" i="2"/>
  <c r="E37" i="2"/>
  <c r="E38" i="2"/>
  <c r="E39" i="2"/>
  <c r="E40" i="2"/>
  <c r="E32" i="2"/>
  <c r="E31" i="2"/>
  <c r="E49" i="2" l="1"/>
  <c r="E68" i="2" l="1"/>
  <c r="D45" i="2"/>
  <c r="C45" i="2"/>
  <c r="E29" i="2"/>
  <c r="E22" i="2"/>
  <c r="E23" i="2"/>
  <c r="E24" i="2"/>
  <c r="E25" i="2"/>
  <c r="E26" i="2"/>
  <c r="E27" i="2"/>
  <c r="E28" i="2"/>
  <c r="E21" i="2"/>
  <c r="E45" i="2" l="1"/>
  <c r="D52" i="2" l="1"/>
  <c r="C52" i="2"/>
  <c r="E35" i="2"/>
  <c r="E56" i="2" l="1"/>
  <c r="E33" i="2"/>
  <c r="E34" i="2"/>
  <c r="E44" i="2" l="1"/>
  <c r="D62" i="2" l="1"/>
  <c r="C62" i="2"/>
  <c r="E61" i="2"/>
  <c r="E30" i="2"/>
  <c r="D41" i="2" l="1"/>
  <c r="D46" i="2" s="1"/>
  <c r="D78" i="2" s="1"/>
  <c r="C41" i="2"/>
  <c r="C46" i="2" s="1"/>
  <c r="C78" i="2" s="1"/>
  <c r="D71" i="2" l="1"/>
  <c r="D72" i="2" s="1"/>
  <c r="C71" i="2"/>
  <c r="C72" i="2" s="1"/>
  <c r="E70" i="2"/>
  <c r="E41" i="2"/>
  <c r="E52" i="2"/>
  <c r="E58" i="2"/>
  <c r="E62" i="2"/>
  <c r="E46" i="2"/>
  <c r="E78" i="2" s="1"/>
  <c r="E72" i="2" l="1"/>
  <c r="E71" i="2"/>
  <c r="E51" i="2"/>
  <c r="E67" i="2" l="1"/>
  <c r="E66" i="2"/>
  <c r="E65" i="2"/>
  <c r="E55" i="2"/>
  <c r="E50" i="2"/>
  <c r="D16" i="2"/>
  <c r="C16" i="2"/>
  <c r="E14" i="2"/>
  <c r="E16" i="2" s="1"/>
</calcChain>
</file>

<file path=xl/sharedStrings.xml><?xml version="1.0" encoding="utf-8"?>
<sst xmlns="http://schemas.openxmlformats.org/spreadsheetml/2006/main" count="104" uniqueCount="71">
  <si>
    <t>Budapest Főváros VII. Kerület Erzsébetváros Önkormányzata</t>
  </si>
  <si>
    <t>Tartalék jogcíme</t>
  </si>
  <si>
    <t>ezer Ft</t>
  </si>
  <si>
    <t xml:space="preserve">Központilag kezelt ágazati feladatok </t>
  </si>
  <si>
    <t>Központilag kezelt közművelődési pályázatok és feladatok</t>
  </si>
  <si>
    <t xml:space="preserve">Központilag kezelt sport pályázatok és feladatok </t>
  </si>
  <si>
    <t>Nemzetiségi Önkormányzatok kulturális kerete</t>
  </si>
  <si>
    <t>Központilag kezelt kerület-fejlesztési pályázatok és feladatok</t>
  </si>
  <si>
    <t>Központilag kezelt közrendvédelmi, környezetvédelmi pályázatok és feladatok</t>
  </si>
  <si>
    <t>Növényesítési pályázat</t>
  </si>
  <si>
    <t>Rendkívüli önkormányzati kiadások biztosítása</t>
  </si>
  <si>
    <t>Céltartalékok</t>
  </si>
  <si>
    <t>Általános tartalékok</t>
  </si>
  <si>
    <t>K</t>
  </si>
  <si>
    <t>Ö</t>
  </si>
  <si>
    <t>Általános tartalék</t>
  </si>
  <si>
    <t>Általános tartalék előirányzata összesen</t>
  </si>
  <si>
    <t>Feladat típusa (K/Ö/Á)</t>
  </si>
  <si>
    <t>Működési célra 
(K513. rovaton)</t>
  </si>
  <si>
    <t>Felhalmozási célra 
(K89. rovaton)</t>
  </si>
  <si>
    <t>Rendkívüli káresemények kerete az Áht. 40. § (5) bekezdése szerint</t>
  </si>
  <si>
    <t>Címszám</t>
  </si>
  <si>
    <t>Bizottságokra átruházott felhasználási jogkörű céltartalékok előirányzata  összesen (7302+7303+7305+7306)</t>
  </si>
  <si>
    <t>Polgármesterre átruházott előirányzat-átcsoportosítási hatáskörű céltartalékok előirányzata összesen (7201+7203)</t>
  </si>
  <si>
    <t>Környezetvédelmi Alap</t>
  </si>
  <si>
    <t>Egészségügyi szolgáltatók támogatása</t>
  </si>
  <si>
    <t>Egyéb városüzemeltetési feladatok</t>
  </si>
  <si>
    <t>Növényesítés</t>
  </si>
  <si>
    <t>Tartalék előirányzat mindösszesen (3+4)</t>
  </si>
  <si>
    <t>Intézmények felújítási és beruházási tartalék kerete</t>
  </si>
  <si>
    <t>Lakásfelújítások</t>
  </si>
  <si>
    <t>Pályázatok előkészítése</t>
  </si>
  <si>
    <t>"Erzsébetváros Kertje" pályázat</t>
  </si>
  <si>
    <t>Tűzfalak alapfelületei előkészítése</t>
  </si>
  <si>
    <t>K513</t>
  </si>
  <si>
    <t>Központilag kezelt társasházi pályázatok és feladatok</t>
  </si>
  <si>
    <t>Központilag kezelt ágazati feladatok összesen (1+2+…+20)</t>
  </si>
  <si>
    <t>Polgármesterre átruházott előirányzat-átcsoportosítási hatáskörű céltartalékok előirányzata és Bizottságokra átruházott felhasználási jogkörű céltartalékok előirányzata mindösszesen</t>
  </si>
  <si>
    <t>7200+7300</t>
  </si>
  <si>
    <t>Pályázatok önrésze</t>
  </si>
  <si>
    <t>2021. évi költségvetési tartalék előirányzatok</t>
  </si>
  <si>
    <t>Céltartalék 2021.</t>
  </si>
  <si>
    <t>Tervezés (mélyépítés)</t>
  </si>
  <si>
    <t>Műszaki ellenőrzés (mélyépítés)</t>
  </si>
  <si>
    <t xml:space="preserve">Járda-, szegélyfelújítások </t>
  </si>
  <si>
    <t>Klauzál téri Vásárcsarnok és Garay téri Piac műszaki felmérése tárgyban készülő szakértői véleményben foglalt sürgős épületgépészeti és építészeti felújítási feladatok elvégzése</t>
  </si>
  <si>
    <t xml:space="preserve">Veszélyhelyzet tartalék kerete </t>
  </si>
  <si>
    <t>Pályázatok visszafizetési kötelezettsége</t>
  </si>
  <si>
    <t>Népszámlálás</t>
  </si>
  <si>
    <t>Egészségügyi alapellátás fejlesztése</t>
  </si>
  <si>
    <t>EU-s pályázat előkészítése, tervezés és társadalmi egyeztetés</t>
  </si>
  <si>
    <t>Pályázatok előkészítése összesen (1)</t>
  </si>
  <si>
    <t xml:space="preserve">Irodalmi ösztöndíj </t>
  </si>
  <si>
    <t>Központilag kezelt közművelődési pályázatok és feladatok összesen (1+2+3)</t>
  </si>
  <si>
    <t>Önkormányzati üdülő igénybevétele táboroztatáshoz (pályázat)</t>
  </si>
  <si>
    <t>Központilag kezelt sport pályázatok és feladatok összesen (1+2+3)</t>
  </si>
  <si>
    <t>Sajátos nevelési igényű családok támogatása (pályázat)</t>
  </si>
  <si>
    <t>Erzsébetvárosi családok üdülésének támogatása (pályázat)</t>
  </si>
  <si>
    <t>Központilag kezelt kerület-fejlesztési pályázatok és feladatok összesen (1)</t>
  </si>
  <si>
    <t>Térfigyelő rendszer kiépítése pályázat</t>
  </si>
  <si>
    <t>Tiszta utca, rendes ház pályázat</t>
  </si>
  <si>
    <t>Központilag kezelt közrendvédelmi, környezetvédelmi pályázatok és feladatok összesen (1+2+…+5)</t>
  </si>
  <si>
    <t>Pályázatok többéves előirányzatai</t>
  </si>
  <si>
    <t>VEKOP 6.2.1-15-2016-00004 pályázat Verseny utcai Veszélyeztetett tömb szociális célú rehabilitációja pályázat kiadásai</t>
  </si>
  <si>
    <t>Következő évek fejlesztési tartaléka (7502)</t>
  </si>
  <si>
    <t>Tartalék előirányzat mindösszesen (7100 +7200 +7300+7500)</t>
  </si>
  <si>
    <t>Pályázatok többéves előirányzatai összesen (1)</t>
  </si>
  <si>
    <t>Köznevelési intézmények kis-értékű tárgyi eszköz beszerzései</t>
  </si>
  <si>
    <t>Veszélyes, sürgős intézkedést igénylő felújítások</t>
  </si>
  <si>
    <t>Veszélyes, sürgős intézkedést igénylő beruházások</t>
  </si>
  <si>
    <t>Otthonvédelmi program (hevederzár 100 ezer Ft, CO érzékelő 3900 ezer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</si>
</sst>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_);\(&quot;$&quot;#,##0.0000\)"/>
  </numFmts>
  <fonts count="7" x14ac:knownFonts="1">
    <font>
      <sz val="10"/>
      <name val="Arial CE"/>
      <charset val="238"/>
    </font>
    <font>
      <sz val="12"/>
      <name val="Tms Rmn"/>
    </font>
    <font>
      <sz val="10"/>
      <name val="Arial"/>
      <family val="2"/>
      <charset val="238"/>
    </font>
    <font>
      <b/>
      <sz val="12"/>
      <name val="Arial"/>
      <family val="2"/>
    </font>
    <font>
      <sz val="7"/>
      <name val="Small Fonts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37" fontId="4" fillId="0" borderId="0"/>
    <xf numFmtId="164" fontId="2" fillId="0" borderId="0"/>
    <xf numFmtId="0" fontId="2" fillId="0" borderId="0"/>
  </cellStyleXfs>
  <cellXfs count="82"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3" fontId="5" fillId="0" borderId="17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horizontal="right" vertical="center"/>
    </xf>
    <xf numFmtId="3" fontId="5" fillId="0" borderId="18" xfId="0" applyNumberFormat="1" applyFont="1" applyFill="1" applyBorder="1" applyAlignment="1">
      <alignment horizontal="right" vertical="center"/>
    </xf>
    <xf numFmtId="3" fontId="6" fillId="0" borderId="29" xfId="0" applyNumberFormat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horizontal="right" vertical="center"/>
    </xf>
    <xf numFmtId="3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3" fontId="6" fillId="0" borderId="5" xfId="0" applyNumberFormat="1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 vertical="center" wrapText="1"/>
    </xf>
    <xf numFmtId="3" fontId="6" fillId="0" borderId="38" xfId="0" applyNumberFormat="1" applyFont="1" applyFill="1" applyBorder="1" applyAlignment="1">
      <alignment horizontal="right" vertical="center"/>
    </xf>
    <xf numFmtId="3" fontId="6" fillId="0" borderId="39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3" fontId="6" fillId="0" borderId="36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vertical="center"/>
    </xf>
    <xf numFmtId="3" fontId="6" fillId="0" borderId="32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3" fontId="5" fillId="0" borderId="2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3" fontId="5" fillId="0" borderId="17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 wrapText="1"/>
    </xf>
    <xf numFmtId="3" fontId="6" fillId="0" borderId="34" xfId="0" applyNumberFormat="1" applyFont="1" applyFill="1" applyBorder="1" applyAlignment="1">
      <alignment vertical="center"/>
    </xf>
    <xf numFmtId="3" fontId="5" fillId="0" borderId="40" xfId="0" applyNumberFormat="1" applyFont="1" applyFill="1" applyBorder="1" applyAlignment="1">
      <alignment horizontal="right" vertical="center"/>
    </xf>
    <xf numFmtId="3" fontId="6" fillId="0" borderId="36" xfId="0" applyNumberFormat="1" applyFont="1" applyFill="1" applyBorder="1" applyAlignment="1">
      <alignment horizontal="left" vertical="center"/>
    </xf>
    <xf numFmtId="3" fontId="5" fillId="0" borderId="2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3" fontId="6" fillId="0" borderId="40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left" vertical="center"/>
    </xf>
    <xf numFmtId="3" fontId="5" fillId="0" borderId="34" xfId="0" applyNumberFormat="1" applyFont="1" applyFill="1" applyBorder="1" applyAlignment="1">
      <alignment vertical="center"/>
    </xf>
    <xf numFmtId="3" fontId="5" fillId="0" borderId="41" xfId="0" applyNumberFormat="1" applyFont="1" applyFill="1" applyBorder="1" applyAlignment="1">
      <alignment vertical="center"/>
    </xf>
    <xf numFmtId="3" fontId="5" fillId="0" borderId="42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</cellXfs>
  <cellStyles count="7">
    <cellStyle name="Body" xfId="1"/>
    <cellStyle name="Header1" xfId="2"/>
    <cellStyle name="Header2" xfId="3"/>
    <cellStyle name="no dec" xfId="4"/>
    <cellStyle name="Normál" xfId="0" builtinId="0"/>
    <cellStyle name="Normal - Style1" xfId="5"/>
    <cellStyle name="Normal_RESULTS_1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25089" zoomScaleSheetLayoutView="4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topLeftCell="A46" zoomScale="85" zoomScaleNormal="75" zoomScaleSheetLayoutView="85" workbookViewId="0">
      <selection activeCell="B71" sqref="B71"/>
    </sheetView>
  </sheetViews>
  <sheetFormatPr defaultRowHeight="18.75" x14ac:dyDescent="0.2"/>
  <cols>
    <col min="1" max="1" width="15" style="1" customWidth="1"/>
    <col min="2" max="2" width="113.7109375" style="1" customWidth="1"/>
    <col min="3" max="4" width="26.140625" style="1" customWidth="1"/>
    <col min="5" max="5" width="31.5703125" style="1" customWidth="1"/>
    <col min="6" max="6" width="16.28515625" style="1" customWidth="1"/>
    <col min="7" max="16384" width="9.140625" style="1"/>
  </cols>
  <sheetData>
    <row r="1" spans="1:6" ht="28.5" customHeight="1" x14ac:dyDescent="0.2">
      <c r="A1" s="69" t="s">
        <v>0</v>
      </c>
      <c r="B1" s="69"/>
      <c r="C1" s="69"/>
      <c r="D1" s="69"/>
      <c r="E1" s="69"/>
      <c r="F1" s="69"/>
    </row>
    <row r="2" spans="1:6" x14ac:dyDescent="0.2">
      <c r="A2" s="69" t="s">
        <v>40</v>
      </c>
      <c r="B2" s="69"/>
      <c r="C2" s="69"/>
      <c r="D2" s="69"/>
      <c r="E2" s="69"/>
      <c r="F2" s="69"/>
    </row>
    <row r="3" spans="1:6" x14ac:dyDescent="0.2">
      <c r="A3" s="2"/>
      <c r="B3" s="2"/>
      <c r="C3" s="2"/>
      <c r="D3" s="2"/>
      <c r="E3" s="2"/>
      <c r="F3" s="2"/>
    </row>
    <row r="4" spans="1:6" x14ac:dyDescent="0.2">
      <c r="A4" s="2"/>
      <c r="B4" s="2"/>
      <c r="C4" s="2"/>
      <c r="D4" s="2"/>
      <c r="E4" s="2"/>
      <c r="F4" s="2"/>
    </row>
    <row r="5" spans="1:6" ht="19.5" thickBot="1" x14ac:dyDescent="0.25">
      <c r="E5" s="3" t="s">
        <v>2</v>
      </c>
      <c r="F5" s="3"/>
    </row>
    <row r="6" spans="1:6" ht="30.75" customHeight="1" x14ac:dyDescent="0.2">
      <c r="A6" s="66" t="s">
        <v>21</v>
      </c>
      <c r="B6" s="66" t="s">
        <v>1</v>
      </c>
      <c r="C6" s="70" t="s">
        <v>41</v>
      </c>
      <c r="D6" s="71"/>
      <c r="E6" s="72"/>
      <c r="F6" s="66" t="s">
        <v>17</v>
      </c>
    </row>
    <row r="7" spans="1:6" ht="18.75" customHeight="1" x14ac:dyDescent="0.2">
      <c r="A7" s="67"/>
      <c r="B7" s="67"/>
      <c r="C7" s="73" t="s">
        <v>18</v>
      </c>
      <c r="D7" s="76" t="s">
        <v>19</v>
      </c>
      <c r="E7" s="79" t="s">
        <v>28</v>
      </c>
      <c r="F7" s="67"/>
    </row>
    <row r="8" spans="1:6" x14ac:dyDescent="0.2">
      <c r="A8" s="67"/>
      <c r="B8" s="67"/>
      <c r="C8" s="74"/>
      <c r="D8" s="77"/>
      <c r="E8" s="80"/>
      <c r="F8" s="67"/>
    </row>
    <row r="9" spans="1:6" ht="43.5" customHeight="1" x14ac:dyDescent="0.2">
      <c r="A9" s="68"/>
      <c r="B9" s="68"/>
      <c r="C9" s="75"/>
      <c r="D9" s="78"/>
      <c r="E9" s="81"/>
      <c r="F9" s="68"/>
    </row>
    <row r="10" spans="1:6" x14ac:dyDescent="0.2">
      <c r="A10" s="4">
        <v>1</v>
      </c>
      <c r="B10" s="4">
        <v>2</v>
      </c>
      <c r="C10" s="5">
        <v>3</v>
      </c>
      <c r="D10" s="6">
        <v>4</v>
      </c>
      <c r="E10" s="7">
        <v>5</v>
      </c>
      <c r="F10" s="8">
        <v>6</v>
      </c>
    </row>
    <row r="11" spans="1:6" x14ac:dyDescent="0.2">
      <c r="A11" s="9"/>
      <c r="B11" s="10"/>
      <c r="C11" s="11"/>
      <c r="D11" s="12"/>
      <c r="E11" s="13"/>
      <c r="F11" s="14"/>
    </row>
    <row r="12" spans="1:6" x14ac:dyDescent="0.2">
      <c r="A12" s="9"/>
      <c r="B12" s="10" t="s">
        <v>12</v>
      </c>
      <c r="C12" s="11"/>
      <c r="D12" s="12"/>
      <c r="E12" s="13"/>
      <c r="F12" s="14"/>
    </row>
    <row r="13" spans="1:6" x14ac:dyDescent="0.2">
      <c r="A13" s="9"/>
      <c r="B13" s="10"/>
      <c r="C13" s="11"/>
      <c r="D13" s="12"/>
      <c r="E13" s="13"/>
      <c r="F13" s="14"/>
    </row>
    <row r="14" spans="1:6" x14ac:dyDescent="0.2">
      <c r="A14" s="10">
        <v>7101</v>
      </c>
      <c r="B14" s="15" t="s">
        <v>15</v>
      </c>
      <c r="C14" s="16"/>
      <c r="D14" s="12">
        <v>300000</v>
      </c>
      <c r="E14" s="13">
        <f>SUM(C14:D14)</f>
        <v>300000</v>
      </c>
      <c r="F14" s="17" t="s">
        <v>13</v>
      </c>
    </row>
    <row r="15" spans="1:6" ht="19.5" thickBot="1" x14ac:dyDescent="0.25">
      <c r="A15" s="9"/>
      <c r="B15" s="10"/>
      <c r="C15" s="18"/>
      <c r="D15" s="12"/>
      <c r="E15" s="13"/>
      <c r="F15" s="14"/>
    </row>
    <row r="16" spans="1:6" s="25" customFormat="1" ht="22.5" customHeight="1" thickBot="1" x14ac:dyDescent="0.25">
      <c r="A16" s="19">
        <v>7100</v>
      </c>
      <c r="B16" s="20" t="s">
        <v>16</v>
      </c>
      <c r="C16" s="21">
        <f>SUM(C14)</f>
        <v>0</v>
      </c>
      <c r="D16" s="22">
        <f t="shared" ref="D16:E16" si="0">SUM(D14)</f>
        <v>300000</v>
      </c>
      <c r="E16" s="23">
        <f t="shared" si="0"/>
        <v>300000</v>
      </c>
      <c r="F16" s="24"/>
    </row>
    <row r="17" spans="1:6" s="29" customFormat="1" x14ac:dyDescent="0.2">
      <c r="A17" s="10"/>
      <c r="B17" s="15"/>
      <c r="C17" s="26"/>
      <c r="D17" s="27"/>
      <c r="E17" s="28"/>
      <c r="F17" s="14"/>
    </row>
    <row r="18" spans="1:6" s="29" customFormat="1" x14ac:dyDescent="0.2">
      <c r="A18" s="10"/>
      <c r="B18" s="10" t="s">
        <v>11</v>
      </c>
      <c r="C18" s="26"/>
      <c r="D18" s="27"/>
      <c r="E18" s="28"/>
      <c r="F18" s="14"/>
    </row>
    <row r="19" spans="1:6" s="29" customFormat="1" x14ac:dyDescent="0.2">
      <c r="A19" s="10"/>
      <c r="B19" s="15"/>
      <c r="C19" s="26"/>
      <c r="D19" s="27"/>
      <c r="E19" s="28"/>
      <c r="F19" s="14"/>
    </row>
    <row r="20" spans="1:6" x14ac:dyDescent="0.2">
      <c r="A20" s="10">
        <v>7201</v>
      </c>
      <c r="B20" s="15" t="s">
        <v>3</v>
      </c>
      <c r="C20" s="26"/>
      <c r="D20" s="27"/>
      <c r="E20" s="28"/>
      <c r="F20" s="14"/>
    </row>
    <row r="21" spans="1:6" ht="25.5" customHeight="1" x14ac:dyDescent="0.2">
      <c r="A21" s="9">
        <v>1</v>
      </c>
      <c r="B21" s="30" t="s">
        <v>10</v>
      </c>
      <c r="C21" s="31">
        <f>20000-12000-500</f>
        <v>7500</v>
      </c>
      <c r="D21" s="32">
        <v>80000</v>
      </c>
      <c r="E21" s="28">
        <f>SUM(C21:D21)</f>
        <v>87500</v>
      </c>
      <c r="F21" s="17" t="s">
        <v>13</v>
      </c>
    </row>
    <row r="22" spans="1:6" ht="25.5" customHeight="1" x14ac:dyDescent="0.2">
      <c r="A22" s="9">
        <v>2</v>
      </c>
      <c r="B22" s="30" t="s">
        <v>20</v>
      </c>
      <c r="C22" s="31">
        <f>20000-12000-500</f>
        <v>7500</v>
      </c>
      <c r="D22" s="32">
        <v>100000</v>
      </c>
      <c r="E22" s="28">
        <f t="shared" ref="E22:E29" si="1">SUM(C22:D22)</f>
        <v>107500</v>
      </c>
      <c r="F22" s="17" t="s">
        <v>13</v>
      </c>
    </row>
    <row r="23" spans="1:6" ht="25.5" customHeight="1" x14ac:dyDescent="0.2">
      <c r="A23" s="9">
        <v>3</v>
      </c>
      <c r="B23" s="30" t="s">
        <v>24</v>
      </c>
      <c r="C23" s="31">
        <v>207</v>
      </c>
      <c r="D23" s="32"/>
      <c r="E23" s="28">
        <f t="shared" si="1"/>
        <v>207</v>
      </c>
      <c r="F23" s="17" t="s">
        <v>13</v>
      </c>
    </row>
    <row r="24" spans="1:6" ht="25.5" customHeight="1" x14ac:dyDescent="0.2">
      <c r="A24" s="9">
        <v>4</v>
      </c>
      <c r="B24" s="30" t="s">
        <v>33</v>
      </c>
      <c r="C24" s="31"/>
      <c r="D24" s="32">
        <v>2985</v>
      </c>
      <c r="E24" s="28">
        <f t="shared" si="1"/>
        <v>2985</v>
      </c>
      <c r="F24" s="17" t="s">
        <v>13</v>
      </c>
    </row>
    <row r="25" spans="1:6" ht="25.5" customHeight="1" x14ac:dyDescent="0.2">
      <c r="A25" s="9">
        <v>5</v>
      </c>
      <c r="B25" s="30" t="s">
        <v>26</v>
      </c>
      <c r="C25" s="31">
        <v>15000</v>
      </c>
      <c r="D25" s="32"/>
      <c r="E25" s="28">
        <f t="shared" si="1"/>
        <v>15000</v>
      </c>
      <c r="F25" s="17" t="s">
        <v>13</v>
      </c>
    </row>
    <row r="26" spans="1:6" ht="25.5" customHeight="1" x14ac:dyDescent="0.2">
      <c r="A26" s="9">
        <v>6</v>
      </c>
      <c r="B26" s="30" t="s">
        <v>42</v>
      </c>
      <c r="C26" s="31"/>
      <c r="D26" s="32">
        <v>15000</v>
      </c>
      <c r="E26" s="28">
        <f t="shared" si="1"/>
        <v>15000</v>
      </c>
      <c r="F26" s="17" t="s">
        <v>13</v>
      </c>
    </row>
    <row r="27" spans="1:6" ht="25.5" customHeight="1" x14ac:dyDescent="0.2">
      <c r="A27" s="9">
        <v>7</v>
      </c>
      <c r="B27" s="30" t="s">
        <v>43</v>
      </c>
      <c r="C27" s="31"/>
      <c r="D27" s="32">
        <v>5000</v>
      </c>
      <c r="E27" s="28">
        <f t="shared" si="1"/>
        <v>5000</v>
      </c>
      <c r="F27" s="17" t="s">
        <v>13</v>
      </c>
    </row>
    <row r="28" spans="1:6" ht="25.5" customHeight="1" x14ac:dyDescent="0.2">
      <c r="A28" s="9">
        <v>8</v>
      </c>
      <c r="B28" s="30" t="s">
        <v>29</v>
      </c>
      <c r="C28" s="31"/>
      <c r="D28" s="32">
        <v>18000</v>
      </c>
      <c r="E28" s="28">
        <f t="shared" si="1"/>
        <v>18000</v>
      </c>
      <c r="F28" s="17" t="s">
        <v>13</v>
      </c>
    </row>
    <row r="29" spans="1:6" ht="25.5" customHeight="1" x14ac:dyDescent="0.2">
      <c r="A29" s="9">
        <v>9</v>
      </c>
      <c r="B29" s="30" t="s">
        <v>67</v>
      </c>
      <c r="C29" s="31"/>
      <c r="D29" s="32">
        <v>7000</v>
      </c>
      <c r="E29" s="28">
        <f t="shared" si="1"/>
        <v>7000</v>
      </c>
      <c r="F29" s="17" t="s">
        <v>13</v>
      </c>
    </row>
    <row r="30" spans="1:6" ht="25.5" customHeight="1" x14ac:dyDescent="0.2">
      <c r="A30" s="9">
        <v>10</v>
      </c>
      <c r="B30" s="30" t="s">
        <v>44</v>
      </c>
      <c r="C30" s="16"/>
      <c r="D30" s="32">
        <v>40000</v>
      </c>
      <c r="E30" s="28">
        <f t="shared" ref="E30:E40" si="2">SUM(C30:D30)</f>
        <v>40000</v>
      </c>
      <c r="F30" s="17" t="s">
        <v>13</v>
      </c>
    </row>
    <row r="31" spans="1:6" ht="25.5" customHeight="1" x14ac:dyDescent="0.2">
      <c r="A31" s="9">
        <v>11</v>
      </c>
      <c r="B31" s="30" t="s">
        <v>27</v>
      </c>
      <c r="C31" s="16"/>
      <c r="D31" s="32">
        <v>10000</v>
      </c>
      <c r="E31" s="28">
        <f t="shared" ref="E31:E32" si="3">SUM(C31:D31)</f>
        <v>10000</v>
      </c>
      <c r="F31" s="17" t="s">
        <v>14</v>
      </c>
    </row>
    <row r="32" spans="1:6" ht="25.5" customHeight="1" x14ac:dyDescent="0.2">
      <c r="A32" s="9">
        <v>12</v>
      </c>
      <c r="B32" s="30" t="s">
        <v>30</v>
      </c>
      <c r="C32" s="16"/>
      <c r="D32" s="32">
        <v>250000</v>
      </c>
      <c r="E32" s="28">
        <f t="shared" si="3"/>
        <v>250000</v>
      </c>
      <c r="F32" s="17" t="s">
        <v>13</v>
      </c>
    </row>
    <row r="33" spans="1:8" ht="25.5" customHeight="1" x14ac:dyDescent="0.2">
      <c r="A33" s="9">
        <v>13</v>
      </c>
      <c r="B33" s="30" t="s">
        <v>68</v>
      </c>
      <c r="C33" s="31"/>
      <c r="D33" s="32">
        <v>40000</v>
      </c>
      <c r="E33" s="28">
        <f t="shared" si="2"/>
        <v>40000</v>
      </c>
      <c r="F33" s="17" t="s">
        <v>13</v>
      </c>
    </row>
    <row r="34" spans="1:8" ht="25.5" customHeight="1" x14ac:dyDescent="0.2">
      <c r="A34" s="9">
        <v>14</v>
      </c>
      <c r="B34" s="30" t="s">
        <v>69</v>
      </c>
      <c r="C34" s="31"/>
      <c r="D34" s="32">
        <v>30000</v>
      </c>
      <c r="E34" s="28">
        <f t="shared" si="2"/>
        <v>30000</v>
      </c>
      <c r="F34" s="17" t="s">
        <v>13</v>
      </c>
    </row>
    <row r="35" spans="1:8" ht="37.5" x14ac:dyDescent="0.2">
      <c r="A35" s="9">
        <v>15</v>
      </c>
      <c r="B35" s="30" t="s">
        <v>45</v>
      </c>
      <c r="C35" s="16"/>
      <c r="D35" s="32">
        <v>12700</v>
      </c>
      <c r="E35" s="28">
        <f t="shared" si="2"/>
        <v>12700</v>
      </c>
      <c r="F35" s="17" t="s">
        <v>13</v>
      </c>
    </row>
    <row r="36" spans="1:8" ht="25.5" customHeight="1" x14ac:dyDescent="0.2">
      <c r="A36" s="9">
        <v>16</v>
      </c>
      <c r="B36" s="30" t="s">
        <v>46</v>
      </c>
      <c r="C36" s="16"/>
      <c r="D36" s="32">
        <f>2000000+1789110-287737-720000-2005+8323+8324+65000+130000-30000+15000-40000-96198-87990-30000-1500+15000+44041+90000</f>
        <v>2869368</v>
      </c>
      <c r="E36" s="28">
        <f t="shared" si="2"/>
        <v>2869368</v>
      </c>
      <c r="F36" s="17" t="s">
        <v>13</v>
      </c>
    </row>
    <row r="37" spans="1:8" ht="25.5" customHeight="1" thickBot="1" x14ac:dyDescent="0.25">
      <c r="A37" s="33">
        <v>17</v>
      </c>
      <c r="B37" s="34" t="s">
        <v>47</v>
      </c>
      <c r="C37" s="35">
        <v>63900</v>
      </c>
      <c r="D37" s="36"/>
      <c r="E37" s="37">
        <f t="shared" si="2"/>
        <v>63900</v>
      </c>
      <c r="F37" s="38" t="s">
        <v>13</v>
      </c>
      <c r="G37" s="39"/>
      <c r="H37" s="39"/>
    </row>
    <row r="38" spans="1:8" ht="25.5" customHeight="1" x14ac:dyDescent="0.2">
      <c r="A38" s="9">
        <v>18</v>
      </c>
      <c r="B38" s="30" t="s">
        <v>48</v>
      </c>
      <c r="C38" s="16">
        <v>20000</v>
      </c>
      <c r="D38" s="32"/>
      <c r="E38" s="28">
        <f t="shared" si="2"/>
        <v>20000</v>
      </c>
      <c r="F38" s="17" t="s">
        <v>13</v>
      </c>
    </row>
    <row r="39" spans="1:8" ht="25.5" customHeight="1" x14ac:dyDescent="0.2">
      <c r="A39" s="9">
        <v>19</v>
      </c>
      <c r="B39" s="30" t="s">
        <v>49</v>
      </c>
      <c r="C39" s="16"/>
      <c r="D39" s="32">
        <v>27000</v>
      </c>
      <c r="E39" s="28">
        <f t="shared" si="2"/>
        <v>27000</v>
      </c>
      <c r="F39" s="17" t="s">
        <v>13</v>
      </c>
    </row>
    <row r="40" spans="1:8" ht="25.5" customHeight="1" thickBot="1" x14ac:dyDescent="0.25">
      <c r="A40" s="9">
        <v>20</v>
      </c>
      <c r="B40" s="30" t="s">
        <v>50</v>
      </c>
      <c r="C40" s="16"/>
      <c r="D40" s="32">
        <v>50000</v>
      </c>
      <c r="E40" s="28">
        <f t="shared" si="2"/>
        <v>50000</v>
      </c>
      <c r="F40" s="17" t="s">
        <v>13</v>
      </c>
    </row>
    <row r="41" spans="1:8" s="25" customFormat="1" ht="22.5" customHeight="1" thickBot="1" x14ac:dyDescent="0.25">
      <c r="A41" s="19">
        <v>7201</v>
      </c>
      <c r="B41" s="20" t="s">
        <v>36</v>
      </c>
      <c r="C41" s="21">
        <f>SUM(C20:C40)</f>
        <v>114107</v>
      </c>
      <c r="D41" s="22">
        <f>SUM(D20:D40)</f>
        <v>3557053</v>
      </c>
      <c r="E41" s="23">
        <f>SUM(C41:D41)</f>
        <v>3671160</v>
      </c>
      <c r="F41" s="24"/>
    </row>
    <row r="42" spans="1:8" x14ac:dyDescent="0.2">
      <c r="A42" s="9"/>
      <c r="B42" s="30"/>
      <c r="C42" s="40"/>
      <c r="D42" s="32"/>
      <c r="E42" s="28"/>
      <c r="F42" s="14"/>
    </row>
    <row r="43" spans="1:8" ht="25.5" customHeight="1" x14ac:dyDescent="0.2">
      <c r="A43" s="10">
        <v>7203</v>
      </c>
      <c r="B43" s="41" t="s">
        <v>31</v>
      </c>
      <c r="C43" s="26"/>
      <c r="D43" s="27"/>
      <c r="E43" s="28"/>
      <c r="F43" s="14"/>
    </row>
    <row r="44" spans="1:8" ht="25.5" customHeight="1" thickBot="1" x14ac:dyDescent="0.25">
      <c r="A44" s="9">
        <v>1</v>
      </c>
      <c r="B44" s="30" t="s">
        <v>39</v>
      </c>
      <c r="C44" s="16"/>
      <c r="D44" s="32">
        <v>444000</v>
      </c>
      <c r="E44" s="28">
        <f t="shared" ref="E44:E45" si="4">SUM(C44:D44)</f>
        <v>444000</v>
      </c>
      <c r="F44" s="17" t="s">
        <v>13</v>
      </c>
    </row>
    <row r="45" spans="1:8" s="25" customFormat="1" ht="22.5" customHeight="1" thickBot="1" x14ac:dyDescent="0.25">
      <c r="A45" s="19">
        <v>7203</v>
      </c>
      <c r="B45" s="20" t="s">
        <v>51</v>
      </c>
      <c r="C45" s="42">
        <f>SUM(C44:C44)</f>
        <v>0</v>
      </c>
      <c r="D45" s="43">
        <f>SUM(D44:D44)</f>
        <v>444000</v>
      </c>
      <c r="E45" s="44">
        <f t="shared" si="4"/>
        <v>444000</v>
      </c>
      <c r="F45" s="24"/>
    </row>
    <row r="46" spans="1:8" s="48" customFormat="1" ht="38.25" thickBot="1" x14ac:dyDescent="0.25">
      <c r="A46" s="45">
        <v>7200</v>
      </c>
      <c r="B46" s="46" t="s">
        <v>23</v>
      </c>
      <c r="C46" s="47">
        <f>C41+C45</f>
        <v>114107</v>
      </c>
      <c r="D46" s="22">
        <f>D41+D45</f>
        <v>4001053</v>
      </c>
      <c r="E46" s="23">
        <f>SUM(C46:D46)</f>
        <v>4115160</v>
      </c>
      <c r="F46" s="24"/>
    </row>
    <row r="47" spans="1:8" x14ac:dyDescent="0.2">
      <c r="A47" s="9"/>
      <c r="B47" s="30"/>
      <c r="C47" s="40"/>
      <c r="D47" s="32"/>
      <c r="E47" s="28"/>
      <c r="F47" s="14"/>
    </row>
    <row r="48" spans="1:8" s="49" customFormat="1" x14ac:dyDescent="0.2">
      <c r="A48" s="10">
        <v>7302</v>
      </c>
      <c r="B48" s="41" t="s">
        <v>4</v>
      </c>
      <c r="C48" s="18"/>
      <c r="D48" s="27"/>
      <c r="E48" s="28"/>
      <c r="F48" s="14"/>
    </row>
    <row r="49" spans="1:9" ht="25.5" customHeight="1" x14ac:dyDescent="0.2">
      <c r="A49" s="9">
        <v>1</v>
      </c>
      <c r="B49" s="30" t="s">
        <v>52</v>
      </c>
      <c r="C49" s="16">
        <v>8000</v>
      </c>
      <c r="D49" s="32"/>
      <c r="E49" s="28">
        <f>SUM(C49:D49)</f>
        <v>8000</v>
      </c>
      <c r="F49" s="17" t="s">
        <v>14</v>
      </c>
    </row>
    <row r="50" spans="1:9" ht="25.5" customHeight="1" x14ac:dyDescent="0.2">
      <c r="A50" s="9">
        <v>2</v>
      </c>
      <c r="B50" s="30" t="s">
        <v>6</v>
      </c>
      <c r="C50" s="16">
        <v>3300</v>
      </c>
      <c r="D50" s="32"/>
      <c r="E50" s="28">
        <f t="shared" ref="E50:E51" si="5">SUM(C50:D50)</f>
        <v>3300</v>
      </c>
      <c r="F50" s="17" t="s">
        <v>13</v>
      </c>
    </row>
    <row r="51" spans="1:9" ht="25.5" customHeight="1" thickBot="1" x14ac:dyDescent="0.25">
      <c r="A51" s="9">
        <v>3</v>
      </c>
      <c r="B51" s="30" t="s">
        <v>25</v>
      </c>
      <c r="C51" s="16"/>
      <c r="D51" s="32">
        <v>6000</v>
      </c>
      <c r="E51" s="28">
        <f t="shared" si="5"/>
        <v>6000</v>
      </c>
      <c r="F51" s="17" t="s">
        <v>14</v>
      </c>
      <c r="H51" s="1">
        <v>5000</v>
      </c>
      <c r="I51" s="1" t="s">
        <v>34</v>
      </c>
    </row>
    <row r="52" spans="1:9" s="25" customFormat="1" ht="22.5" customHeight="1" thickBot="1" x14ac:dyDescent="0.25">
      <c r="A52" s="19">
        <v>7302</v>
      </c>
      <c r="B52" s="20" t="s">
        <v>53</v>
      </c>
      <c r="C52" s="21">
        <f>SUM(C49:C51)</f>
        <v>11300</v>
      </c>
      <c r="D52" s="50">
        <f>SUM(D49:D51)</f>
        <v>6000</v>
      </c>
      <c r="E52" s="44">
        <f>SUM(C52:D52)</f>
        <v>17300</v>
      </c>
      <c r="F52" s="24"/>
    </row>
    <row r="53" spans="1:9" s="49" customFormat="1" x14ac:dyDescent="0.2">
      <c r="A53" s="9"/>
      <c r="B53" s="51"/>
      <c r="C53" s="31"/>
      <c r="D53" s="27"/>
      <c r="E53" s="28"/>
      <c r="F53" s="14"/>
    </row>
    <row r="54" spans="1:9" s="49" customFormat="1" x14ac:dyDescent="0.2">
      <c r="A54" s="10">
        <v>7303</v>
      </c>
      <c r="B54" s="41" t="s">
        <v>5</v>
      </c>
      <c r="C54" s="18"/>
      <c r="D54" s="27"/>
      <c r="E54" s="28"/>
      <c r="F54" s="14"/>
    </row>
    <row r="55" spans="1:9" ht="25.5" customHeight="1" x14ac:dyDescent="0.2">
      <c r="A55" s="9">
        <v>1</v>
      </c>
      <c r="B55" s="30" t="s">
        <v>54</v>
      </c>
      <c r="C55" s="16">
        <v>7000</v>
      </c>
      <c r="D55" s="32"/>
      <c r="E55" s="28">
        <f t="shared" ref="E55:E58" si="6">SUM(C55:D55)</f>
        <v>7000</v>
      </c>
      <c r="F55" s="17" t="s">
        <v>14</v>
      </c>
    </row>
    <row r="56" spans="1:9" ht="25.5" customHeight="1" x14ac:dyDescent="0.2">
      <c r="A56" s="9">
        <v>2</v>
      </c>
      <c r="B56" s="30" t="s">
        <v>57</v>
      </c>
      <c r="C56" s="16">
        <v>3000</v>
      </c>
      <c r="D56" s="32"/>
      <c r="E56" s="28">
        <f t="shared" si="6"/>
        <v>3000</v>
      </c>
      <c r="F56" s="17" t="s">
        <v>14</v>
      </c>
    </row>
    <row r="57" spans="1:9" ht="25.5" customHeight="1" thickBot="1" x14ac:dyDescent="0.25">
      <c r="A57" s="9">
        <v>3</v>
      </c>
      <c r="B57" s="30" t="s">
        <v>56</v>
      </c>
      <c r="C57" s="60">
        <v>1500</v>
      </c>
      <c r="D57" s="59"/>
      <c r="E57" s="28">
        <f t="shared" si="6"/>
        <v>1500</v>
      </c>
      <c r="F57" s="17" t="s">
        <v>14</v>
      </c>
    </row>
    <row r="58" spans="1:9" s="25" customFormat="1" ht="22.5" customHeight="1" thickBot="1" x14ac:dyDescent="0.25">
      <c r="A58" s="19">
        <v>7303</v>
      </c>
      <c r="B58" s="20" t="s">
        <v>55</v>
      </c>
      <c r="C58" s="21">
        <f>SUM(C55:C57)</f>
        <v>11500</v>
      </c>
      <c r="D58" s="22">
        <f>SUM(D55:D57)</f>
        <v>0</v>
      </c>
      <c r="E58" s="23">
        <f t="shared" si="6"/>
        <v>11500</v>
      </c>
      <c r="F58" s="24"/>
    </row>
    <row r="59" spans="1:9" ht="25.5" customHeight="1" thickBot="1" x14ac:dyDescent="0.25">
      <c r="A59" s="33"/>
      <c r="B59" s="34"/>
      <c r="C59" s="35"/>
      <c r="D59" s="36"/>
      <c r="E59" s="37"/>
      <c r="F59" s="38"/>
      <c r="G59" s="39"/>
    </row>
    <row r="60" spans="1:9" ht="19.5" thickBot="1" x14ac:dyDescent="0.25">
      <c r="A60" s="52">
        <v>7305</v>
      </c>
      <c r="B60" s="53" t="s">
        <v>7</v>
      </c>
      <c r="C60" s="54"/>
      <c r="D60" s="55"/>
      <c r="E60" s="37"/>
      <c r="F60" s="56"/>
      <c r="G60" s="39"/>
      <c r="H60" s="39"/>
    </row>
    <row r="61" spans="1:9" ht="25.5" customHeight="1" thickBot="1" x14ac:dyDescent="0.25">
      <c r="A61" s="9">
        <v>1</v>
      </c>
      <c r="B61" s="30" t="s">
        <v>35</v>
      </c>
      <c r="C61" s="16"/>
      <c r="D61" s="32">
        <v>130000</v>
      </c>
      <c r="E61" s="28">
        <f t="shared" ref="E61:E62" si="7">SUM(C61:D61)</f>
        <v>130000</v>
      </c>
      <c r="F61" s="17" t="s">
        <v>14</v>
      </c>
    </row>
    <row r="62" spans="1:9" s="25" customFormat="1" ht="22.5" customHeight="1" thickBot="1" x14ac:dyDescent="0.25">
      <c r="A62" s="19">
        <v>7305</v>
      </c>
      <c r="B62" s="20" t="s">
        <v>58</v>
      </c>
      <c r="C62" s="21">
        <f>SUM(C60:C61)</f>
        <v>0</v>
      </c>
      <c r="D62" s="22">
        <f>SUM(D60:D61)</f>
        <v>130000</v>
      </c>
      <c r="E62" s="23">
        <f t="shared" si="7"/>
        <v>130000</v>
      </c>
      <c r="F62" s="24"/>
    </row>
    <row r="63" spans="1:9" x14ac:dyDescent="0.2">
      <c r="A63" s="9"/>
      <c r="B63" s="11"/>
      <c r="C63" s="18"/>
      <c r="D63" s="12"/>
      <c r="E63" s="28"/>
      <c r="F63" s="14"/>
    </row>
    <row r="64" spans="1:9" x14ac:dyDescent="0.2">
      <c r="A64" s="10">
        <v>7306</v>
      </c>
      <c r="B64" s="41" t="s">
        <v>8</v>
      </c>
      <c r="C64" s="18"/>
      <c r="D64" s="12"/>
      <c r="E64" s="28"/>
      <c r="F64" s="14"/>
    </row>
    <row r="65" spans="1:8" ht="25.5" customHeight="1" x14ac:dyDescent="0.2">
      <c r="A65" s="9">
        <v>1</v>
      </c>
      <c r="B65" s="30" t="s">
        <v>9</v>
      </c>
      <c r="C65" s="16">
        <v>5000</v>
      </c>
      <c r="D65" s="32"/>
      <c r="E65" s="28">
        <f t="shared" ref="E65:E70" si="8">SUM(C65:D65)</f>
        <v>5000</v>
      </c>
      <c r="F65" s="17" t="s">
        <v>14</v>
      </c>
    </row>
    <row r="66" spans="1:8" ht="25.5" customHeight="1" x14ac:dyDescent="0.2">
      <c r="A66" s="9">
        <v>2</v>
      </c>
      <c r="B66" s="30" t="s">
        <v>32</v>
      </c>
      <c r="C66" s="16">
        <v>1000</v>
      </c>
      <c r="D66" s="32"/>
      <c r="E66" s="28">
        <f t="shared" si="8"/>
        <v>1000</v>
      </c>
      <c r="F66" s="17" t="s">
        <v>14</v>
      </c>
    </row>
    <row r="67" spans="1:8" ht="25.5" customHeight="1" x14ac:dyDescent="0.2">
      <c r="A67" s="9">
        <v>3</v>
      </c>
      <c r="B67" s="30" t="s">
        <v>59</v>
      </c>
      <c r="C67" s="16"/>
      <c r="D67" s="32">
        <v>1000</v>
      </c>
      <c r="E67" s="28">
        <f t="shared" si="8"/>
        <v>1000</v>
      </c>
      <c r="F67" s="17" t="s">
        <v>14</v>
      </c>
    </row>
    <row r="68" spans="1:8" ht="25.5" customHeight="1" thickBot="1" x14ac:dyDescent="0.25">
      <c r="A68" s="33">
        <v>4</v>
      </c>
      <c r="B68" s="34" t="s">
        <v>70</v>
      </c>
      <c r="C68" s="35"/>
      <c r="D68" s="36">
        <v>4000</v>
      </c>
      <c r="E68" s="37">
        <f t="shared" si="8"/>
        <v>4000</v>
      </c>
      <c r="F68" s="38" t="s">
        <v>14</v>
      </c>
      <c r="G68" s="39"/>
      <c r="H68" s="39"/>
    </row>
    <row r="69" spans="1:8" ht="25.5" customHeight="1" thickBot="1" x14ac:dyDescent="0.25">
      <c r="A69" s="9">
        <v>5</v>
      </c>
      <c r="B69" s="30" t="s">
        <v>60</v>
      </c>
      <c r="C69" s="60"/>
      <c r="D69" s="59">
        <v>12700</v>
      </c>
      <c r="E69" s="28">
        <f t="shared" si="8"/>
        <v>12700</v>
      </c>
      <c r="F69" s="17" t="s">
        <v>14</v>
      </c>
    </row>
    <row r="70" spans="1:8" s="25" customFormat="1" ht="22.5" customHeight="1" thickBot="1" x14ac:dyDescent="0.25">
      <c r="A70" s="19">
        <v>7306</v>
      </c>
      <c r="B70" s="20" t="s">
        <v>61</v>
      </c>
      <c r="C70" s="21">
        <f>SUM(C65:C69)</f>
        <v>6000</v>
      </c>
      <c r="D70" s="50">
        <f>SUM(D65:D69)</f>
        <v>17700</v>
      </c>
      <c r="E70" s="23">
        <f t="shared" si="8"/>
        <v>23700</v>
      </c>
      <c r="F70" s="24"/>
    </row>
    <row r="71" spans="1:8" s="58" customFormat="1" ht="42.75" customHeight="1" thickBot="1" x14ac:dyDescent="0.25">
      <c r="A71" s="19">
        <v>7300</v>
      </c>
      <c r="B71" s="46" t="s">
        <v>22</v>
      </c>
      <c r="C71" s="57">
        <f>C52+C58+C62+C70</f>
        <v>28800</v>
      </c>
      <c r="D71" s="22">
        <f>D52+D58+D62+D70</f>
        <v>153700</v>
      </c>
      <c r="E71" s="23">
        <f>SUM(C71:D71)</f>
        <v>182500</v>
      </c>
      <c r="F71" s="24"/>
    </row>
    <row r="72" spans="1:8" s="49" customFormat="1" ht="42.75" customHeight="1" thickBot="1" x14ac:dyDescent="0.25">
      <c r="A72" s="19" t="s">
        <v>38</v>
      </c>
      <c r="B72" s="46" t="s">
        <v>37</v>
      </c>
      <c r="C72" s="57">
        <f>C46+C71</f>
        <v>142907</v>
      </c>
      <c r="D72" s="22">
        <f>D46+D71</f>
        <v>4154753</v>
      </c>
      <c r="E72" s="23">
        <f>SUM(C72:D72)</f>
        <v>4297660</v>
      </c>
      <c r="F72" s="24"/>
      <c r="G72" s="58"/>
      <c r="H72" s="58"/>
    </row>
    <row r="73" spans="1:8" x14ac:dyDescent="0.2">
      <c r="A73" s="10"/>
      <c r="B73" s="41"/>
      <c r="C73" s="61"/>
      <c r="D73" s="27"/>
      <c r="E73" s="28"/>
      <c r="F73" s="14"/>
    </row>
    <row r="74" spans="1:8" x14ac:dyDescent="0.2">
      <c r="A74" s="10">
        <v>7502</v>
      </c>
      <c r="B74" s="41" t="s">
        <v>62</v>
      </c>
      <c r="C74" s="18"/>
      <c r="D74" s="12"/>
      <c r="E74" s="28"/>
      <c r="F74" s="14"/>
    </row>
    <row r="75" spans="1:8" ht="38.25" thickBot="1" x14ac:dyDescent="0.25">
      <c r="A75" s="33">
        <v>1</v>
      </c>
      <c r="B75" s="34" t="s">
        <v>63</v>
      </c>
      <c r="C75" s="35"/>
      <c r="D75" s="36">
        <v>150000</v>
      </c>
      <c r="E75" s="37">
        <f>SUM(C75:D75)</f>
        <v>150000</v>
      </c>
      <c r="F75" s="38" t="s">
        <v>13</v>
      </c>
    </row>
    <row r="76" spans="1:8" ht="19.5" thickBot="1" x14ac:dyDescent="0.25">
      <c r="A76" s="52">
        <v>7502</v>
      </c>
      <c r="B76" s="62" t="s">
        <v>66</v>
      </c>
      <c r="C76" s="63">
        <f>SUM(C75:C75)</f>
        <v>0</v>
      </c>
      <c r="D76" s="64">
        <f>SUM(D75:D75)</f>
        <v>150000</v>
      </c>
      <c r="E76" s="64">
        <f>SUM(E75:E75)</f>
        <v>150000</v>
      </c>
      <c r="F76" s="56"/>
    </row>
    <row r="77" spans="1:8" s="25" customFormat="1" ht="32.25" customHeight="1" thickBot="1" x14ac:dyDescent="0.25">
      <c r="A77" s="19">
        <v>7500</v>
      </c>
      <c r="B77" s="20" t="s">
        <v>64</v>
      </c>
      <c r="C77" s="42">
        <f>C76</f>
        <v>0</v>
      </c>
      <c r="D77" s="65">
        <f>D59+D64+D76</f>
        <v>150000</v>
      </c>
      <c r="E77" s="44">
        <f>SUM(C77:D77)</f>
        <v>150000</v>
      </c>
      <c r="F77" s="24"/>
    </row>
    <row r="78" spans="1:8" s="58" customFormat="1" ht="45" customHeight="1" thickBot="1" x14ac:dyDescent="0.25">
      <c r="A78" s="19">
        <v>7000</v>
      </c>
      <c r="B78" s="46" t="s">
        <v>65</v>
      </c>
      <c r="C78" s="47">
        <f>C16+C46+C71+C77</f>
        <v>142907</v>
      </c>
      <c r="D78" s="22">
        <f t="shared" ref="D78:E78" si="9">D16+D46+D71+D77</f>
        <v>4604753</v>
      </c>
      <c r="E78" s="23">
        <f t="shared" si="9"/>
        <v>4747660</v>
      </c>
      <c r="F78" s="24"/>
    </row>
  </sheetData>
  <mergeCells count="9">
    <mergeCell ref="F6:F9"/>
    <mergeCell ref="A2:F2"/>
    <mergeCell ref="A1:F1"/>
    <mergeCell ref="A6:A9"/>
    <mergeCell ref="B6:B9"/>
    <mergeCell ref="C6:E6"/>
    <mergeCell ref="C7:C9"/>
    <mergeCell ref="D7:D9"/>
    <mergeCell ref="E7:E9"/>
  </mergeCells>
  <phoneticPr fontId="0" type="noConversion"/>
  <printOptions horizontalCentered="1"/>
  <pageMargins left="3.937007874015748E-2" right="3.937007874015748E-2" top="0.39370078740157483" bottom="0.27559055118110237" header="0.11811023622047245" footer="0.11811023622047245"/>
  <pageSetup paperSize="9" scale="10" fitToHeight="4" orientation="landscape" horizontalDpi="300" verticalDpi="300" r:id="rId1"/>
  <headerFooter alignWithMargins="0">
    <oddHeader>&amp;R &amp;9 &amp;10 19. számú táblázat &amp;P. oldal a .../2021. (II. ...) rendelethez</oddHeader>
  </headerFooter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tartalék</vt:lpstr>
      <vt:lpstr>tartalék!Nyomtatási_cím</vt:lpstr>
      <vt:lpstr>tartalék!Nyomtatási_terület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VII. Ker Erzsébetváros</dc:creator>
  <cp:lastModifiedBy>Rékasiné dr. Adamkó Adrienn</cp:lastModifiedBy>
  <cp:lastPrinted>2021-02-01T07:59:27Z</cp:lastPrinted>
  <dcterms:created xsi:type="dcterms:W3CDTF">2000-02-06T06:27:57Z</dcterms:created>
  <dcterms:modified xsi:type="dcterms:W3CDTF">2021-05-29T12:18:07Z</dcterms:modified>
</cp:coreProperties>
</file>