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8_{2EC0BEE5-2DF6-4ED7-ABC3-D4E1CBD476CB}" xr6:coauthVersionLast="45" xr6:coauthVersionMax="45" xr10:uidLastSave="{00000000-0000-0000-0000-000000000000}"/>
  <bookViews>
    <workbookView xWindow="4245" yWindow="2190" windowWidth="15375" windowHeight="7890" xr2:uid="{00000000-000D-0000-FFFF-FFFF00000000}"/>
  </bookViews>
  <sheets>
    <sheet name="Címrend" sheetId="1" r:id="rId1"/>
    <sheet name="Bevétel2020" sheetId="2" r:id="rId2"/>
    <sheet name="Kiadás2020" sheetId="3" r:id="rId3"/>
    <sheet name="felújítás" sheetId="4" r:id="rId4"/>
    <sheet name="felhalmozás" sheetId="5" r:id="rId5"/>
    <sheet name="több_éves" sheetId="6" r:id="rId6"/>
    <sheet name="előir_-_falhaszn__ütemterv" sheetId="7" r:id="rId7"/>
    <sheet name="Mérleg" sheetId="8" r:id="rId8"/>
    <sheet name="létszámadatok" sheetId="9" r:id="rId9"/>
    <sheet name="10__melléklet_cofog" sheetId="10" r:id="rId10"/>
  </sheets>
  <definedNames>
    <definedName name="Print_Area_1">Címrend!$A$1:$L$23</definedName>
    <definedName name="Print_Area_2">Bevétel2020!$A$1:$F$66</definedName>
    <definedName name="Print_Area_3">Kiadás2020!$A$1:$E$80</definedName>
    <definedName name="Print_Area_4">felújítás!$A$1:$H$26</definedName>
    <definedName name="Print_Area_5">felhalmozás!$A$1:$H$39</definedName>
    <definedName name="Print_Area_7">'előir_-_falhaszn__ütemterv'!$A$1:$O$24</definedName>
  </definedNames>
  <calcPr calcId="181029" iterateDelta="1E-4"/>
</workbook>
</file>

<file path=xl/calcChain.xml><?xml version="1.0" encoding="utf-8"?>
<calcChain xmlns="http://schemas.openxmlformats.org/spreadsheetml/2006/main">
  <c r="D295" i="10" l="1"/>
  <c r="C295" i="10"/>
  <c r="D281" i="10"/>
  <c r="D296" i="10" s="1"/>
  <c r="C281" i="10"/>
  <c r="C296" i="10" s="1"/>
  <c r="D268" i="10"/>
  <c r="C268" i="10"/>
  <c r="D263" i="10"/>
  <c r="D269" i="10" s="1"/>
  <c r="C263" i="10"/>
  <c r="C269" i="10" s="1"/>
  <c r="D247" i="10"/>
  <c r="C247" i="10"/>
  <c r="D242" i="10"/>
  <c r="D248" i="10" s="1"/>
  <c r="C242" i="10"/>
  <c r="C248" i="10" s="1"/>
  <c r="D226" i="10"/>
  <c r="C226" i="10"/>
  <c r="D210" i="10"/>
  <c r="C210" i="10"/>
  <c r="D194" i="10"/>
  <c r="C194" i="10"/>
  <c r="D178" i="10"/>
  <c r="C178" i="10"/>
  <c r="D169" i="10"/>
  <c r="C169" i="10"/>
  <c r="C179" i="10" s="1"/>
  <c r="D161" i="10"/>
  <c r="C161" i="10"/>
  <c r="D130" i="10"/>
  <c r="C130" i="10"/>
  <c r="D118" i="10"/>
  <c r="C118" i="10"/>
  <c r="D107" i="10"/>
  <c r="C107" i="10"/>
  <c r="D96" i="10"/>
  <c r="C96" i="10"/>
  <c r="D90" i="10"/>
  <c r="D98" i="10" s="1"/>
  <c r="C90" i="10"/>
  <c r="D66" i="10"/>
  <c r="C66" i="10"/>
  <c r="D59" i="10"/>
  <c r="D67" i="10" s="1"/>
  <c r="C59" i="10"/>
  <c r="D38" i="10"/>
  <c r="C38" i="10"/>
  <c r="D33" i="10"/>
  <c r="C33" i="10"/>
  <c r="D24" i="10"/>
  <c r="C24" i="10"/>
  <c r="D14" i="10"/>
  <c r="D25" i="10" s="1"/>
  <c r="C14" i="10"/>
  <c r="D8" i="10"/>
  <c r="C8" i="10"/>
  <c r="D39" i="8"/>
  <c r="C39" i="8"/>
  <c r="D35" i="8"/>
  <c r="G33" i="8"/>
  <c r="F33" i="8"/>
  <c r="G31" i="8"/>
  <c r="F31" i="8"/>
  <c r="D30" i="8"/>
  <c r="C30" i="8"/>
  <c r="G28" i="8"/>
  <c r="F28" i="8"/>
  <c r="F43" i="8" s="1"/>
  <c r="D22" i="8"/>
  <c r="C22" i="8"/>
  <c r="G20" i="8"/>
  <c r="G44" i="8" s="1"/>
  <c r="F20" i="8"/>
  <c r="F8" i="8" s="1"/>
  <c r="D13" i="8"/>
  <c r="C13" i="8"/>
  <c r="C10" i="8"/>
  <c r="G9" i="8"/>
  <c r="F9" i="8"/>
  <c r="D9" i="8"/>
  <c r="D43" i="8" s="1"/>
  <c r="G8" i="8"/>
  <c r="G37" i="8" s="1"/>
  <c r="O47" i="7"/>
  <c r="O41" i="7" s="1"/>
  <c r="N41" i="7"/>
  <c r="M41" i="7"/>
  <c r="L41" i="7"/>
  <c r="K41" i="7"/>
  <c r="J41" i="7"/>
  <c r="I41" i="7"/>
  <c r="H41" i="7"/>
  <c r="G41" i="7"/>
  <c r="F41" i="7"/>
  <c r="E41" i="7"/>
  <c r="D41" i="7"/>
  <c r="C41" i="7"/>
  <c r="O39" i="7"/>
  <c r="O38" i="7"/>
  <c r="O35" i="7"/>
  <c r="N30" i="7"/>
  <c r="M30" i="7"/>
  <c r="L30" i="7"/>
  <c r="K30" i="7"/>
  <c r="J30" i="7"/>
  <c r="I30" i="7"/>
  <c r="H30" i="7"/>
  <c r="G30" i="7"/>
  <c r="F30" i="7"/>
  <c r="E30" i="7"/>
  <c r="D30" i="7"/>
  <c r="C30" i="7"/>
  <c r="O24" i="7"/>
  <c r="O18" i="7" s="1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2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I35" i="5"/>
  <c r="F35" i="5"/>
  <c r="I14" i="5"/>
  <c r="F14" i="5"/>
  <c r="I35" i="4"/>
  <c r="F35" i="4"/>
  <c r="I13" i="4"/>
  <c r="F13" i="4"/>
  <c r="F71" i="3"/>
  <c r="C71" i="3"/>
  <c r="F59" i="3"/>
  <c r="C59" i="3"/>
  <c r="F56" i="3"/>
  <c r="C56" i="3"/>
  <c r="F53" i="3"/>
  <c r="C53" i="3"/>
  <c r="F48" i="3"/>
  <c r="C48" i="3"/>
  <c r="F42" i="3"/>
  <c r="C42" i="3"/>
  <c r="F36" i="3"/>
  <c r="C36" i="3"/>
  <c r="C43" i="3" s="1"/>
  <c r="F22" i="3"/>
  <c r="C22" i="3"/>
  <c r="F19" i="3"/>
  <c r="C19" i="3"/>
  <c r="C23" i="3" s="1"/>
  <c r="C61" i="3" s="1"/>
  <c r="C80" i="3" s="1"/>
  <c r="G58" i="2"/>
  <c r="D58" i="2"/>
  <c r="G24" i="2"/>
  <c r="D24" i="2"/>
  <c r="G19" i="2"/>
  <c r="D19" i="2"/>
  <c r="G9" i="2"/>
  <c r="D9" i="2"/>
  <c r="I43" i="1"/>
  <c r="I44" i="1" s="1"/>
  <c r="H43" i="1"/>
  <c r="H44" i="1" s="1"/>
  <c r="G43" i="1"/>
  <c r="G44" i="1" s="1"/>
  <c r="F43" i="1"/>
  <c r="F44" i="1" s="1"/>
  <c r="E43" i="1"/>
  <c r="E44" i="1" s="1"/>
  <c r="D43" i="1"/>
  <c r="D44" i="1" s="1"/>
  <c r="K41" i="1"/>
  <c r="K43" i="1" s="1"/>
  <c r="J41" i="1"/>
  <c r="J43" i="1" s="1"/>
  <c r="J44" i="1" s="1"/>
  <c r="K34" i="1"/>
  <c r="I23" i="1"/>
  <c r="H23" i="1"/>
  <c r="G23" i="1"/>
  <c r="F23" i="1"/>
  <c r="E22" i="1"/>
  <c r="E23" i="1" s="1"/>
  <c r="D22" i="1"/>
  <c r="D23" i="1" s="1"/>
  <c r="K13" i="1"/>
  <c r="J13" i="1"/>
  <c r="K12" i="1"/>
  <c r="J12" i="1"/>
  <c r="K8" i="1"/>
  <c r="J8" i="1"/>
  <c r="C9" i="8" l="1"/>
  <c r="C44" i="8"/>
  <c r="C131" i="10"/>
  <c r="J23" i="1"/>
  <c r="K44" i="1"/>
  <c r="G37" i="2"/>
  <c r="G42" i="2" s="1"/>
  <c r="G50" i="2" s="1"/>
  <c r="G66" i="2" s="1"/>
  <c r="F23" i="3"/>
  <c r="F61" i="3" s="1"/>
  <c r="F80" i="3" s="1"/>
  <c r="F43" i="3"/>
  <c r="D44" i="8"/>
  <c r="D42" i="8" s="1"/>
  <c r="D131" i="10"/>
  <c r="K23" i="1"/>
  <c r="D37" i="2"/>
  <c r="D42" i="2" s="1"/>
  <c r="D50" i="2" s="1"/>
  <c r="D66" i="2" s="1"/>
  <c r="O7" i="7"/>
  <c r="O30" i="7"/>
  <c r="D8" i="8"/>
  <c r="D7" i="8" s="1"/>
  <c r="D28" i="8" s="1"/>
  <c r="G43" i="8"/>
  <c r="G42" i="8" s="1"/>
  <c r="F37" i="8"/>
  <c r="C35" i="8"/>
  <c r="F44" i="8"/>
  <c r="F42" i="8" s="1"/>
  <c r="C25" i="10"/>
  <c r="C67" i="10"/>
  <c r="C98" i="10"/>
  <c r="D179" i="10"/>
  <c r="C8" i="8"/>
  <c r="C7" i="8" s="1"/>
  <c r="C28" i="8" s="1"/>
  <c r="C43" i="8"/>
  <c r="C42" i="8" s="1"/>
</calcChain>
</file>

<file path=xl/sharedStrings.xml><?xml version="1.0" encoding="utf-8"?>
<sst xmlns="http://schemas.openxmlformats.org/spreadsheetml/2006/main" count="1030" uniqueCount="507">
  <si>
    <t>1. melléklet a 1/2020.( II.07.)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</si>
  <si>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</si>
  <si>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</si>
  <si>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</si>
  <si>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</si>
  <si>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</si>
  <si>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</si>
  <si>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</si>
  <si>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</si>
  <si>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</si>
  <si>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Kisbárapáti Község Önkormányzata Eredeti előirányzat</t>
  </si>
  <si>
    <t>Kisbárapáti Község Önkormányzata Módosított Előirányzat</t>
  </si>
  <si>
    <t>Kisbárapáti Napköziotthonos Óvoda Eredeti előirányzat</t>
  </si>
  <si>
    <t>Kisbárapáti Napköziotthonos Óvoda Módosított előirányzat</t>
  </si>
  <si>
    <t>Kisbárapáti Önkormányzati Konyha Eredeti előirányzat</t>
  </si>
  <si>
    <t>Kisbárapáti Önkormányzati Konyha Módosított előirányzat</t>
  </si>
  <si>
    <t>Önkormányzat és intézményei összesen Eredeti előirányzat</t>
  </si>
  <si>
    <t>Önkormányzat és intézményei összesen Módosított előirányzat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</si>
  <si>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</si>
  <si>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</si>
  <si>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</si>
  <si>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</si>
  <si>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</si>
  <si>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</si>
  <si>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</si>
  <si>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</si>
  <si>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</si>
  <si>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</si>
  <si>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</si>
  <si>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</si>
  <si>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</si>
  <si>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</si>
  <si>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</si>
  <si>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</si>
  <si>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</si>
  <si>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</si>
  <si>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</si>
  <si>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</si>
  <si>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</si>
  <si>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</si>
  <si>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</si>
  <si>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</si>
  <si>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</si>
  <si>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</si>
  <si>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</si>
  <si>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</si>
  <si>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</si>
  <si>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</si>
  <si>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</si>
  <si>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</si>
  <si>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Kisbárapáti Község Önkormányzata</t>
  </si>
  <si>
    <t>Kisbárapáti Napköziotthonos Óvoda</t>
  </si>
  <si>
    <t>Kisbárapáti Önkormányzati Konyha</t>
  </si>
  <si>
    <t>Önkormányzat és intézményei összesen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</si>
  <si>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</si>
  <si>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</si>
  <si>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</si>
  <si>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</si>
  <si>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</si>
  <si>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</si>
  <si>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</si>
  <si>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</si>
  <si>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</si>
  <si>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</si>
  <si>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</si>
  <si>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</si>
  <si>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Kisbárapáti község Önkormányzatának önállóan működő és gazdálkodó költségvetési szerve:</t>
  </si>
  <si>
    <t>-Kisbárapáti Napköziotthonos Óvoda</t>
  </si>
  <si>
    <t>-Kisbárapáti Önkormányzati Konyha</t>
  </si>
  <si>
    <t>2. melléklet 1/2020. (II.07.) önkormányzati rendelethez</t>
  </si>
  <si>
    <t>Kisbárapáti Község Önormányzata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</si>
  <si>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</si>
  <si>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</si>
  <si>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</si>
  <si>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</si>
  <si>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Módosított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</si>
  <si>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</si>
  <si>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</si>
  <si>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</si>
  <si>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</si>
  <si>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</si>
  <si>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</si>
  <si>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</si>
  <si>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ebből: üdülőhelyi feladatok támogatása</t>
  </si>
  <si>
    <t>ebből: kiegészítő feladatok támogatása</t>
  </si>
  <si>
    <t>ebből: polgármesteri illetmény támogatása</t>
  </si>
  <si>
    <t>B 112 Települési önk. egyes köznevelési fel.tám.</t>
  </si>
  <si>
    <t>ebőől: óvodapedagógusok elismert létszám bértámogatás (2 fő)+kieg.tám.</t>
  </si>
  <si>
    <t>ebből : óvodapedagógusok nevelő munkáját közvetlenül segítők bértámogatása (1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</si>
  <si>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</si>
  <si>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</si>
  <si>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</si>
  <si>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</si>
  <si>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</si>
  <si>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ebből. Családsegítés támogatása</t>
  </si>
  <si>
    <t>17.</t>
  </si>
  <si>
    <t>ebből: gyermekjóléti szolgálat támogatása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</si>
  <si>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</si>
  <si>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</si>
  <si>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</si>
  <si>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</si>
  <si>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</si>
  <si>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</si>
  <si>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</si>
  <si>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</si>
  <si>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</si>
  <si>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finanszírozás szempontjából elismert dolgozók bértámogatása (1,2 Fő)+ kieg.tám.</t>
  </si>
  <si>
    <t>ebből: rászoruló gyermekek szünidei étkeztetésének támogatása</t>
  </si>
  <si>
    <t>B 114 Kulturális feladatok támogatása+kieg. Tám 200 e Ft</t>
  </si>
  <si>
    <t>B115 Működési célú költségvetési támogatások (szociális célú tüzifa)</t>
  </si>
  <si>
    <t>B116 Elszámolásból származó bevételek</t>
  </si>
  <si>
    <t>B 11 Önkormányzatok működésének általános támogatásai összesen</t>
  </si>
  <si>
    <t>B16 Működési célú támogatás önkormányzatoktól(ügyeletre+hétvégi ügyeletre átvett)</t>
  </si>
  <si>
    <t>B 16 Egyéb műk. célú tám. áht-n belülről (OEP védőnő+ügyelet)+COVID védőnő</t>
  </si>
  <si>
    <t>B16 Működési célú támogatás ( elk. Állami pa.-közfoglalkoztatás)</t>
  </si>
  <si>
    <t>B16 Egyéb működési célú támogatás</t>
  </si>
  <si>
    <t>B 1 Működési célú támogatások áht-n belülről</t>
  </si>
  <si>
    <t>B 21 Felhalmozási célú önkormányzati támogatásáok(falubusz)</t>
  </si>
  <si>
    <t>B 3 Közhatalmi bevételek  (adók)</t>
  </si>
  <si>
    <t>B 4 Működési bevételek</t>
  </si>
  <si>
    <t>B 5 Felhalmozási célú bevételek (vagyonértékesítés,toronybérlet)</t>
  </si>
  <si>
    <t>B 6 Egyéb működési célú átvett pénzeszköz</t>
  </si>
  <si>
    <t>B 7 Felhalmozási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</si>
  <si>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</si>
  <si>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</si>
  <si>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</si>
  <si>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</si>
  <si>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</si>
  <si>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</si>
  <si>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</si>
  <si>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</si>
  <si>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</si>
  <si>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</si>
  <si>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</si>
  <si>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3. melléklet a 1/2020. (II.07.)  önkormányzati rendelethez</t>
  </si>
  <si>
    <t>I. Költségvetési kiadások</t>
  </si>
  <si>
    <t>Költségvetési Kiadások K1-K8</t>
  </si>
  <si>
    <t>K1101 Törvény szerinti illetmények (Állandó állományi létszám 4 fő+védőnő eseti)</t>
  </si>
  <si>
    <t>K1101 Törvény szerinti illetmények (Közfoglalkoztatotti illetmények 4+4+1 fő)</t>
  </si>
  <si>
    <t>K1107 Béren kívüli juttatások</t>
  </si>
  <si>
    <t>K1109 Közlekedési költségtérítés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</si>
  <si>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</si>
  <si>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</si>
  <si>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</si>
  <si>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</si>
  <si>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</si>
  <si>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</si>
  <si>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beszerzés(szociális célú tüzifa+894080,-Ft,közművelődés +200e Ft)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</si>
  <si>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</si>
  <si>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</si>
  <si>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</si>
  <si>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</si>
  <si>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 (közvilágítás)</t>
  </si>
  <si>
    <t>Közüzemi díjak egyéb</t>
  </si>
  <si>
    <t>Karbantartás kisjavítás</t>
  </si>
  <si>
    <t>Egyéb szolgáltatások</t>
  </si>
  <si>
    <t>K 33 Szolgáltatási kiadások összesen</t>
  </si>
  <si>
    <t>K 34 Kiküldetések</t>
  </si>
  <si>
    <t>ÁFA</t>
  </si>
  <si>
    <t>23.</t>
  </si>
  <si>
    <t>Kamatkiadások</t>
  </si>
  <si>
    <t>24.</t>
  </si>
  <si>
    <t>Egyéb dologi kiadások</t>
  </si>
  <si>
    <t>26.</t>
  </si>
  <si>
    <t>25.</t>
  </si>
  <si>
    <t>K 35 Különféle befizetések és egyéb dologi kiadások</t>
  </si>
  <si>
    <t>K3 Dologi kiadások</t>
  </si>
  <si>
    <t>27.</t>
  </si>
  <si>
    <t>K 43 Betegséggel kapcsolatos helyi ellátosok</t>
  </si>
  <si>
    <t>28.</t>
  </si>
  <si>
    <t>K 48 Rendkívüli települési támogatások</t>
  </si>
  <si>
    <t>29.</t>
  </si>
  <si>
    <t>K 47 Egyéb az önk.rendeletében maghat.jutt.</t>
  </si>
  <si>
    <t>30.</t>
  </si>
  <si>
    <t>K 46 Ellátottak egyéb juttatásai</t>
  </si>
  <si>
    <t>31.</t>
  </si>
  <si>
    <t>K4 Ellátottak pénzbeli juttatásai</t>
  </si>
  <si>
    <t>32.</t>
  </si>
  <si>
    <t>K502 Helyi önkormányzatok előző évi elszámolásból származó kiadásai</t>
  </si>
  <si>
    <t>33.</t>
  </si>
  <si>
    <t>K 506 Egyéb működési célú támogatás áht-n belülre (Alapszolgáltató+ügyelet)</t>
  </si>
  <si>
    <t>34.</t>
  </si>
  <si>
    <t>K 511 Egyéb működési célú támogatás áht-n kívülre (Civil)</t>
  </si>
  <si>
    <t>35.</t>
  </si>
  <si>
    <t>K 551Általános tartalék</t>
  </si>
  <si>
    <t>36.</t>
  </si>
  <si>
    <t>K5 Egyéb működési célú kiadások</t>
  </si>
  <si>
    <t>37.</t>
  </si>
  <si>
    <t>K 62 Beszerzés, beruházás, létesítés(pályázatok, gépek, ber., felsz.)+falubusz</t>
  </si>
  <si>
    <t>38.</t>
  </si>
  <si>
    <t>K 67 Ber.célú előzetesen felszámított ált.forg. Adó</t>
  </si>
  <si>
    <t>39.</t>
  </si>
  <si>
    <t>40.</t>
  </si>
  <si>
    <t>K 71 Ingatlanok felújítása</t>
  </si>
  <si>
    <t xml:space="preserve"> </t>
  </si>
  <si>
    <t>41.</t>
  </si>
  <si>
    <t>K 74 Felújítási célú előzetesen felsz.ált.forg.adó</t>
  </si>
  <si>
    <t>42.</t>
  </si>
  <si>
    <t>43.</t>
  </si>
  <si>
    <t>K8 Felhalmozási célú kiadások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</si>
  <si>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</si>
  <si>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</si>
  <si>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</si>
  <si>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</si>
  <si>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</si>
  <si>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</si>
  <si>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</si>
  <si>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</si>
  <si>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</si>
  <si>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4. melléklet a 1/2020. (II.07.)  önkormányzati rendelethez</t>
  </si>
  <si>
    <t>Az önkormányzat és költségvetési szervei felújítási előirányzatai célonként</t>
  </si>
  <si>
    <t>Felújítási cél megnevezése</t>
  </si>
  <si>
    <t>Előirányzat</t>
  </si>
  <si>
    <t>Módosított előirányzat</t>
  </si>
  <si>
    <t>Művelődési ház előtér 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</si>
  <si>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</si>
  <si>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</si>
  <si>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</si>
  <si>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</si>
  <si>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</si>
  <si>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Járdafelújítás</t>
  </si>
  <si>
    <t>5. melléklet a 1/2020. (II.07.)  önkormányzati rendelethez</t>
  </si>
  <si>
    <t>Az önkormányzat és költségvetési szervei felhalmozási  előirányzatai célonként</t>
  </si>
  <si>
    <t>I. Kisbárapáti Község Önkormányzata</t>
  </si>
  <si>
    <t>falubusz</t>
  </si>
  <si>
    <t>Temetőbe fák, tuják, bokrok beszerzése</t>
  </si>
  <si>
    <t>Temetőbe önjáró fűnyíró</t>
  </si>
  <si>
    <t>Belterületi utas  pályázat kivitelézésu munkák</t>
  </si>
  <si>
    <t>TOP-os pályázat kivitelezési munkák</t>
  </si>
  <si>
    <t>MF Falubusz</t>
  </si>
  <si>
    <t>Fejlesztési kiadások összesen:</t>
  </si>
  <si>
    <t>II. Kisbárapáti Napköziotthonos Óvoda</t>
  </si>
  <si>
    <t>Fejlesztési cél megnevezése</t>
  </si>
  <si>
    <t>Gépek, berendezések felszerelések</t>
  </si>
  <si>
    <t>III. Kisbárapáti Önkormányzati Konyha</t>
  </si>
  <si>
    <t>Kisbárapáti Község Önkormányzata és intézményei összesen</t>
  </si>
  <si>
    <t>Fejlesztési kiadások mindösszesen</t>
  </si>
  <si>
    <t>6. melléklet a 1/2020. (II.07.)  önkormányzati rendelethez</t>
  </si>
  <si>
    <t>A többéves kihatással járó feladatok előirányzatai</t>
  </si>
  <si>
    <t xml:space="preserve"> forint</t>
  </si>
  <si>
    <t>E</t>
  </si>
  <si>
    <t>Feladat megnevezése</t>
  </si>
  <si>
    <t>hosszú lejáratra kapott kölcsönök</t>
  </si>
  <si>
    <t>tartozások fejlesztési célú
kötvénykibocsátásból</t>
  </si>
  <si>
    <t>tartozások működési célú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</si>
  <si>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</si>
  <si>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</si>
  <si>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</si>
  <si>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</si>
  <si>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t>7. melléklet a 1/2020. (II.07.) önkormányzati rendelethez</t>
  </si>
  <si>
    <r>
      <t>Eredeti</t>
    </r>
    <r>
      <rPr>
        <b/>
        <i/>
        <sz val="8"/>
        <color rgb="FF000000"/>
        <rFont val="Calibri"/>
        <family val="2"/>
        <charset val="238"/>
      </rPr>
      <t xml:space="preserve"> Előirányzat-felhasználási ütemterv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</si>
  <si>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</si>
  <si>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</si>
  <si>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</si>
  <si>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</si>
  <si>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</si>
  <si>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</si>
  <si>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</si>
  <si>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</si>
  <si>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</si>
  <si>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</si>
  <si>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</si>
  <si>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</si>
  <si>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</si>
  <si>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</si>
  <si>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</si>
  <si>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</si>
  <si>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</si>
  <si>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</si>
  <si>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</si>
  <si>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</si>
  <si>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</si>
  <si>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</si>
  <si>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</si>
  <si>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</si>
  <si>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</si>
  <si>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</si>
  <si>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</si>
  <si>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</si>
  <si>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</si>
  <si>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</si>
  <si>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</si>
  <si>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</si>
  <si>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</si>
  <si>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</si>
  <si>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</si>
  <si>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</si>
  <si>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</si>
  <si>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</si>
  <si>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</si>
  <si>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ADÓSSÁGKOSZOLIDÁCIÓ visszafiz.</t>
  </si>
  <si>
    <t>Módosított Előirányzat-felhasználási ütemterv</t>
  </si>
  <si>
    <t>8. melléklet a 1/2020 (II.07.)  önkormányzati rendelethez</t>
  </si>
  <si>
    <t>Az önkormányzat és intézményei összevont költségvetési mérlege</t>
  </si>
  <si>
    <t>Eredeti előirányzat</t>
  </si>
  <si>
    <t xml:space="preserve">BEVÉTELEK                                                              </t>
  </si>
  <si>
    <t xml:space="preserve">KIADÁSOK                                                          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</si>
  <si>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</si>
  <si>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</si>
  <si>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</si>
  <si>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</si>
  <si>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</si>
  <si>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</si>
  <si>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</si>
  <si>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</si>
  <si>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</si>
  <si>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</si>
  <si>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</si>
  <si>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</si>
  <si>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</si>
  <si>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- ebből ügyeletre átvett pénzeszköz</t>
  </si>
  <si>
    <t xml:space="preserve"> -ebből közfoglalkoztatásra átvett pénzeszköz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</si>
  <si>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</si>
  <si>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</si>
  <si>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</si>
  <si>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</si>
  <si>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</si>
  <si>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</si>
  <si>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</si>
  <si>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</si>
  <si>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Felhalmozási célú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</si>
  <si>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</si>
  <si>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</si>
  <si>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</si>
  <si>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</si>
  <si>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</si>
  <si>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</si>
  <si>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</si>
  <si>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</si>
  <si>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Működési célú tartalék</t>
  </si>
  <si>
    <t>A KÖLTSÉGVETÉS ÖSSZESÍTETT HIÁNYA</t>
  </si>
  <si>
    <t>Céltartalékok</t>
  </si>
  <si>
    <t>Működési hiány</t>
  </si>
  <si>
    <t>Felhalmozási célú tartalékok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</si>
  <si>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</si>
  <si>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</si>
  <si>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</si>
  <si>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</si>
  <si>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</si>
  <si>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</si>
  <si>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</si>
  <si>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</si>
  <si>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</si>
  <si>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</si>
  <si>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</si>
  <si>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</si>
  <si>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</si>
  <si>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</si>
  <si>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</si>
  <si>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</si>
  <si>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</si>
  <si>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</si>
  <si>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</si>
  <si>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</si>
  <si>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9. melléklet  a 1/2020. (II.07.)  önkormányzati rendelethez</t>
  </si>
  <si>
    <t>A költségvetési szervek engedélyezett létszáma</t>
  </si>
  <si>
    <t>Állandó állományi létszám(2+ 2fél)</t>
  </si>
  <si>
    <t>3 fő</t>
  </si>
  <si>
    <t>Közfoglalkoztatottak</t>
  </si>
  <si>
    <t>7 fő</t>
  </si>
  <si>
    <t>Választott tisztségviselők</t>
  </si>
  <si>
    <t>1 fő</t>
  </si>
  <si>
    <t>11 fő</t>
  </si>
  <si>
    <t>Közalkalmazotti állomány(óvodapedagógus)</t>
  </si>
  <si>
    <t>2 fő</t>
  </si>
  <si>
    <t>Közalkalmazotti állomány(dajka)</t>
  </si>
  <si>
    <t>1,5 fő</t>
  </si>
  <si>
    <t>3,5 fő</t>
  </si>
  <si>
    <t>Közalkalmazotti állomány(konyhavezető)</t>
  </si>
  <si>
    <t>0,5 fő</t>
  </si>
  <si>
    <t>Közalkalmazotti állomány(konyhai kisegítő)</t>
  </si>
  <si>
    <t>Közalkalmazotti állomány(élelmezésvezető)</t>
  </si>
  <si>
    <t xml:space="preserve">                                                             10. melléklet a 1/2020.(II.07.) önkormányzati rendelethez</t>
  </si>
  <si>
    <t>Kisbárapáti védőnői szolgálat 2020. évi költségvetés módosítás tervezete</t>
  </si>
  <si>
    <t>Eredeti előirányzat (Ft)</t>
  </si>
  <si>
    <t>Módosított előirányzat (Ft)</t>
  </si>
  <si>
    <t>Bevételek</t>
  </si>
  <si>
    <t>OEP finanszirozás</t>
  </si>
  <si>
    <t>Önkormányzati hozzájárulás</t>
  </si>
  <si>
    <t>Bevételek összesen</t>
  </si>
  <si>
    <t>Kiadások</t>
  </si>
  <si>
    <t>Besorolási bérek</t>
  </si>
  <si>
    <t>Járulék</t>
  </si>
  <si>
    <t>Közlekedési ktg. Térítés</t>
  </si>
  <si>
    <t>I.</t>
  </si>
  <si>
    <t>Személyi juttatás összesen</t>
  </si>
  <si>
    <t>Üzemeltetetési anyagok beszerzése</t>
  </si>
  <si>
    <t>Kommunikáció</t>
  </si>
  <si>
    <t>Telefondíj</t>
  </si>
  <si>
    <t>Közüzemi díjak</t>
  </si>
  <si>
    <t>Kiküldetés</t>
  </si>
  <si>
    <t>Irodaszer</t>
  </si>
  <si>
    <t>II.</t>
  </si>
  <si>
    <t>Dologi kiadás összesen</t>
  </si>
  <si>
    <t>III.</t>
  </si>
  <si>
    <t>Kiadások összesen</t>
  </si>
  <si>
    <t>Háziorvosi Ügyeleti szolgálat 2020. évi  költségvetés módosítás tervezése</t>
  </si>
  <si>
    <t>OEP finanszírozás</t>
  </si>
  <si>
    <t>Társult Önkormányzatok hozzájárulása (2013-as megállapodás szerint 141 Ft/fő/év</t>
  </si>
  <si>
    <t>Saját hozzájárulás az ügyelethez</t>
  </si>
  <si>
    <t>Egyéb szolgáltatás (otvosok)</t>
  </si>
  <si>
    <t>Dologi kiadások</t>
  </si>
  <si>
    <t>Kisbárapáti közművelődés 2020. évi költségvetési tervezete</t>
  </si>
  <si>
    <t>Besorolási bérek**</t>
  </si>
  <si>
    <t>Egyéb*</t>
  </si>
  <si>
    <t>Internet</t>
  </si>
  <si>
    <t>Kisértékű tárgyi eszköz</t>
  </si>
  <si>
    <t>Kisbárapáti közvilágítás 2020. évi költségvetési tervezete</t>
  </si>
  <si>
    <t>Közüzemi díj</t>
  </si>
  <si>
    <t>Egyéb szolg.</t>
  </si>
  <si>
    <t>Kisbárapáti köztemető 2020. évi költségvetési tervezete</t>
  </si>
  <si>
    <t>Bevételek összesen (1+2+3)</t>
  </si>
  <si>
    <t>Besorolási bérek*(temetőgondnok napi 1 óra+ szeb.megv.megszűnt dolg.)</t>
  </si>
  <si>
    <t>Béren kívüli juttatás</t>
  </si>
  <si>
    <t>Bérek kívüli juttatás járuléka</t>
  </si>
  <si>
    <t>Üzemeltetési anyagok(sóder, egyéb )</t>
  </si>
  <si>
    <t>Üzemanyag</t>
  </si>
  <si>
    <t>Egyéb szolgáltatások (temető térkép, temetőprogram, egyéb)</t>
  </si>
  <si>
    <t>Gépek, berendezések, felszerelések (fűnyíró traktor)</t>
  </si>
  <si>
    <t>Kisbárapáti Napköziotthonos Óvoda 2020. évi költségvetés módosítás tervezete</t>
  </si>
  <si>
    <t>Állami támogatás</t>
  </si>
  <si>
    <t>Irányító szervi támogatás (+855 e. Ft)</t>
  </si>
  <si>
    <t>Pénzmaradvány igénybevétel*</t>
  </si>
  <si>
    <t>Besorolási bérek+visszamenőleges átsorolás(727.432,-FT)+kieg. Tám.</t>
  </si>
  <si>
    <t>Jubileumi jutalom 30 éves</t>
  </si>
  <si>
    <t>Bér utáni járulék+visszamenőleges átsorolás járuléka)</t>
  </si>
  <si>
    <t>Béren kívüli juttatás ( 5000Ft/hó szép kártya vendéglátás)</t>
  </si>
  <si>
    <t>Béren kívüli juttatás utáni járulék</t>
  </si>
  <si>
    <t>Megbízási díj (gyógypedagógus)</t>
  </si>
  <si>
    <t>Megbízási díj járuléka</t>
  </si>
  <si>
    <t>Szakmai anyag</t>
  </si>
  <si>
    <t>Munkaruha (10000/fő)</t>
  </si>
  <si>
    <t>Szolgáltatási kiadás</t>
  </si>
  <si>
    <t>Bankköltséget tartalmazó</t>
  </si>
  <si>
    <t>Karbantartás</t>
  </si>
  <si>
    <t>Kis értékű tárgyi eszköz (oszlopok)</t>
  </si>
  <si>
    <t>Kisbárapáti Önkormányzati Konyha 2020. évi költségvetési tervezete</t>
  </si>
  <si>
    <t>Bértámogatás</t>
  </si>
  <si>
    <t>Üzemeltetési támogatás</t>
  </si>
  <si>
    <t>Szünidei gyermekétkeztetés</t>
  </si>
  <si>
    <t>Étkezési térítési díj bevételek*</t>
  </si>
  <si>
    <t>Fenntartói támogatás</t>
  </si>
  <si>
    <t>Pénzmaradvány igénybevétel</t>
  </si>
  <si>
    <t>Besorolási bérek(régi szakács 4 hó 8 óra, új szakács 12 hó 4 ó, konyhalány 6 ó, élelmezésvez. 4 ó)</t>
  </si>
  <si>
    <t>Bér utáni járulék</t>
  </si>
  <si>
    <t>Béren kívüli juttatás (5.000 FT/Fő/hó szép VL)</t>
  </si>
  <si>
    <t>Béren kívüli juttatás járuléka</t>
  </si>
  <si>
    <t>Munkába járás költségtérítés (új szakács bérlet)</t>
  </si>
  <si>
    <t>Élelmiszer</t>
  </si>
  <si>
    <t>Üzemeltetési anyagok (tisztítószerek, ell. Által megáll.eszk.)</t>
  </si>
  <si>
    <t>Munkaruha (3fő/20000)</t>
  </si>
  <si>
    <t>Továbbképzés</t>
  </si>
  <si>
    <t>Egyéb szolgáltatás (bankköltség, ell. Által megállapított szolg.díjak, fogl. Eü. orvos)</t>
  </si>
  <si>
    <t>Kisbárapáti szociális támogatások  2020. évi költségvetési tervezete</t>
  </si>
  <si>
    <t>Helyi megállapítási közgyógy. (5000FT/fő/hó</t>
  </si>
  <si>
    <t>Települési támogatás</t>
  </si>
  <si>
    <t>Temetési segély (8 alk.)</t>
  </si>
  <si>
    <t>Köztemetés</t>
  </si>
  <si>
    <t>Saját hatáskör</t>
  </si>
  <si>
    <t>Átcsoportosítás gyermekétkeztetési feladatokra</t>
  </si>
  <si>
    <t>Kisbárapáti civil szervezés  2020. évi költségvetési tervezete</t>
  </si>
  <si>
    <t>Bevételek összesen (pénzm. Terh.)</t>
  </si>
  <si>
    <t>Bursa Hungarica</t>
  </si>
  <si>
    <t>Nyugdíjas klubok</t>
  </si>
  <si>
    <t>Egyesületek (Kisbárapáiért, Horgász)</t>
  </si>
  <si>
    <t>Sport</t>
  </si>
  <si>
    <t>Kisbárapáti közutak 2020. évi költségvetési tervezete</t>
  </si>
  <si>
    <t>Normatíva</t>
  </si>
  <si>
    <t>Átcsoportosítás zöldterület normatívából</t>
  </si>
  <si>
    <t>Üzemeltetés</t>
  </si>
  <si>
    <t>Karbantartás (belterületi utak karbantartási munkái)</t>
  </si>
  <si>
    <t>Kisbárapáti Zöldterület  2020. évi költségvetési tervezete</t>
  </si>
  <si>
    <t>Átcsoportosítás zöldterület normatívából közutakra</t>
  </si>
  <si>
    <t xml:space="preserve"> (-) 668516</t>
  </si>
  <si>
    <t>Besorolási bérek*(Kósa Ákos)</t>
  </si>
  <si>
    <t xml:space="preserve">Bér utáni járulék </t>
  </si>
  <si>
    <t>Béren kívüli juttatás (Szép kárty VL 5000 Ft/ fő/ hó)</t>
  </si>
  <si>
    <t>Béren ívüli juttatás járulék</t>
  </si>
  <si>
    <t>Munkaruha</t>
  </si>
  <si>
    <t>Üzemeltetési anyag</t>
  </si>
  <si>
    <t>Kisbárapáti Községgazdálkodás  2020. évi költségvetési tervezete</t>
  </si>
  <si>
    <t>Bevételek összesen (pm.terh.)</t>
  </si>
  <si>
    <t>Besorolási bérek*(2 fő 4 órás)</t>
  </si>
  <si>
    <t>Egyéb szolgáltatási</t>
  </si>
  <si>
    <t>Kisbárapáti Igazgatás  2020. évi költségvetési tervezete</t>
  </si>
  <si>
    <t>PM tiszteletdíj</t>
  </si>
  <si>
    <t>PM költségtérítés</t>
  </si>
  <si>
    <t>Megbízási díj*</t>
  </si>
  <si>
    <t>Törény szerinti illetmény (4 órás)</t>
  </si>
  <si>
    <t>Üzemeltetési</t>
  </si>
  <si>
    <t>Közüzemi-víz</t>
  </si>
  <si>
    <t>Közüzemi- villany</t>
  </si>
  <si>
    <t>Közüzemi- gáz</t>
  </si>
  <si>
    <t>Telefon, internet</t>
  </si>
  <si>
    <t>Szolgáltatás-posta</t>
  </si>
  <si>
    <t>Szolgáltatás- biztosítás</t>
  </si>
  <si>
    <t>Szolgáltatás- egyéb</t>
  </si>
  <si>
    <t>Áfa</t>
  </si>
  <si>
    <t>Bankköltség</t>
  </si>
  <si>
    <t>Egyéb dologi</t>
  </si>
  <si>
    <t>Működési támogatások</t>
  </si>
  <si>
    <t>Óvoda állami</t>
  </si>
  <si>
    <t>Óvoda fenntartói+855 e ft</t>
  </si>
  <si>
    <t>Konyha állami</t>
  </si>
  <si>
    <t>Konyha fenntartói</t>
  </si>
  <si>
    <t>KÖH fenntartói</t>
  </si>
  <si>
    <t>Alapszolgáltató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</si>
</sst>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0E]General"/>
    <numFmt numFmtId="165" formatCode="yyyy\-mm\-dd"/>
    <numFmt numFmtId="166" formatCode="[$-40E]#,##0"/>
    <numFmt numFmtId="167" formatCode="&quot; &quot;#,##0&quot;        &quot;;&quot;-&quot;#,##0&quot;        &quot;;&quot; -&quot;#&quot;        &quot;;&quot; &quot;@&quot; &quot;"/>
    <numFmt numFmtId="168" formatCode="&quot; &quot;#,##0.00&quot;        &quot;;&quot;-&quot;#,##0.00&quot;        &quot;;&quot; -&quot;#&quot;        &quot;;&quot; &quot;@&quot; &quot;"/>
    <numFmt numFmtId="169" formatCode="[$-40E]0.00"/>
    <numFmt numFmtId="170" formatCode="[$-40E]0"/>
    <numFmt numFmtId="171" formatCode="&quot; &quot;#,##0.00&quot;     &quot;;&quot;-&quot;#,##0.00&quot;     &quot;;&quot; -&quot;#&quot;     &quot;;&quot; &quot;@&quot; &quot;"/>
    <numFmt numFmtId="172" formatCode="#,##0.00&quot; &quot;[$Ft-40E];[Red]&quot;-&quot;#,##0.00&quot; &quot;[$Ft-40E]"/>
  </numFmts>
  <fonts count="20" x14ac:knownFonts="1"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2"/>
      <color rgb="FF000000"/>
      <name val="Verdana"/>
      <family val="2"/>
      <charset val="238"/>
    </font>
    <font>
      <sz val="8"/>
      <color rgb="FFFF0000"/>
      <name val="Calibri"/>
      <family val="2"/>
      <charset val="238"/>
    </font>
    <font>
      <b/>
      <sz val="8"/>
      <color rgb="FFFF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Verdana"/>
      <family val="2"/>
      <charset val="238"/>
    </font>
    <font>
      <b/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171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72" fontId="3" fillId="0" borderId="0" applyBorder="0" applyProtection="0"/>
  </cellStyleXfs>
  <cellXfs count="201">
    <xf numFmtId="0" fontId="0" fillId="0" borderId="0" xfId="0"/>
    <xf numFmtId="164" fontId="4" fillId="0" borderId="0" xfId="2" applyFont="1" applyFill="1" applyAlignment="1">
      <alignment horizontal="right"/>
    </xf>
    <xf numFmtId="164" fontId="4" fillId="0" borderId="0" xfId="2" applyFont="1" applyFill="1" applyAlignment="1"/>
    <xf numFmtId="164" fontId="5" fillId="0" borderId="0" xfId="2" applyFont="1" applyFill="1" applyAlignment="1"/>
    <xf numFmtId="164" fontId="7" fillId="0" borderId="0" xfId="2" applyFont="1" applyFill="1" applyAlignment="1">
      <alignment horizontal="right"/>
    </xf>
    <xf numFmtId="164" fontId="8" fillId="0" borderId="1" xfId="2" applyFont="1" applyFill="1" applyBorder="1" applyAlignment="1"/>
    <xf numFmtId="164" fontId="9" fillId="0" borderId="1" xfId="2" applyFont="1" applyFill="1" applyBorder="1" applyAlignment="1">
      <alignment horizontal="center" vertical="center"/>
    </xf>
    <xf numFmtId="164" fontId="9" fillId="0" borderId="0" xfId="2" applyFont="1" applyFill="1" applyAlignment="1">
      <alignment horizontal="center" vertical="center"/>
    </xf>
    <xf numFmtId="164" fontId="7" fillId="0" borderId="0" xfId="2" applyFont="1" applyFill="1" applyAlignment="1">
      <alignment horizontal="center"/>
    </xf>
    <xf numFmtId="164" fontId="8" fillId="0" borderId="1" xfId="2" applyFont="1" applyFill="1" applyBorder="1" applyAlignment="1">
      <alignment horizontal="center" vertical="center"/>
    </xf>
    <xf numFmtId="164" fontId="8" fillId="0" borderId="1" xfId="2" applyFont="1" applyFill="1" applyBorder="1" applyAlignment="1">
      <alignment horizontal="center"/>
    </xf>
    <xf numFmtId="164" fontId="8" fillId="0" borderId="1" xfId="2" applyFont="1" applyFill="1" applyBorder="1" applyAlignment="1">
      <alignment horizontal="left" vertical="center" wrapText="1"/>
    </xf>
    <xf numFmtId="166" fontId="8" fillId="0" borderId="1" xfId="2" applyNumberFormat="1" applyFont="1" applyFill="1" applyBorder="1" applyAlignment="1">
      <alignment horizontal="right" vertical="center" wrapText="1"/>
    </xf>
    <xf numFmtId="166" fontId="8" fillId="0" borderId="1" xfId="2" applyNumberFormat="1" applyFont="1" applyFill="1" applyBorder="1" applyAlignment="1">
      <alignment horizontal="right" vertical="center"/>
    </xf>
    <xf numFmtId="166" fontId="4" fillId="0" borderId="0" xfId="2" applyNumberFormat="1" applyFont="1" applyFill="1" applyAlignment="1">
      <alignment horizontal="right"/>
    </xf>
    <xf numFmtId="166" fontId="8" fillId="0" borderId="1" xfId="2" applyNumberFormat="1" applyFont="1" applyFill="1" applyBorder="1" applyAlignment="1">
      <alignment horizontal="right"/>
    </xf>
    <xf numFmtId="166" fontId="8" fillId="0" borderId="2" xfId="2" applyNumberFormat="1" applyFont="1" applyFill="1" applyBorder="1" applyAlignment="1">
      <alignment horizontal="right"/>
    </xf>
    <xf numFmtId="166" fontId="8" fillId="0" borderId="3" xfId="2" applyNumberFormat="1" applyFont="1" applyFill="1" applyBorder="1" applyAlignment="1">
      <alignment horizontal="right" vertical="center" wrapText="1"/>
    </xf>
    <xf numFmtId="166" fontId="8" fillId="0" borderId="3" xfId="2" applyNumberFormat="1" applyFont="1" applyFill="1" applyBorder="1" applyAlignment="1">
      <alignment horizontal="right"/>
    </xf>
    <xf numFmtId="164" fontId="9" fillId="0" borderId="1" xfId="2" applyFont="1" applyFill="1" applyBorder="1" applyAlignment="1">
      <alignment vertical="center"/>
    </xf>
    <xf numFmtId="166" fontId="9" fillId="0" borderId="1" xfId="2" applyNumberFormat="1" applyFont="1" applyFill="1" applyBorder="1" applyAlignment="1"/>
    <xf numFmtId="166" fontId="10" fillId="0" borderId="0" xfId="2" applyNumberFormat="1" applyFont="1" applyFill="1" applyAlignment="1"/>
    <xf numFmtId="164" fontId="8" fillId="0" borderId="0" xfId="2" applyFont="1" applyFill="1" applyAlignment="1"/>
    <xf numFmtId="164" fontId="8" fillId="0" borderId="0" xfId="2" applyFont="1" applyFill="1" applyAlignment="1">
      <alignment horizontal="right"/>
    </xf>
    <xf numFmtId="164" fontId="8" fillId="0" borderId="0" xfId="2" applyFont="1" applyFill="1" applyAlignment="1">
      <alignment horizontal="center"/>
    </xf>
    <xf numFmtId="164" fontId="9" fillId="0" borderId="0" xfId="2" applyFont="1" applyFill="1" applyAlignment="1">
      <alignment horizontal="center"/>
    </xf>
    <xf numFmtId="164" fontId="9" fillId="0" borderId="0" xfId="2" applyFont="1" applyFill="1" applyAlignment="1"/>
    <xf numFmtId="164" fontId="9" fillId="0" borderId="1" xfId="2" applyFont="1" applyFill="1" applyBorder="1" applyAlignment="1">
      <alignment horizontal="center"/>
    </xf>
    <xf numFmtId="164" fontId="9" fillId="0" borderId="4" xfId="2" applyFont="1" applyFill="1" applyBorder="1" applyAlignment="1">
      <alignment horizontal="center"/>
    </xf>
    <xf numFmtId="164" fontId="9" fillId="0" borderId="1" xfId="2" applyFont="1" applyFill="1" applyBorder="1" applyAlignment="1"/>
    <xf numFmtId="164" fontId="8" fillId="0" borderId="4" xfId="2" applyFont="1" applyFill="1" applyBorder="1" applyAlignment="1"/>
    <xf numFmtId="164" fontId="9" fillId="0" borderId="4" xfId="2" applyFont="1" applyFill="1" applyBorder="1" applyAlignment="1"/>
    <xf numFmtId="166" fontId="8" fillId="0" borderId="1" xfId="2" applyNumberFormat="1" applyFont="1" applyFill="1" applyBorder="1" applyAlignment="1"/>
    <xf numFmtId="166" fontId="8" fillId="0" borderId="4" xfId="2" applyNumberFormat="1" applyFont="1" applyFill="1" applyBorder="1" applyAlignment="1"/>
    <xf numFmtId="165" fontId="8" fillId="0" borderId="1" xfId="2" applyNumberFormat="1" applyFont="1" applyFill="1" applyBorder="1" applyAlignment="1">
      <alignment horizontal="center" vertical="center"/>
    </xf>
    <xf numFmtId="166" fontId="8" fillId="0" borderId="4" xfId="2" applyNumberFormat="1" applyFont="1" applyFill="1" applyBorder="1" applyAlignment="1">
      <alignment horizontal="right" vertical="center"/>
    </xf>
    <xf numFmtId="166" fontId="9" fillId="0" borderId="4" xfId="2" applyNumberFormat="1" applyFont="1" applyFill="1" applyBorder="1" applyAlignment="1"/>
    <xf numFmtId="164" fontId="11" fillId="0" borderId="1" xfId="2" applyFont="1" applyFill="1" applyBorder="1" applyAlignment="1"/>
    <xf numFmtId="164" fontId="12" fillId="0" borderId="1" xfId="2" applyFont="1" applyFill="1" applyBorder="1" applyAlignment="1"/>
    <xf numFmtId="166" fontId="9" fillId="0" borderId="1" xfId="2" applyNumberFormat="1" applyFont="1" applyFill="1" applyBorder="1" applyAlignment="1">
      <alignment horizontal="right" vertical="center"/>
    </xf>
    <xf numFmtId="49" fontId="9" fillId="0" borderId="1" xfId="2" applyNumberFormat="1" applyFont="1" applyFill="1" applyBorder="1" applyAlignment="1"/>
    <xf numFmtId="164" fontId="8" fillId="0" borderId="5" xfId="2" applyFont="1" applyFill="1" applyBorder="1" applyAlignment="1"/>
    <xf numFmtId="49" fontId="9" fillId="0" borderId="5" xfId="2" applyNumberFormat="1" applyFont="1" applyFill="1" applyBorder="1" applyAlignment="1"/>
    <xf numFmtId="164" fontId="9" fillId="0" borderId="5" xfId="2" applyFont="1" applyFill="1" applyBorder="1" applyAlignment="1">
      <alignment horizontal="right"/>
    </xf>
    <xf numFmtId="49" fontId="9" fillId="0" borderId="0" xfId="2" applyNumberFormat="1" applyFont="1" applyFill="1" applyAlignment="1"/>
    <xf numFmtId="164" fontId="9" fillId="0" borderId="0" xfId="2" applyFont="1" applyFill="1" applyAlignment="1">
      <alignment horizontal="right"/>
    </xf>
    <xf numFmtId="164" fontId="9" fillId="0" borderId="1" xfId="2" applyFont="1" applyFill="1" applyBorder="1" applyAlignment="1">
      <alignment horizontal="right"/>
    </xf>
    <xf numFmtId="166" fontId="8" fillId="0" borderId="0" xfId="2" applyNumberFormat="1" applyFont="1" applyFill="1" applyAlignment="1"/>
    <xf numFmtId="49" fontId="9" fillId="0" borderId="1" xfId="2" applyNumberFormat="1" applyFont="1" applyFill="1" applyBorder="1" applyAlignment="1">
      <alignment horizontal="center"/>
    </xf>
    <xf numFmtId="166" fontId="9" fillId="0" borderId="1" xfId="2" applyNumberFormat="1" applyFont="1" applyFill="1" applyBorder="1" applyAlignment="1">
      <alignment horizontal="center"/>
    </xf>
    <xf numFmtId="166" fontId="9" fillId="0" borderId="4" xfId="2" applyNumberFormat="1" applyFont="1" applyFill="1" applyBorder="1" applyAlignment="1">
      <alignment horizontal="center"/>
    </xf>
    <xf numFmtId="166" fontId="8" fillId="0" borderId="1" xfId="2" applyNumberFormat="1" applyFont="1" applyFill="1" applyBorder="1" applyAlignment="1">
      <alignment horizontal="center"/>
    </xf>
    <xf numFmtId="164" fontId="8" fillId="0" borderId="4" xfId="2" applyFont="1" applyFill="1" applyBorder="1" applyAlignment="1">
      <alignment horizontal="center"/>
    </xf>
    <xf numFmtId="164" fontId="13" fillId="0" borderId="1" xfId="2" applyFont="1" applyFill="1" applyBorder="1" applyAlignment="1"/>
    <xf numFmtId="166" fontId="13" fillId="0" borderId="1" xfId="2" applyNumberFormat="1" applyFont="1" applyFill="1" applyBorder="1" applyAlignment="1"/>
    <xf numFmtId="166" fontId="13" fillId="0" borderId="4" xfId="2" applyNumberFormat="1" applyFont="1" applyFill="1" applyBorder="1" applyAlignment="1"/>
    <xf numFmtId="49" fontId="8" fillId="0" borderId="1" xfId="2" applyNumberFormat="1" applyFont="1" applyFill="1" applyBorder="1" applyAlignment="1"/>
    <xf numFmtId="49" fontId="13" fillId="0" borderId="1" xfId="2" applyNumberFormat="1" applyFont="1" applyFill="1" applyBorder="1" applyAlignment="1"/>
    <xf numFmtId="164" fontId="9" fillId="0" borderId="7" xfId="2" applyFont="1" applyFill="1" applyBorder="1" applyAlignment="1"/>
    <xf numFmtId="166" fontId="9" fillId="0" borderId="7" xfId="2" applyNumberFormat="1" applyFont="1" applyFill="1" applyBorder="1" applyAlignment="1"/>
    <xf numFmtId="166" fontId="9" fillId="0" borderId="8" xfId="2" applyNumberFormat="1" applyFont="1" applyFill="1" applyBorder="1" applyAlignment="1"/>
    <xf numFmtId="164" fontId="8" fillId="0" borderId="0" xfId="2" applyFont="1" applyFill="1" applyAlignment="1">
      <alignment horizontal="center" vertical="center"/>
    </xf>
    <xf numFmtId="166" fontId="9" fillId="0" borderId="0" xfId="2" applyNumberFormat="1" applyFont="1" applyFill="1" applyAlignment="1"/>
    <xf numFmtId="169" fontId="9" fillId="0" borderId="1" xfId="2" applyNumberFormat="1" applyFont="1" applyFill="1" applyBorder="1" applyAlignment="1">
      <alignment horizontal="center"/>
    </xf>
    <xf numFmtId="170" fontId="8" fillId="0" borderId="1" xfId="2" applyNumberFormat="1" applyFont="1" applyFill="1" applyBorder="1" applyAlignment="1">
      <alignment horizontal="center"/>
    </xf>
    <xf numFmtId="170" fontId="8" fillId="0" borderId="1" xfId="2" applyNumberFormat="1" applyFont="1" applyFill="1" applyBorder="1" applyAlignment="1"/>
    <xf numFmtId="164" fontId="9" fillId="0" borderId="4" xfId="2" applyFont="1" applyFill="1" applyBorder="1" applyAlignment="1">
      <alignment horizontal="center" vertical="center"/>
    </xf>
    <xf numFmtId="164" fontId="9" fillId="0" borderId="5" xfId="2" applyFont="1" applyFill="1" applyBorder="1" applyAlignment="1">
      <alignment horizontal="center"/>
    </xf>
    <xf numFmtId="164" fontId="9" fillId="0" borderId="9" xfId="2" applyFont="1" applyFill="1" applyBorder="1" applyAlignment="1">
      <alignment horizontal="center"/>
    </xf>
    <xf numFmtId="164" fontId="9" fillId="0" borderId="7" xfId="2" applyFont="1" applyFill="1" applyBorder="1" applyAlignment="1">
      <alignment horizontal="center"/>
    </xf>
    <xf numFmtId="164" fontId="9" fillId="0" borderId="10" xfId="2" applyFont="1" applyFill="1" applyBorder="1" applyAlignment="1">
      <alignment horizontal="center"/>
    </xf>
    <xf numFmtId="164" fontId="9" fillId="0" borderId="11" xfId="2" applyFont="1" applyFill="1" applyBorder="1" applyAlignment="1"/>
    <xf numFmtId="164" fontId="9" fillId="0" borderId="10" xfId="2" applyFont="1" applyFill="1" applyBorder="1" applyAlignment="1">
      <alignment horizontal="center" wrapText="1"/>
    </xf>
    <xf numFmtId="164" fontId="8" fillId="0" borderId="4" xfId="2" applyFont="1" applyFill="1" applyBorder="1" applyAlignment="1">
      <alignment horizontal="left"/>
    </xf>
    <xf numFmtId="164" fontId="9" fillId="0" borderId="12" xfId="2" applyFont="1" applyFill="1" applyBorder="1" applyAlignment="1">
      <alignment horizontal="center"/>
    </xf>
    <xf numFmtId="164" fontId="9" fillId="0" borderId="3" xfId="2" applyFont="1" applyFill="1" applyBorder="1" applyAlignment="1">
      <alignment horizontal="center"/>
    </xf>
    <xf numFmtId="166" fontId="9" fillId="0" borderId="1" xfId="2" applyNumberFormat="1" applyFont="1" applyFill="1" applyBorder="1" applyAlignment="1">
      <alignment horizontal="right"/>
    </xf>
    <xf numFmtId="164" fontId="9" fillId="0" borderId="6" xfId="2" applyFont="1" applyFill="1" applyBorder="1" applyAlignment="1"/>
    <xf numFmtId="164" fontId="7" fillId="0" borderId="0" xfId="2" applyFont="1" applyFill="1" applyAlignment="1"/>
    <xf numFmtId="165" fontId="8" fillId="0" borderId="1" xfId="2" applyNumberFormat="1" applyFont="1" applyFill="1" applyBorder="1" applyAlignment="1">
      <alignment horizontal="center"/>
    </xf>
    <xf numFmtId="164" fontId="8" fillId="0" borderId="4" xfId="2" applyFont="1" applyFill="1" applyBorder="1" applyAlignment="1">
      <alignment horizontal="left" vertical="top" wrapText="1"/>
    </xf>
    <xf numFmtId="164" fontId="8" fillId="0" borderId="12" xfId="2" applyFont="1" applyFill="1" applyBorder="1" applyAlignment="1">
      <alignment horizontal="left" vertical="top" wrapText="1"/>
    </xf>
    <xf numFmtId="164" fontId="8" fillId="0" borderId="3" xfId="2" applyFont="1" applyFill="1" applyBorder="1" applyAlignment="1">
      <alignment horizontal="left" vertical="top" wrapText="1"/>
    </xf>
    <xf numFmtId="166" fontId="8" fillId="0" borderId="4" xfId="2" applyNumberFormat="1" applyFont="1" applyFill="1" applyBorder="1" applyAlignment="1">
      <alignment horizontal="right"/>
    </xf>
    <xf numFmtId="164" fontId="8" fillId="0" borderId="11" xfId="2" applyFont="1" applyFill="1" applyBorder="1" applyAlignment="1">
      <alignment horizontal="left" vertical="top" wrapText="1"/>
    </xf>
    <xf numFmtId="164" fontId="8" fillId="0" borderId="6" xfId="2" applyFont="1" applyFill="1" applyBorder="1" applyAlignment="1">
      <alignment horizontal="left" vertical="top" wrapText="1"/>
    </xf>
    <xf numFmtId="164" fontId="8" fillId="0" borderId="2" xfId="2" applyFont="1" applyFill="1" applyBorder="1" applyAlignment="1">
      <alignment horizontal="left" vertical="top" wrapText="1"/>
    </xf>
    <xf numFmtId="166" fontId="8" fillId="0" borderId="10" xfId="2" applyNumberFormat="1" applyFont="1" applyFill="1" applyBorder="1" applyAlignment="1">
      <alignment horizontal="right"/>
    </xf>
    <xf numFmtId="164" fontId="9" fillId="0" borderId="11" xfId="2" applyFont="1" applyFill="1" applyBorder="1" applyAlignment="1">
      <alignment horizontal="left"/>
    </xf>
    <xf numFmtId="164" fontId="9" fillId="0" borderId="6" xfId="2" applyFont="1" applyFill="1" applyBorder="1" applyAlignment="1">
      <alignment horizontal="left"/>
    </xf>
    <xf numFmtId="164" fontId="9" fillId="0" borderId="2" xfId="2" applyFont="1" applyFill="1" applyBorder="1" applyAlignment="1">
      <alignment horizontal="left"/>
    </xf>
    <xf numFmtId="166" fontId="9" fillId="0" borderId="10" xfId="2" applyNumberFormat="1" applyFont="1" applyFill="1" applyBorder="1" applyAlignment="1">
      <alignment horizontal="right"/>
    </xf>
    <xf numFmtId="164" fontId="9" fillId="0" borderId="13" xfId="2" applyFont="1" applyFill="1" applyBorder="1" applyAlignment="1"/>
    <xf numFmtId="0" fontId="8" fillId="0" borderId="6" xfId="0" applyFont="1" applyFill="1" applyBorder="1"/>
    <xf numFmtId="164" fontId="9" fillId="0" borderId="8" xfId="2" applyFont="1" applyFill="1" applyBorder="1" applyAlignment="1"/>
    <xf numFmtId="166" fontId="9" fillId="0" borderId="11" xfId="2" applyNumberFormat="1" applyFont="1" applyFill="1" applyBorder="1" applyAlignment="1">
      <alignment horizontal="right"/>
    </xf>
    <xf numFmtId="164" fontId="9" fillId="0" borderId="6" xfId="2" applyFont="1" applyFill="1" applyBorder="1" applyAlignment="1">
      <alignment horizontal="center" vertical="center"/>
    </xf>
    <xf numFmtId="164" fontId="9" fillId="0" borderId="12" xfId="2" applyFont="1" applyFill="1" applyBorder="1" applyAlignment="1">
      <alignment horizontal="center" vertical="center"/>
    </xf>
    <xf numFmtId="164" fontId="9" fillId="0" borderId="10" xfId="2" applyFont="1" applyFill="1" applyBorder="1" applyAlignment="1">
      <alignment horizontal="center" vertical="center"/>
    </xf>
    <xf numFmtId="164" fontId="9" fillId="0" borderId="12" xfId="2" applyFont="1" applyFill="1" applyBorder="1" applyAlignment="1"/>
    <xf numFmtId="164" fontId="9" fillId="0" borderId="6" xfId="2" applyFont="1" applyFill="1" applyBorder="1" applyAlignment="1">
      <alignment horizontal="center"/>
    </xf>
    <xf numFmtId="166" fontId="7" fillId="0" borderId="4" xfId="2" applyNumberFormat="1" applyFont="1" applyFill="1" applyBorder="1" applyAlignment="1"/>
    <xf numFmtId="166" fontId="7" fillId="0" borderId="1" xfId="2" applyNumberFormat="1" applyFont="1" applyFill="1" applyBorder="1" applyAlignment="1"/>
    <xf numFmtId="164" fontId="14" fillId="0" borderId="0" xfId="2" applyFont="1" applyFill="1" applyAlignment="1"/>
    <xf numFmtId="164" fontId="15" fillId="0" borderId="0" xfId="2" applyFont="1" applyFill="1" applyAlignment="1">
      <alignment horizontal="center"/>
    </xf>
    <xf numFmtId="164" fontId="16" fillId="0" borderId="0" xfId="2" applyFont="1" applyFill="1" applyAlignment="1"/>
    <xf numFmtId="164" fontId="15" fillId="0" borderId="7" xfId="2" applyFont="1" applyFill="1" applyBorder="1" applyAlignment="1">
      <alignment horizontal="center"/>
    </xf>
    <xf numFmtId="164" fontId="15" fillId="0" borderId="10" xfId="2" applyFont="1" applyFill="1" applyBorder="1" applyAlignment="1">
      <alignment horizontal="center"/>
    </xf>
    <xf numFmtId="164" fontId="14" fillId="0" borderId="1" xfId="2" applyFont="1" applyFill="1" applyBorder="1" applyAlignment="1">
      <alignment horizontal="center"/>
    </xf>
    <xf numFmtId="164" fontId="18" fillId="0" borderId="1" xfId="2" applyFont="1" applyFill="1" applyBorder="1" applyAlignment="1"/>
    <xf numFmtId="166" fontId="18" fillId="0" borderId="1" xfId="2" applyNumberFormat="1" applyFont="1" applyFill="1" applyBorder="1" applyAlignment="1"/>
    <xf numFmtId="164" fontId="18" fillId="0" borderId="1" xfId="2" applyFont="1" applyFill="1" applyBorder="1" applyAlignment="1">
      <alignment wrapText="1"/>
    </xf>
    <xf numFmtId="164" fontId="15" fillId="0" borderId="1" xfId="2" applyFont="1" applyFill="1" applyBorder="1" applyAlignment="1"/>
    <xf numFmtId="166" fontId="15" fillId="0" borderId="1" xfId="2" applyNumberFormat="1" applyFont="1" applyFill="1" applyBorder="1" applyAlignment="1"/>
    <xf numFmtId="164" fontId="9" fillId="0" borderId="1" xfId="2" applyFont="1" applyFill="1" applyBorder="1" applyAlignment="1">
      <alignment horizontal="center" shrinkToFit="1"/>
    </xf>
    <xf numFmtId="164" fontId="8" fillId="0" borderId="1" xfId="2" applyFont="1" applyFill="1" applyBorder="1" applyAlignment="1">
      <alignment horizontal="left" vertical="center"/>
    </xf>
    <xf numFmtId="164" fontId="8" fillId="0" borderId="1" xfId="2" applyFont="1" applyFill="1" applyBorder="1" applyAlignment="1">
      <alignment horizontal="left"/>
    </xf>
    <xf numFmtId="164" fontId="8" fillId="0" borderId="1" xfId="2" applyFont="1" applyFill="1" applyBorder="1" applyAlignment="1">
      <alignment horizontal="left" wrapText="1"/>
    </xf>
    <xf numFmtId="164" fontId="8" fillId="0" borderId="7" xfId="2" applyFont="1" applyFill="1" applyBorder="1" applyAlignment="1">
      <alignment horizontal="center"/>
    </xf>
    <xf numFmtId="164" fontId="8" fillId="0" borderId="7" xfId="2" applyFont="1" applyFill="1" applyBorder="1" applyAlignment="1">
      <alignment horizontal="left" wrapText="1"/>
    </xf>
    <xf numFmtId="166" fontId="8" fillId="0" borderId="7" xfId="2" applyNumberFormat="1" applyFont="1" applyFill="1" applyBorder="1" applyAlignment="1"/>
    <xf numFmtId="164" fontId="9" fillId="0" borderId="1" xfId="2" applyFont="1" applyFill="1" applyBorder="1" applyAlignment="1">
      <alignment horizontal="center" wrapText="1"/>
    </xf>
    <xf numFmtId="164" fontId="4" fillId="0" borderId="3" xfId="2" applyFont="1" applyFill="1" applyBorder="1" applyAlignment="1"/>
    <xf numFmtId="164" fontId="8" fillId="0" borderId="1" xfId="2" applyFont="1" applyFill="1" applyBorder="1" applyAlignment="1">
      <alignment vertical="center"/>
    </xf>
    <xf numFmtId="164" fontId="9" fillId="0" borderId="1" xfId="2" applyFont="1" applyFill="1" applyBorder="1" applyAlignment="1">
      <alignment wrapText="1"/>
    </xf>
    <xf numFmtId="166" fontId="9" fillId="0" borderId="1" xfId="2" applyNumberFormat="1" applyFont="1" applyFill="1" applyBorder="1" applyAlignment="1">
      <alignment vertical="center"/>
    </xf>
    <xf numFmtId="164" fontId="9" fillId="0" borderId="1" xfId="2" applyFont="1" applyFill="1" applyBorder="1" applyAlignment="1">
      <alignment vertical="top"/>
    </xf>
    <xf numFmtId="164" fontId="5" fillId="0" borderId="0" xfId="2" applyFont="1" applyFill="1" applyAlignment="1">
      <alignment horizontal="right"/>
    </xf>
    <xf numFmtId="164" fontId="6" fillId="0" borderId="0" xfId="2" applyFont="1" applyFill="1" applyAlignment="1">
      <alignment horizontal="center"/>
    </xf>
    <xf numFmtId="164" fontId="6" fillId="0" borderId="0" xfId="2" applyFont="1" applyFill="1" applyAlignment="1">
      <alignment horizontal="right"/>
    </xf>
    <xf numFmtId="164" fontId="9" fillId="0" borderId="0" xfId="2" applyFont="1" applyFill="1" applyAlignment="1">
      <alignment horizontal="left"/>
    </xf>
    <xf numFmtId="164" fontId="8" fillId="0" borderId="1" xfId="2" applyFont="1" applyFill="1" applyBorder="1" applyAlignment="1">
      <alignment horizontal="right"/>
    </xf>
    <xf numFmtId="164" fontId="5" fillId="0" borderId="0" xfId="2" applyFont="1" applyFill="1" applyAlignment="1">
      <alignment horizontal="center" vertical="center"/>
    </xf>
    <xf numFmtId="164" fontId="8" fillId="0" borderId="0" xfId="2" applyFont="1" applyFill="1" applyAlignment="1">
      <alignment horizontal="center" vertical="center" wrapText="1"/>
    </xf>
    <xf numFmtId="164" fontId="5" fillId="0" borderId="0" xfId="2" applyFont="1" applyFill="1" applyAlignment="1">
      <alignment horizontal="center" vertical="center" wrapText="1"/>
    </xf>
    <xf numFmtId="166" fontId="5" fillId="0" borderId="0" xfId="2" applyNumberFormat="1" applyFont="1" applyFill="1" applyAlignment="1"/>
    <xf numFmtId="164" fontId="1" fillId="0" borderId="0" xfId="2" applyFont="1" applyFill="1" applyAlignment="1"/>
    <xf numFmtId="164" fontId="9" fillId="0" borderId="0" xfId="2" applyFont="1" applyFill="1" applyAlignment="1">
      <alignment wrapText="1"/>
    </xf>
    <xf numFmtId="167" fontId="9" fillId="0" borderId="3" xfId="1" applyNumberFormat="1" applyFont="1" applyFill="1" applyBorder="1" applyAlignment="1"/>
    <xf numFmtId="164" fontId="8" fillId="0" borderId="13" xfId="2" applyFont="1" applyFill="1" applyBorder="1" applyAlignment="1"/>
    <xf numFmtId="167" fontId="9" fillId="0" borderId="14" xfId="1" applyNumberFormat="1" applyFont="1" applyFill="1" applyBorder="1" applyAlignment="1"/>
    <xf numFmtId="164" fontId="9" fillId="0" borderId="4" xfId="2" applyFont="1" applyFill="1" applyBorder="1" applyAlignment="1">
      <alignment horizontal="right" vertical="center"/>
    </xf>
    <xf numFmtId="167" fontId="8" fillId="0" borderId="3" xfId="1" applyNumberFormat="1" applyFont="1" applyFill="1" applyBorder="1" applyAlignment="1"/>
    <xf numFmtId="164" fontId="9" fillId="0" borderId="11" xfId="2" applyFont="1" applyFill="1" applyBorder="1" applyAlignment="1">
      <alignment horizontal="right" vertical="center"/>
    </xf>
    <xf numFmtId="164" fontId="8" fillId="0" borderId="10" xfId="2" applyFont="1" applyFill="1" applyBorder="1" applyAlignment="1"/>
    <xf numFmtId="167" fontId="8" fillId="0" borderId="2" xfId="1" applyNumberFormat="1" applyFont="1" applyFill="1" applyBorder="1" applyAlignment="1"/>
    <xf numFmtId="164" fontId="9" fillId="0" borderId="8" xfId="2" applyFont="1" applyFill="1" applyBorder="1" applyAlignment="1">
      <alignment horizontal="right" vertical="center"/>
    </xf>
    <xf numFmtId="164" fontId="8" fillId="0" borderId="7" xfId="2" applyFont="1" applyFill="1" applyBorder="1" applyAlignment="1"/>
    <xf numFmtId="167" fontId="8" fillId="0" borderId="9" xfId="1" applyNumberFormat="1" applyFont="1" applyFill="1" applyBorder="1" applyAlignment="1"/>
    <xf numFmtId="167" fontId="9" fillId="0" borderId="0" xfId="1" applyNumberFormat="1" applyFont="1" applyFill="1" applyAlignment="1"/>
    <xf numFmtId="164" fontId="9" fillId="0" borderId="11" xfId="2" applyFont="1" applyFill="1" applyBorder="1" applyAlignment="1">
      <alignment horizontal="center"/>
    </xf>
    <xf numFmtId="164" fontId="9" fillId="0" borderId="2" xfId="2" applyFont="1" applyFill="1" applyBorder="1" applyAlignment="1">
      <alignment horizontal="right"/>
    </xf>
    <xf numFmtId="164" fontId="9" fillId="0" borderId="3" xfId="2" applyFont="1" applyFill="1" applyBorder="1" applyAlignment="1">
      <alignment horizontal="right"/>
    </xf>
    <xf numFmtId="164" fontId="9" fillId="0" borderId="8" xfId="2" applyFont="1" applyFill="1" applyBorder="1" applyAlignment="1">
      <alignment horizontal="center"/>
    </xf>
    <xf numFmtId="164" fontId="9" fillId="0" borderId="9" xfId="2" applyFont="1" applyFill="1" applyBorder="1" applyAlignment="1">
      <alignment horizontal="right"/>
    </xf>
    <xf numFmtId="164" fontId="9" fillId="0" borderId="13" xfId="2" applyFont="1" applyFill="1" applyBorder="1" applyAlignment="1">
      <alignment horizontal="right" vertical="center"/>
    </xf>
    <xf numFmtId="164" fontId="8" fillId="0" borderId="15" xfId="2" applyFont="1" applyFill="1" applyBorder="1" applyAlignment="1"/>
    <xf numFmtId="167" fontId="8" fillId="0" borderId="14" xfId="1" applyNumberFormat="1" applyFont="1" applyFill="1" applyBorder="1" applyAlignment="1"/>
    <xf numFmtId="164" fontId="9" fillId="0" borderId="0" xfId="2" applyFont="1" applyFill="1" applyAlignment="1">
      <alignment horizontal="right" vertical="center"/>
    </xf>
    <xf numFmtId="164" fontId="9" fillId="0" borderId="7" xfId="2" applyFont="1" applyFill="1" applyBorder="1" applyAlignment="1">
      <alignment horizontal="right"/>
    </xf>
    <xf numFmtId="167" fontId="9" fillId="0" borderId="1" xfId="1" applyNumberFormat="1" applyFont="1" applyFill="1" applyBorder="1" applyAlignment="1"/>
    <xf numFmtId="164" fontId="8" fillId="0" borderId="1" xfId="2" applyFont="1" applyFill="1" applyBorder="1" applyAlignment="1">
      <alignment wrapText="1"/>
    </xf>
    <xf numFmtId="164" fontId="9" fillId="0" borderId="1" xfId="2" applyFont="1" applyFill="1" applyBorder="1" applyAlignment="1">
      <alignment horizontal="right" vertical="center"/>
    </xf>
    <xf numFmtId="167" fontId="9" fillId="0" borderId="1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Alignment="1"/>
    <xf numFmtId="167" fontId="9" fillId="0" borderId="1" xfId="1" applyNumberFormat="1" applyFont="1" applyFill="1" applyBorder="1" applyAlignment="1">
      <alignment vertical="center"/>
    </xf>
    <xf numFmtId="164" fontId="8" fillId="0" borderId="2" xfId="2" applyFont="1" applyFill="1" applyBorder="1" applyAlignment="1">
      <alignment horizontal="center"/>
    </xf>
    <xf numFmtId="164" fontId="8" fillId="0" borderId="3" xfId="2" applyFont="1" applyFill="1" applyBorder="1" applyAlignment="1">
      <alignment horizontal="center"/>
    </xf>
    <xf numFmtId="166" fontId="8" fillId="0" borderId="1" xfId="2" applyNumberFormat="1" applyFont="1" applyFill="1" applyBorder="1" applyAlignment="1">
      <alignment horizontal="right" vertical="center" wrapText="1"/>
    </xf>
    <xf numFmtId="166" fontId="8" fillId="0" borderId="1" xfId="2" applyNumberFormat="1" applyFont="1" applyFill="1" applyBorder="1" applyAlignment="1">
      <alignment horizontal="right" vertical="center"/>
    </xf>
    <xf numFmtId="164" fontId="8" fillId="0" borderId="1" xfId="2" applyFont="1" applyFill="1" applyBorder="1" applyAlignment="1">
      <alignment horizontal="center" vertical="center"/>
    </xf>
    <xf numFmtId="164" fontId="9" fillId="0" borderId="1" xfId="2" applyFont="1" applyFill="1" applyBorder="1" applyAlignment="1">
      <alignment horizontal="center" vertical="center" wrapText="1"/>
    </xf>
    <xf numFmtId="164" fontId="8" fillId="0" borderId="1" xfId="2" applyFont="1" applyFill="1" applyBorder="1" applyAlignment="1">
      <alignment horizontal="left" vertical="center" wrapText="1"/>
    </xf>
    <xf numFmtId="164" fontId="9" fillId="0" borderId="1" xfId="2" applyFont="1" applyFill="1" applyBorder="1" applyAlignment="1">
      <alignment horizontal="center" vertical="center"/>
    </xf>
    <xf numFmtId="164" fontId="8" fillId="0" borderId="1" xfId="2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0" xfId="2" applyFont="1" applyFill="1" applyAlignment="1">
      <alignment horizontal="center"/>
    </xf>
    <xf numFmtId="164" fontId="6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center"/>
    </xf>
    <xf numFmtId="49" fontId="9" fillId="0" borderId="1" xfId="2" applyNumberFormat="1" applyFont="1" applyFill="1" applyBorder="1" applyAlignment="1">
      <alignment horizontal="center"/>
    </xf>
    <xf numFmtId="164" fontId="8" fillId="0" borderId="0" xfId="2" applyFont="1" applyFill="1" applyAlignment="1">
      <alignment horizontal="right"/>
    </xf>
    <xf numFmtId="164" fontId="9" fillId="0" borderId="0" xfId="2" applyFont="1" applyFill="1" applyAlignment="1">
      <alignment horizontal="center" wrapText="1"/>
    </xf>
    <xf numFmtId="164" fontId="9" fillId="0" borderId="0" xfId="2" applyFont="1" applyFill="1" applyAlignment="1">
      <alignment horizontal="center"/>
    </xf>
    <xf numFmtId="164" fontId="9" fillId="0" borderId="1" xfId="2" applyFont="1" applyFill="1" applyBorder="1" applyAlignment="1">
      <alignment horizontal="center"/>
    </xf>
    <xf numFmtId="49" fontId="9" fillId="0" borderId="6" xfId="2" applyNumberFormat="1" applyFont="1" applyFill="1" applyBorder="1" applyAlignment="1">
      <alignment horizontal="center"/>
    </xf>
    <xf numFmtId="164" fontId="8" fillId="0" borderId="1" xfId="2" applyFont="1" applyFill="1" applyBorder="1" applyAlignment="1">
      <alignment horizontal="left" vertical="top" wrapText="1"/>
    </xf>
    <xf numFmtId="164" fontId="9" fillId="0" borderId="1" xfId="2" applyFont="1" applyFill="1" applyBorder="1" applyAlignment="1">
      <alignment horizontal="left"/>
    </xf>
    <xf numFmtId="164" fontId="9" fillId="0" borderId="4" xfId="2" applyFont="1" applyFill="1" applyBorder="1" applyAlignment="1">
      <alignment horizontal="center" vertical="center"/>
    </xf>
    <xf numFmtId="164" fontId="9" fillId="0" borderId="5" xfId="2" applyFont="1" applyFill="1" applyBorder="1" applyAlignment="1">
      <alignment horizontal="center"/>
    </xf>
    <xf numFmtId="164" fontId="9" fillId="0" borderId="10" xfId="2" applyFont="1" applyFill="1" applyBorder="1" applyAlignment="1">
      <alignment horizontal="center"/>
    </xf>
    <xf numFmtId="164" fontId="8" fillId="0" borderId="0" xfId="2" applyFont="1" applyFill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164" fontId="14" fillId="0" borderId="0" xfId="2" applyFont="1" applyFill="1" applyAlignment="1">
      <alignment horizontal="right"/>
    </xf>
    <xf numFmtId="164" fontId="15" fillId="0" borderId="0" xfId="2" applyFont="1" applyFill="1" applyAlignment="1">
      <alignment horizontal="center"/>
    </xf>
    <xf numFmtId="164" fontId="15" fillId="0" borderId="6" xfId="2" applyFont="1" applyFill="1" applyBorder="1" applyAlignment="1">
      <alignment horizontal="right"/>
    </xf>
    <xf numFmtId="164" fontId="17" fillId="0" borderId="1" xfId="2" applyFont="1" applyFill="1" applyBorder="1" applyAlignment="1">
      <alignment horizontal="center" vertical="center"/>
    </xf>
    <xf numFmtId="164" fontId="19" fillId="0" borderId="0" xfId="2" applyFont="1" applyFill="1" applyAlignment="1">
      <alignment horizontal="center"/>
    </xf>
    <xf numFmtId="164" fontId="9" fillId="0" borderId="1" xfId="2" applyFont="1" applyFill="1" applyBorder="1" applyAlignment="1">
      <alignment horizontal="center" wrapText="1"/>
    </xf>
    <xf numFmtId="164" fontId="9" fillId="0" borderId="4" xfId="2" applyFont="1" applyFill="1" applyBorder="1" applyAlignment="1">
      <alignment horizontal="left"/>
    </xf>
    <xf numFmtId="164" fontId="9" fillId="0" borderId="0" xfId="2" applyFont="1" applyFill="1" applyAlignment="1">
      <alignment horizontal="center" vertical="center"/>
    </xf>
  </cellXfs>
  <cellStyles count="7">
    <cellStyle name="Excel Built-in Comma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ál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M48"/>
  <sheetViews>
    <sheetView tabSelected="1" topLeftCell="A2" workbookViewId="0">
      <selection sqref="A1:K1"/>
    </sheetView>
  </sheetViews>
  <sheetFormatPr defaultColWidth="8.75" defaultRowHeight="14.25" x14ac:dyDescent="0.2"/>
  <cols>
    <col min="1" max="1" width="3.625" style="2" customWidth="1"/>
    <col min="2" max="2" width="10.875" style="2" customWidth="1"/>
    <col min="3" max="3" width="22.375" style="2" customWidth="1"/>
    <col min="4" max="4" width="12.25" style="2" customWidth="1"/>
    <col min="5" max="5" width="12.5" style="2" customWidth="1"/>
    <col min="6" max="6" width="10.25" style="2" customWidth="1"/>
    <col min="7" max="8" width="10" style="2" customWidth="1"/>
    <col min="9" max="9" width="10.125" style="2" customWidth="1"/>
    <col min="10" max="10" width="9.625" style="2" customWidth="1"/>
    <col min="11" max="11" width="10.5" style="2" customWidth="1"/>
    <col min="12" max="12" width="10.75" style="2" customWidth="1"/>
    <col min="13" max="1027" width="8.75" style="2" customWidth="1"/>
    <col min="1028" max="1028" width="8.75" customWidth="1"/>
  </cols>
  <sheetData>
    <row r="1" spans="1:13" ht="15" hidden="1" customHeight="1" x14ac:dyDescent="0.2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"/>
    </row>
    <row r="2" spans="1:13" x14ac:dyDescent="0.2">
      <c r="C2" s="176" t="s">
        <v>0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x14ac:dyDescent="0.2">
      <c r="A3" s="3"/>
      <c r="B3" s="177" t="s">
        <v>1</v>
      </c>
      <c r="C3" s="177"/>
      <c r="D3" s="177"/>
      <c r="E3" s="177"/>
      <c r="F3" s="177"/>
      <c r="G3" s="177"/>
      <c r="H3" s="177"/>
      <c r="I3" s="177"/>
      <c r="J3" s="177"/>
      <c r="K3" s="177"/>
    </row>
    <row r="4" spans="1:13" x14ac:dyDescent="0.2">
      <c r="A4" s="3"/>
      <c r="B4" s="3"/>
      <c r="C4" s="3"/>
      <c r="D4" s="3"/>
      <c r="E4" s="3"/>
      <c r="F4" s="3"/>
      <c r="G4" s="3"/>
      <c r="H4" s="3" t="s">
        <v>2</v>
      </c>
      <c r="I4" s="3"/>
      <c r="K4" s="4"/>
      <c r="L4" s="4"/>
    </row>
    <row r="5" spans="1:13" x14ac:dyDescent="0.2">
      <c r="A5" s="5"/>
      <c r="B5" s="173" t="s">
        <v>3</v>
      </c>
      <c r="C5" s="173"/>
      <c r="D5" s="6" t="s">
        <v>4</v>
      </c>
      <c r="E5" s="6"/>
      <c r="F5" s="6" t="s">
        <v>5</v>
      </c>
      <c r="G5" s="6"/>
      <c r="H5" s="6" t="s">
        <v>6</v>
      </c>
      <c r="I5" s="6"/>
      <c r="J5" s="6"/>
      <c r="K5" s="7"/>
      <c r="L5" s="8"/>
    </row>
    <row r="6" spans="1:13" ht="15.75" customHeight="1" x14ac:dyDescent="0.2">
      <c r="A6" s="173" t="s">
        <v>7</v>
      </c>
      <c r="B6" s="174" t="s">
        <v>8</v>
      </c>
      <c r="C6" s="170" t="s">
        <v>9</v>
      </c>
      <c r="D6" s="171" t="s">
        <v>10</v>
      </c>
      <c r="E6" s="171" t="s">
        <v>11</v>
      </c>
      <c r="F6" s="171" t="s">
        <v>12</v>
      </c>
      <c r="G6" s="171" t="s">
        <v>13</v>
      </c>
      <c r="H6" s="171" t="s">
        <v>14</v>
      </c>
      <c r="I6" s="171" t="s">
        <v>15</v>
      </c>
      <c r="J6" s="171" t="s">
        <v>16</v>
      </c>
      <c r="K6" s="171" t="s">
        <v>17</v>
      </c>
      <c r="L6" s="175"/>
    </row>
    <row r="7" spans="1:13" ht="30" customHeight="1" x14ac:dyDescent="0.2">
      <c r="A7" s="173"/>
      <c r="B7" s="174"/>
      <c r="C7" s="170"/>
      <c r="D7" s="171"/>
      <c r="E7" s="171"/>
      <c r="F7" s="171"/>
      <c r="G7" s="171"/>
      <c r="H7" s="171"/>
      <c r="I7" s="171"/>
      <c r="J7" s="171"/>
      <c r="K7" s="171"/>
      <c r="L7" s="175"/>
    </row>
    <row r="8" spans="1:13" ht="15.75" customHeight="1" x14ac:dyDescent="0.2">
      <c r="A8" s="10" t="s">
        <v>18</v>
      </c>
      <c r="B8" s="170" t="s">
        <v>19</v>
      </c>
      <c r="C8" s="172" t="s">
        <v>20</v>
      </c>
      <c r="D8" s="168">
        <v>14514350</v>
      </c>
      <c r="E8" s="168">
        <v>18140000</v>
      </c>
      <c r="F8" s="168">
        <v>14773740</v>
      </c>
      <c r="G8" s="168">
        <v>16431172</v>
      </c>
      <c r="H8" s="169">
        <v>5641050</v>
      </c>
      <c r="I8" s="169">
        <v>5852250</v>
      </c>
      <c r="J8" s="169">
        <f>D8+F8+H8</f>
        <v>34929140</v>
      </c>
      <c r="K8" s="169">
        <f>E8+G8+I8</f>
        <v>40423422</v>
      </c>
      <c r="L8" s="175"/>
    </row>
    <row r="9" spans="1:13" ht="11.25" customHeight="1" x14ac:dyDescent="0.2">
      <c r="A9" s="10" t="s">
        <v>21</v>
      </c>
      <c r="B9" s="170"/>
      <c r="C9" s="172"/>
      <c r="D9" s="168"/>
      <c r="E9" s="168"/>
      <c r="F9" s="168"/>
      <c r="G9" s="168"/>
      <c r="H9" s="169"/>
      <c r="I9" s="169"/>
      <c r="J9" s="169"/>
      <c r="K9" s="169"/>
      <c r="L9" s="175"/>
    </row>
    <row r="10" spans="1:13" ht="12.75" hidden="1" customHeight="1" x14ac:dyDescent="0.2">
      <c r="A10" s="10" t="s">
        <v>22</v>
      </c>
      <c r="B10" s="170"/>
      <c r="C10" s="172"/>
      <c r="D10" s="168"/>
      <c r="E10" s="168"/>
      <c r="F10" s="168"/>
      <c r="G10" s="168"/>
      <c r="H10" s="169"/>
      <c r="I10" s="169"/>
      <c r="J10" s="13"/>
      <c r="K10" s="13"/>
      <c r="L10" s="14"/>
    </row>
    <row r="11" spans="1:13" ht="12.75" hidden="1" customHeight="1" x14ac:dyDescent="0.2">
      <c r="A11" s="10" t="s">
        <v>23</v>
      </c>
      <c r="B11" s="170"/>
      <c r="C11" s="172"/>
      <c r="D11" s="168"/>
      <c r="E11" s="168"/>
      <c r="F11" s="168"/>
      <c r="G11" s="168"/>
      <c r="H11" s="169"/>
      <c r="I11" s="169"/>
      <c r="J11" s="13"/>
      <c r="K11" s="13"/>
      <c r="L11" s="14"/>
    </row>
    <row r="12" spans="1:13" ht="30.75" customHeight="1" x14ac:dyDescent="0.2">
      <c r="A12" s="10" t="s">
        <v>24</v>
      </c>
      <c r="B12" s="170"/>
      <c r="C12" s="11" t="s">
        <v>25</v>
      </c>
      <c r="D12" s="12">
        <v>2355545</v>
      </c>
      <c r="E12" s="12">
        <v>2685283</v>
      </c>
      <c r="F12" s="12">
        <v>2573592</v>
      </c>
      <c r="G12" s="12">
        <v>2701160</v>
      </c>
      <c r="H12" s="13">
        <v>966184</v>
      </c>
      <c r="I12" s="13">
        <v>966184</v>
      </c>
      <c r="J12" s="13">
        <f>D12+F12+H12</f>
        <v>5895321</v>
      </c>
      <c r="K12" s="13">
        <f>E12+G12+I12</f>
        <v>6352627</v>
      </c>
      <c r="L12" s="14"/>
    </row>
    <row r="13" spans="1:13" ht="17.25" customHeight="1" x14ac:dyDescent="0.2">
      <c r="A13" s="10" t="s">
        <v>26</v>
      </c>
      <c r="B13" s="170"/>
      <c r="C13" s="11" t="s">
        <v>27</v>
      </c>
      <c r="D13" s="12">
        <v>23468134</v>
      </c>
      <c r="E13" s="12">
        <v>17440874</v>
      </c>
      <c r="F13" s="12">
        <v>1309168</v>
      </c>
      <c r="G13" s="12">
        <v>1309168</v>
      </c>
      <c r="H13" s="15">
        <v>3689266</v>
      </c>
      <c r="I13" s="15">
        <v>3689266</v>
      </c>
      <c r="J13" s="16">
        <f>D13+F13+H13</f>
        <v>28466568</v>
      </c>
      <c r="K13" s="16">
        <f>E13+G13+I13</f>
        <v>22439308</v>
      </c>
      <c r="L13" s="14"/>
    </row>
    <row r="14" spans="1:13" ht="30.75" customHeight="1" x14ac:dyDescent="0.2">
      <c r="A14" s="10" t="s">
        <v>28</v>
      </c>
      <c r="B14" s="170"/>
      <c r="C14" s="11" t="s">
        <v>29</v>
      </c>
      <c r="D14" s="12">
        <v>6033972</v>
      </c>
      <c r="E14" s="12">
        <v>6033972</v>
      </c>
      <c r="F14" s="12">
        <v>0</v>
      </c>
      <c r="G14" s="12">
        <v>0</v>
      </c>
      <c r="H14" s="15">
        <v>0</v>
      </c>
      <c r="I14" s="15">
        <v>0</v>
      </c>
      <c r="J14" s="17">
        <v>6033972</v>
      </c>
      <c r="K14" s="17">
        <v>6033972</v>
      </c>
      <c r="L14" s="14"/>
    </row>
    <row r="15" spans="1:13" x14ac:dyDescent="0.2">
      <c r="A15" s="10" t="s">
        <v>30</v>
      </c>
      <c r="B15" s="170"/>
      <c r="C15" s="11" t="s">
        <v>31</v>
      </c>
      <c r="D15" s="12">
        <v>38701300</v>
      </c>
      <c r="E15" s="12">
        <v>16672300</v>
      </c>
      <c r="F15" s="12">
        <v>0</v>
      </c>
      <c r="G15" s="12">
        <v>0</v>
      </c>
      <c r="H15" s="15">
        <v>0</v>
      </c>
      <c r="I15" s="15">
        <v>0</v>
      </c>
      <c r="J15" s="17">
        <v>38701300</v>
      </c>
      <c r="K15" s="17">
        <v>16672300</v>
      </c>
      <c r="L15" s="14"/>
    </row>
    <row r="16" spans="1:13" x14ac:dyDescent="0.2">
      <c r="A16" s="10" t="s">
        <v>32</v>
      </c>
      <c r="B16" s="170" t="s">
        <v>33</v>
      </c>
      <c r="C16" s="5" t="s">
        <v>34</v>
      </c>
      <c r="D16" s="15">
        <v>27200000</v>
      </c>
      <c r="E16" s="15">
        <v>39311447</v>
      </c>
      <c r="F16" s="15">
        <v>0</v>
      </c>
      <c r="G16" s="15">
        <v>0</v>
      </c>
      <c r="H16" s="15">
        <v>0</v>
      </c>
      <c r="I16" s="15">
        <v>0</v>
      </c>
      <c r="J16" s="15">
        <v>27200000</v>
      </c>
      <c r="K16" s="15">
        <v>39311447</v>
      </c>
      <c r="L16" s="14"/>
    </row>
    <row r="17" spans="1:12" x14ac:dyDescent="0.2">
      <c r="A17" s="10"/>
      <c r="B17" s="170"/>
      <c r="C17" s="5" t="s">
        <v>35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4"/>
    </row>
    <row r="18" spans="1:12" x14ac:dyDescent="0.2">
      <c r="A18" s="10" t="s">
        <v>36</v>
      </c>
      <c r="B18" s="170"/>
      <c r="C18" s="5" t="s">
        <v>37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8">
        <v>0</v>
      </c>
      <c r="K18" s="18">
        <v>0</v>
      </c>
      <c r="L18" s="14"/>
    </row>
    <row r="19" spans="1:12" x14ac:dyDescent="0.2">
      <c r="A19" s="10" t="s">
        <v>38</v>
      </c>
      <c r="B19" s="9" t="s">
        <v>39</v>
      </c>
      <c r="C19" s="5" t="s">
        <v>40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8">
        <v>0</v>
      </c>
      <c r="K19" s="18">
        <v>0</v>
      </c>
      <c r="L19" s="14"/>
    </row>
    <row r="20" spans="1:12" x14ac:dyDescent="0.2">
      <c r="A20" s="10" t="s">
        <v>41</v>
      </c>
      <c r="B20" s="9" t="s">
        <v>42</v>
      </c>
      <c r="C20" s="5" t="s">
        <v>43</v>
      </c>
      <c r="D20" s="15">
        <v>2146246</v>
      </c>
      <c r="E20" s="15">
        <v>2146246</v>
      </c>
      <c r="F20" s="15">
        <v>0</v>
      </c>
      <c r="G20" s="15">
        <v>0</v>
      </c>
      <c r="H20" s="15">
        <v>0</v>
      </c>
      <c r="I20" s="15">
        <v>0</v>
      </c>
      <c r="J20" s="18">
        <v>2146246</v>
      </c>
      <c r="K20" s="18">
        <v>2146246</v>
      </c>
      <c r="L20" s="14"/>
    </row>
    <row r="21" spans="1:12" x14ac:dyDescent="0.2">
      <c r="A21" s="10" t="s">
        <v>44</v>
      </c>
      <c r="B21" s="9"/>
      <c r="C21" s="5" t="s">
        <v>45</v>
      </c>
      <c r="D21" s="15">
        <v>25680453</v>
      </c>
      <c r="E21" s="15">
        <v>27671993</v>
      </c>
      <c r="F21" s="15">
        <v>0</v>
      </c>
      <c r="G21" s="15">
        <v>0</v>
      </c>
      <c r="H21" s="15">
        <v>0</v>
      </c>
      <c r="I21" s="15">
        <v>0</v>
      </c>
      <c r="J21" s="15"/>
      <c r="K21" s="15"/>
      <c r="L21" s="14"/>
    </row>
    <row r="22" spans="1:12" x14ac:dyDescent="0.2">
      <c r="A22" s="10" t="s">
        <v>46</v>
      </c>
      <c r="B22" s="9"/>
      <c r="C22" s="5" t="s">
        <v>47</v>
      </c>
      <c r="D22" s="15">
        <f>SUM(D19:D21)</f>
        <v>27826699</v>
      </c>
      <c r="E22" s="15">
        <f>SUM(E19:E21)</f>
        <v>29818239</v>
      </c>
      <c r="F22" s="15">
        <v>0</v>
      </c>
      <c r="G22" s="15">
        <v>0</v>
      </c>
      <c r="H22" s="15">
        <v>0</v>
      </c>
      <c r="I22" s="15">
        <v>0</v>
      </c>
      <c r="J22" s="15">
        <v>2146246</v>
      </c>
      <c r="K22" s="15">
        <v>2146246</v>
      </c>
      <c r="L22" s="14"/>
    </row>
    <row r="23" spans="1:12" ht="15" x14ac:dyDescent="0.2">
      <c r="A23" s="10" t="s">
        <v>48</v>
      </c>
      <c r="B23" s="19" t="s">
        <v>49</v>
      </c>
      <c r="C23" s="19"/>
      <c r="D23" s="20">
        <f t="shared" ref="D23:K23" si="0">SUM(D8:D18)+D22</f>
        <v>140100000</v>
      </c>
      <c r="E23" s="20">
        <f t="shared" si="0"/>
        <v>130102115</v>
      </c>
      <c r="F23" s="20">
        <f t="shared" si="0"/>
        <v>18656500</v>
      </c>
      <c r="G23" s="20">
        <f t="shared" si="0"/>
        <v>20441500</v>
      </c>
      <c r="H23" s="20">
        <f t="shared" si="0"/>
        <v>10296500</v>
      </c>
      <c r="I23" s="20">
        <f t="shared" si="0"/>
        <v>10507700</v>
      </c>
      <c r="J23" s="20">
        <f t="shared" si="0"/>
        <v>143372547</v>
      </c>
      <c r="K23" s="20">
        <f t="shared" si="0"/>
        <v>133379322</v>
      </c>
      <c r="L23" s="21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12" ht="8.25" customHeight="1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12" ht="13.5" customHeight="1" x14ac:dyDescent="0.2">
      <c r="A27" s="173" t="s">
        <v>7</v>
      </c>
      <c r="B27" s="174" t="s">
        <v>8</v>
      </c>
      <c r="C27" s="170" t="s">
        <v>9</v>
      </c>
      <c r="D27" s="171" t="s">
        <v>50</v>
      </c>
      <c r="E27" s="171" t="s">
        <v>50</v>
      </c>
      <c r="F27" s="171" t="s">
        <v>51</v>
      </c>
      <c r="G27" s="171" t="s">
        <v>51</v>
      </c>
      <c r="H27" s="171" t="s">
        <v>52</v>
      </c>
      <c r="I27" s="171" t="s">
        <v>52</v>
      </c>
      <c r="J27" s="171" t="s">
        <v>53</v>
      </c>
      <c r="K27" s="171" t="s">
        <v>53</v>
      </c>
    </row>
    <row r="28" spans="1:12" ht="29.85" customHeight="1" x14ac:dyDescent="0.2">
      <c r="A28" s="173"/>
      <c r="B28" s="174"/>
      <c r="C28" s="170"/>
      <c r="D28" s="171"/>
      <c r="E28" s="171"/>
      <c r="F28" s="171"/>
      <c r="G28" s="171"/>
      <c r="H28" s="171"/>
      <c r="I28" s="171"/>
      <c r="J28" s="171"/>
      <c r="K28" s="171"/>
    </row>
    <row r="29" spans="1:12" ht="13.5" customHeight="1" x14ac:dyDescent="0.2">
      <c r="A29" s="10" t="s">
        <v>18</v>
      </c>
      <c r="B29" s="170" t="s">
        <v>19</v>
      </c>
      <c r="C29" s="172" t="s">
        <v>54</v>
      </c>
      <c r="D29" s="168">
        <v>67556135</v>
      </c>
      <c r="E29" s="168">
        <v>73746803</v>
      </c>
      <c r="F29" s="168">
        <v>0</v>
      </c>
      <c r="G29" s="168">
        <v>0</v>
      </c>
      <c r="H29" s="169">
        <v>0</v>
      </c>
      <c r="I29" s="169">
        <v>0</v>
      </c>
      <c r="J29" s="168">
        <v>67556135</v>
      </c>
      <c r="K29" s="168">
        <v>73746803</v>
      </c>
    </row>
    <row r="30" spans="1:12" x14ac:dyDescent="0.2">
      <c r="A30" s="10" t="s">
        <v>21</v>
      </c>
      <c r="B30" s="170"/>
      <c r="C30" s="172"/>
      <c r="D30" s="168"/>
      <c r="E30" s="168"/>
      <c r="F30" s="168"/>
      <c r="G30" s="168"/>
      <c r="H30" s="169"/>
      <c r="I30" s="169"/>
      <c r="J30" s="168"/>
      <c r="K30" s="168"/>
    </row>
    <row r="31" spans="1:12" x14ac:dyDescent="0.2">
      <c r="A31" s="10" t="s">
        <v>22</v>
      </c>
      <c r="B31" s="170"/>
      <c r="C31" s="172"/>
      <c r="D31" s="168"/>
      <c r="E31" s="168"/>
      <c r="F31" s="168"/>
      <c r="G31" s="168"/>
      <c r="H31" s="169"/>
      <c r="I31" s="169"/>
      <c r="J31" s="168"/>
      <c r="K31" s="168"/>
    </row>
    <row r="32" spans="1:12" x14ac:dyDescent="0.2">
      <c r="A32" s="10" t="s">
        <v>23</v>
      </c>
      <c r="B32" s="170"/>
      <c r="C32" s="172"/>
      <c r="D32" s="168"/>
      <c r="E32" s="168"/>
      <c r="F32" s="168"/>
      <c r="G32" s="168"/>
      <c r="H32" s="169"/>
      <c r="I32" s="169"/>
      <c r="J32" s="168"/>
      <c r="K32" s="168"/>
    </row>
    <row r="33" spans="1:11" x14ac:dyDescent="0.2">
      <c r="A33" s="10" t="s">
        <v>24</v>
      </c>
      <c r="B33" s="170"/>
      <c r="C33" s="11" t="s">
        <v>55</v>
      </c>
      <c r="D33" s="12">
        <v>3600000</v>
      </c>
      <c r="E33" s="12">
        <v>2600000</v>
      </c>
      <c r="F33" s="12">
        <v>0</v>
      </c>
      <c r="G33" s="12">
        <v>0</v>
      </c>
      <c r="H33" s="13">
        <v>0</v>
      </c>
      <c r="I33" s="13">
        <v>0</v>
      </c>
      <c r="J33" s="17">
        <v>3600000</v>
      </c>
      <c r="K33" s="17">
        <v>2600000</v>
      </c>
    </row>
    <row r="34" spans="1:11" x14ac:dyDescent="0.2">
      <c r="A34" s="10" t="s">
        <v>26</v>
      </c>
      <c r="B34" s="170"/>
      <c r="C34" s="11" t="s">
        <v>56</v>
      </c>
      <c r="D34" s="12">
        <v>1192633</v>
      </c>
      <c r="E34" s="12">
        <v>1210287</v>
      </c>
      <c r="F34" s="12">
        <v>0</v>
      </c>
      <c r="G34" s="12">
        <v>0</v>
      </c>
      <c r="H34" s="15">
        <v>2060000</v>
      </c>
      <c r="I34" s="15">
        <v>2060000</v>
      </c>
      <c r="J34" s="17">
        <v>3252133</v>
      </c>
      <c r="K34" s="17">
        <f>E34+G34+I34</f>
        <v>3270287</v>
      </c>
    </row>
    <row r="35" spans="1:11" ht="22.5" x14ac:dyDescent="0.2">
      <c r="A35" s="10" t="s">
        <v>28</v>
      </c>
      <c r="B35" s="170"/>
      <c r="C35" s="11" t="s">
        <v>57</v>
      </c>
      <c r="D35" s="12">
        <v>0</v>
      </c>
      <c r="E35" s="12">
        <v>0</v>
      </c>
      <c r="F35" s="12">
        <v>0</v>
      </c>
      <c r="G35" s="12">
        <v>0</v>
      </c>
      <c r="H35" s="15">
        <v>0</v>
      </c>
      <c r="I35" s="15">
        <v>0</v>
      </c>
      <c r="J35" s="17">
        <v>0</v>
      </c>
      <c r="K35" s="17">
        <v>0</v>
      </c>
    </row>
    <row r="36" spans="1:11" ht="22.5" x14ac:dyDescent="0.2">
      <c r="A36" s="10" t="s">
        <v>30</v>
      </c>
      <c r="B36" s="170"/>
      <c r="C36" s="11" t="s">
        <v>58</v>
      </c>
      <c r="D36" s="12">
        <v>0</v>
      </c>
      <c r="E36" s="12">
        <v>0</v>
      </c>
      <c r="F36" s="12">
        <v>0</v>
      </c>
      <c r="G36" s="12">
        <v>0</v>
      </c>
      <c r="H36" s="15">
        <v>0</v>
      </c>
      <c r="I36" s="15">
        <v>0</v>
      </c>
      <c r="J36" s="5">
        <v>0</v>
      </c>
      <c r="K36" s="5">
        <v>0</v>
      </c>
    </row>
    <row r="37" spans="1:11" x14ac:dyDescent="0.2">
      <c r="A37" s="10" t="s">
        <v>32</v>
      </c>
      <c r="B37" s="170" t="s">
        <v>33</v>
      </c>
      <c r="C37" s="5" t="s">
        <v>59</v>
      </c>
      <c r="D37" s="15">
        <v>0</v>
      </c>
      <c r="E37" s="15">
        <v>12111447</v>
      </c>
      <c r="F37" s="15">
        <v>0</v>
      </c>
      <c r="G37" s="15">
        <v>0</v>
      </c>
      <c r="H37" s="15">
        <v>0</v>
      </c>
      <c r="I37" s="15">
        <v>0</v>
      </c>
      <c r="J37" s="5">
        <v>0</v>
      </c>
      <c r="K37" s="5">
        <v>12111447</v>
      </c>
    </row>
    <row r="38" spans="1:11" x14ac:dyDescent="0.2">
      <c r="A38" s="10"/>
      <c r="B38" s="170"/>
      <c r="C38" s="5" t="s">
        <v>60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8">
        <v>0</v>
      </c>
      <c r="K38" s="18">
        <v>0</v>
      </c>
    </row>
    <row r="39" spans="1:11" x14ac:dyDescent="0.2">
      <c r="A39" s="10" t="s">
        <v>36</v>
      </c>
      <c r="B39" s="170"/>
      <c r="C39" s="5" t="s">
        <v>61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5">
        <v>0</v>
      </c>
      <c r="K39" s="5">
        <v>0</v>
      </c>
    </row>
    <row r="40" spans="1:11" x14ac:dyDescent="0.2">
      <c r="A40" s="10" t="s">
        <v>38</v>
      </c>
      <c r="B40" s="9" t="s">
        <v>39</v>
      </c>
      <c r="C40" s="5" t="s">
        <v>62</v>
      </c>
      <c r="D40" s="15">
        <v>0</v>
      </c>
      <c r="E40" s="15">
        <v>0</v>
      </c>
      <c r="F40" s="15">
        <v>18094902</v>
      </c>
      <c r="G40" s="15">
        <v>19875242</v>
      </c>
      <c r="H40" s="15">
        <v>7585551</v>
      </c>
      <c r="I40" s="15">
        <v>7796751</v>
      </c>
      <c r="J40" s="5">
        <v>0</v>
      </c>
      <c r="K40" s="5">
        <v>0</v>
      </c>
    </row>
    <row r="41" spans="1:11" x14ac:dyDescent="0.2">
      <c r="A41" s="10" t="s">
        <v>41</v>
      </c>
      <c r="B41" s="9" t="s">
        <v>42</v>
      </c>
      <c r="C41" s="5" t="s">
        <v>63</v>
      </c>
      <c r="D41" s="15">
        <v>65604986</v>
      </c>
      <c r="E41" s="15">
        <v>38287332</v>
      </c>
      <c r="F41" s="15">
        <v>561598</v>
      </c>
      <c r="G41" s="15">
        <v>566258</v>
      </c>
      <c r="H41" s="15">
        <v>650949</v>
      </c>
      <c r="I41" s="15">
        <v>650949</v>
      </c>
      <c r="J41" s="18">
        <f>SUM(D41)+F41+H41</f>
        <v>66817533</v>
      </c>
      <c r="K41" s="18">
        <f>SUM(E41)+G41+I41</f>
        <v>39504539</v>
      </c>
    </row>
    <row r="42" spans="1:11" x14ac:dyDescent="0.2">
      <c r="A42" s="10" t="s">
        <v>44</v>
      </c>
      <c r="B42" s="9"/>
      <c r="C42" s="5" t="s">
        <v>64</v>
      </c>
      <c r="D42" s="15">
        <v>2146246</v>
      </c>
      <c r="E42" s="15">
        <v>2146246</v>
      </c>
      <c r="F42" s="15">
        <v>0</v>
      </c>
      <c r="G42" s="15">
        <v>0</v>
      </c>
      <c r="H42" s="15">
        <v>0</v>
      </c>
      <c r="I42" s="15">
        <v>0</v>
      </c>
      <c r="J42" s="18">
        <v>2146246</v>
      </c>
      <c r="K42" s="18">
        <v>2146246</v>
      </c>
    </row>
    <row r="43" spans="1:11" x14ac:dyDescent="0.2">
      <c r="A43" s="10" t="s">
        <v>46</v>
      </c>
      <c r="B43" s="9"/>
      <c r="C43" s="5" t="s">
        <v>65</v>
      </c>
      <c r="D43" s="15">
        <f t="shared" ref="D43:K43" si="1">SUM(D40:D42)</f>
        <v>67751232</v>
      </c>
      <c r="E43" s="15">
        <f t="shared" si="1"/>
        <v>40433578</v>
      </c>
      <c r="F43" s="15">
        <f t="shared" si="1"/>
        <v>18656500</v>
      </c>
      <c r="G43" s="15">
        <f t="shared" si="1"/>
        <v>20441500</v>
      </c>
      <c r="H43" s="15">
        <f t="shared" si="1"/>
        <v>8236500</v>
      </c>
      <c r="I43" s="15">
        <f t="shared" si="1"/>
        <v>8447700</v>
      </c>
      <c r="J43" s="15">
        <f t="shared" si="1"/>
        <v>68963779</v>
      </c>
      <c r="K43" s="15">
        <f t="shared" si="1"/>
        <v>41650785</v>
      </c>
    </row>
    <row r="44" spans="1:11" x14ac:dyDescent="0.2">
      <c r="A44" s="10" t="s">
        <v>48</v>
      </c>
      <c r="B44" s="19" t="s">
        <v>49</v>
      </c>
      <c r="C44" s="19"/>
      <c r="D44" s="20">
        <f t="shared" ref="D44:K44" si="2">SUM(D29:D39)+D43</f>
        <v>140100000</v>
      </c>
      <c r="E44" s="20">
        <f t="shared" si="2"/>
        <v>130102115</v>
      </c>
      <c r="F44" s="20">
        <f t="shared" si="2"/>
        <v>18656500</v>
      </c>
      <c r="G44" s="20">
        <f t="shared" si="2"/>
        <v>20441500</v>
      </c>
      <c r="H44" s="20">
        <f t="shared" si="2"/>
        <v>10296500</v>
      </c>
      <c r="I44" s="20">
        <f t="shared" si="2"/>
        <v>10507700</v>
      </c>
      <c r="J44" s="20">
        <f t="shared" si="2"/>
        <v>143372047</v>
      </c>
      <c r="K44" s="20">
        <f t="shared" si="2"/>
        <v>133379322</v>
      </c>
    </row>
    <row r="45" spans="1:11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11" x14ac:dyDescent="0.2">
      <c r="A46" s="3" t="s">
        <v>66</v>
      </c>
      <c r="B46" s="3"/>
      <c r="C46" s="3"/>
      <c r="D46" s="3"/>
      <c r="E46" s="3"/>
      <c r="F46" s="3"/>
      <c r="G46" s="3"/>
      <c r="H46" s="3"/>
      <c r="I46" s="3"/>
    </row>
    <row r="47" spans="1:11" x14ac:dyDescent="0.2">
      <c r="A47" s="2" t="s">
        <v>67</v>
      </c>
    </row>
    <row r="48" spans="1:11" x14ac:dyDescent="0.2">
      <c r="A48" s="2" t="s">
        <v>68</v>
      </c>
    </row>
  </sheetData>
  <mergeCells count="50">
    <mergeCell ref="J6:J7"/>
    <mergeCell ref="K6:K7"/>
    <mergeCell ref="L6:L7"/>
    <mergeCell ref="A1:K1"/>
    <mergeCell ref="C2:M2"/>
    <mergeCell ref="B3:K3"/>
    <mergeCell ref="B5:C5"/>
    <mergeCell ref="A6:A7"/>
    <mergeCell ref="B6:B7"/>
    <mergeCell ref="C6:C7"/>
    <mergeCell ref="D6:D7"/>
    <mergeCell ref="E6:E7"/>
    <mergeCell ref="F6:F7"/>
    <mergeCell ref="F8:F11"/>
    <mergeCell ref="G8:G11"/>
    <mergeCell ref="G6:G7"/>
    <mergeCell ref="H6:H7"/>
    <mergeCell ref="I6:I7"/>
    <mergeCell ref="B16:B18"/>
    <mergeCell ref="B8:B15"/>
    <mergeCell ref="C8:C11"/>
    <mergeCell ref="D8:D11"/>
    <mergeCell ref="E8:E11"/>
    <mergeCell ref="H8:H11"/>
    <mergeCell ref="I8:I11"/>
    <mergeCell ref="J8:J9"/>
    <mergeCell ref="K8:K9"/>
    <mergeCell ref="L8:L9"/>
    <mergeCell ref="A27:A28"/>
    <mergeCell ref="B27:B28"/>
    <mergeCell ref="C27:C28"/>
    <mergeCell ref="D27:D28"/>
    <mergeCell ref="E27:E28"/>
    <mergeCell ref="K27:K28"/>
    <mergeCell ref="B29:B36"/>
    <mergeCell ref="C29:C32"/>
    <mergeCell ref="D29:D32"/>
    <mergeCell ref="E29:E32"/>
    <mergeCell ref="F29:F32"/>
    <mergeCell ref="F27:F28"/>
    <mergeCell ref="B37:B39"/>
    <mergeCell ref="G27:G28"/>
    <mergeCell ref="H27:H28"/>
    <mergeCell ref="I27:I28"/>
    <mergeCell ref="J27:J28"/>
    <mergeCell ref="G29:G32"/>
    <mergeCell ref="H29:H32"/>
    <mergeCell ref="I29:I32"/>
    <mergeCell ref="J29:J32"/>
    <mergeCell ref="K29:K32"/>
  </mergeCells>
  <printOptions horizontalCentered="1"/>
  <pageMargins left="0.25" right="0.25" top="0.75" bottom="0.75" header="0.30000000000000004" footer="0.30000000000000004"/>
  <pageSetup paperSize="0" scale="70" fitToWidth="0" fitToHeight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337"/>
  <sheetViews>
    <sheetView workbookViewId="0"/>
  </sheetViews>
  <sheetFormatPr defaultColWidth="8.75" defaultRowHeight="14.25" x14ac:dyDescent="0.2"/>
  <cols>
    <col min="1" max="1" width="1.625" style="136" customWidth="1"/>
    <col min="2" max="2" width="35.625" style="136" customWidth="1"/>
    <col min="3" max="3" width="12.375" style="136" customWidth="1"/>
    <col min="4" max="4" width="10.125" style="136" customWidth="1"/>
    <col min="5" max="1024" width="8" style="136" customWidth="1"/>
    <col min="1025" max="1025" width="8.75" customWidth="1"/>
  </cols>
  <sheetData>
    <row r="1" spans="1:5" x14ac:dyDescent="0.2">
      <c r="A1" s="22"/>
      <c r="B1" s="190" t="s">
        <v>372</v>
      </c>
      <c r="C1" s="190"/>
      <c r="D1" s="190"/>
      <c r="E1" s="190"/>
    </row>
    <row r="2" spans="1:5" x14ac:dyDescent="0.2">
      <c r="A2" s="200" t="s">
        <v>373</v>
      </c>
      <c r="B2" s="200"/>
      <c r="C2" s="200"/>
      <c r="D2" s="22"/>
      <c r="E2" s="22"/>
    </row>
    <row r="3" spans="1:5" x14ac:dyDescent="0.2">
      <c r="A3" s="22"/>
      <c r="B3" s="22"/>
      <c r="C3" s="22"/>
      <c r="D3" s="22"/>
      <c r="E3" s="22"/>
    </row>
    <row r="4" spans="1:5" ht="22.5" x14ac:dyDescent="0.2">
      <c r="A4" s="22"/>
      <c r="B4" s="22"/>
      <c r="C4" s="137" t="s">
        <v>374</v>
      </c>
      <c r="D4" s="137" t="s">
        <v>375</v>
      </c>
      <c r="E4" s="22"/>
    </row>
    <row r="5" spans="1:5" x14ac:dyDescent="0.2">
      <c r="A5" s="183" t="s">
        <v>376</v>
      </c>
      <c r="B5" s="183"/>
      <c r="C5" s="183"/>
      <c r="D5" s="5"/>
      <c r="E5" s="22"/>
    </row>
    <row r="6" spans="1:5" x14ac:dyDescent="0.2">
      <c r="A6" s="28"/>
      <c r="B6" s="75" t="s">
        <v>377</v>
      </c>
      <c r="C6" s="138">
        <v>3268800</v>
      </c>
      <c r="D6" s="138">
        <v>3856300</v>
      </c>
      <c r="E6" s="22"/>
    </row>
    <row r="7" spans="1:5" x14ac:dyDescent="0.2">
      <c r="A7" s="28"/>
      <c r="B7" s="75" t="s">
        <v>378</v>
      </c>
      <c r="C7" s="138">
        <v>450200</v>
      </c>
      <c r="D7" s="138">
        <v>450200</v>
      </c>
      <c r="E7" s="22"/>
    </row>
    <row r="8" spans="1:5" x14ac:dyDescent="0.2">
      <c r="A8" s="5"/>
      <c r="B8" s="29" t="s">
        <v>379</v>
      </c>
      <c r="C8" s="138">
        <f>SUM(C6:C7)</f>
        <v>3719000</v>
      </c>
      <c r="D8" s="138">
        <f>SUM(D6:D7)</f>
        <v>4306500</v>
      </c>
      <c r="E8" s="22"/>
    </row>
    <row r="9" spans="1:5" x14ac:dyDescent="0.2">
      <c r="A9" s="139"/>
      <c r="B9" s="26"/>
      <c r="C9" s="140"/>
      <c r="D9" s="22"/>
      <c r="E9" s="22"/>
    </row>
    <row r="10" spans="1:5" x14ac:dyDescent="0.2">
      <c r="A10" s="183" t="s">
        <v>380</v>
      </c>
      <c r="B10" s="183"/>
      <c r="C10" s="183"/>
      <c r="D10" s="22"/>
      <c r="E10" s="22"/>
    </row>
    <row r="11" spans="1:5" x14ac:dyDescent="0.2">
      <c r="A11" s="141"/>
      <c r="B11" s="5" t="s">
        <v>381</v>
      </c>
      <c r="C11" s="142">
        <v>2775320</v>
      </c>
      <c r="D11" s="142">
        <v>3275320</v>
      </c>
      <c r="E11" s="22"/>
    </row>
    <row r="12" spans="1:5" x14ac:dyDescent="0.2">
      <c r="A12" s="143"/>
      <c r="B12" s="144" t="s">
        <v>382</v>
      </c>
      <c r="C12" s="145">
        <v>482180</v>
      </c>
      <c r="D12" s="145">
        <v>569680</v>
      </c>
      <c r="E12" s="22"/>
    </row>
    <row r="13" spans="1:5" x14ac:dyDescent="0.2">
      <c r="A13" s="146"/>
      <c r="B13" s="147" t="s">
        <v>383</v>
      </c>
      <c r="C13" s="148">
        <v>80000</v>
      </c>
      <c r="D13" s="148">
        <v>80000</v>
      </c>
      <c r="E13" s="22"/>
    </row>
    <row r="14" spans="1:5" x14ac:dyDescent="0.2">
      <c r="A14" s="141" t="s">
        <v>384</v>
      </c>
      <c r="B14" s="29" t="s">
        <v>385</v>
      </c>
      <c r="C14" s="138">
        <f>SUM(C11,C12,C13)</f>
        <v>3337500</v>
      </c>
      <c r="D14" s="138">
        <f>SUM(D11,D12,D13)</f>
        <v>3925000</v>
      </c>
      <c r="E14" s="22"/>
    </row>
    <row r="15" spans="1:5" x14ac:dyDescent="0.2">
      <c r="A15" s="143"/>
      <c r="B15" s="144" t="s">
        <v>386</v>
      </c>
      <c r="C15" s="145">
        <v>60000</v>
      </c>
      <c r="D15" s="145">
        <v>60000</v>
      </c>
      <c r="E15" s="22"/>
    </row>
    <row r="16" spans="1:5" x14ac:dyDescent="0.2">
      <c r="A16" s="141"/>
      <c r="B16" s="5" t="s">
        <v>387</v>
      </c>
      <c r="C16" s="142">
        <v>120000</v>
      </c>
      <c r="D16" s="142">
        <v>120000</v>
      </c>
      <c r="E16" s="22"/>
    </row>
    <row r="17" spans="1:5" x14ac:dyDescent="0.2">
      <c r="A17" s="141"/>
      <c r="B17" s="5" t="s">
        <v>388</v>
      </c>
      <c r="C17" s="142">
        <v>0</v>
      </c>
      <c r="D17" s="142">
        <v>0</v>
      </c>
      <c r="E17" s="22"/>
    </row>
    <row r="18" spans="1:5" x14ac:dyDescent="0.2">
      <c r="A18" s="141"/>
      <c r="B18" s="5" t="s">
        <v>389</v>
      </c>
      <c r="C18" s="142">
        <v>100000</v>
      </c>
      <c r="D18" s="142">
        <v>100000</v>
      </c>
      <c r="E18" s="22"/>
    </row>
    <row r="19" spans="1:5" x14ac:dyDescent="0.2">
      <c r="A19" s="141"/>
      <c r="B19" s="5" t="s">
        <v>390</v>
      </c>
      <c r="C19" s="142">
        <v>0</v>
      </c>
      <c r="D19" s="142">
        <v>0</v>
      </c>
      <c r="E19" s="22"/>
    </row>
    <row r="20" spans="1:5" x14ac:dyDescent="0.2">
      <c r="A20" s="141"/>
      <c r="B20" s="5" t="s">
        <v>158</v>
      </c>
      <c r="C20" s="142">
        <v>81500</v>
      </c>
      <c r="D20" s="142">
        <v>81500</v>
      </c>
      <c r="E20" s="22"/>
    </row>
    <row r="21" spans="1:5" x14ac:dyDescent="0.2">
      <c r="A21" s="141"/>
      <c r="B21" s="5" t="s">
        <v>391</v>
      </c>
      <c r="C21" s="142">
        <v>20000</v>
      </c>
      <c r="D21" s="142">
        <v>20000</v>
      </c>
      <c r="E21" s="22"/>
    </row>
    <row r="22" spans="1:5" x14ac:dyDescent="0.2">
      <c r="A22" s="146"/>
      <c r="B22" s="147"/>
      <c r="C22" s="142"/>
      <c r="D22" s="142"/>
      <c r="E22" s="22"/>
    </row>
    <row r="23" spans="1:5" x14ac:dyDescent="0.2">
      <c r="A23" s="146"/>
      <c r="B23" s="147"/>
      <c r="C23" s="148"/>
      <c r="D23" s="148"/>
      <c r="E23" s="22"/>
    </row>
    <row r="24" spans="1:5" x14ac:dyDescent="0.2">
      <c r="A24" s="141" t="s">
        <v>392</v>
      </c>
      <c r="B24" s="29" t="s">
        <v>393</v>
      </c>
      <c r="C24" s="138">
        <f>SUM(C15:C23)</f>
        <v>381500</v>
      </c>
      <c r="D24" s="138">
        <f>SUM(D15:D23)</f>
        <v>381500</v>
      </c>
      <c r="E24" s="22"/>
    </row>
    <row r="25" spans="1:5" x14ac:dyDescent="0.2">
      <c r="A25" s="141" t="s">
        <v>394</v>
      </c>
      <c r="B25" s="29" t="s">
        <v>395</v>
      </c>
      <c r="C25" s="138">
        <f>SUM(C14,C24)</f>
        <v>3719000</v>
      </c>
      <c r="D25" s="138">
        <f>SUM(D14,D24)</f>
        <v>4306500</v>
      </c>
      <c r="E25" s="22"/>
    </row>
    <row r="26" spans="1:5" x14ac:dyDescent="0.2">
      <c r="A26" s="22"/>
      <c r="B26" s="22"/>
      <c r="C26" s="22"/>
      <c r="D26" s="22"/>
      <c r="E26" s="22"/>
    </row>
    <row r="27" spans="1:5" x14ac:dyDescent="0.2">
      <c r="A27" s="22"/>
      <c r="B27" s="22"/>
      <c r="C27" s="22"/>
      <c r="D27" s="22"/>
      <c r="E27" s="22"/>
    </row>
    <row r="28" spans="1:5" x14ac:dyDescent="0.2">
      <c r="A28" s="22"/>
      <c r="B28" s="26" t="s">
        <v>396</v>
      </c>
      <c r="C28" s="22"/>
      <c r="D28" s="22"/>
      <c r="E28" s="22"/>
    </row>
    <row r="29" spans="1:5" x14ac:dyDescent="0.2">
      <c r="A29" s="22"/>
      <c r="B29" s="22"/>
      <c r="C29" s="22"/>
      <c r="D29" s="22"/>
      <c r="E29" s="22"/>
    </row>
    <row r="30" spans="1:5" x14ac:dyDescent="0.2">
      <c r="A30" s="5"/>
      <c r="B30" s="5" t="s">
        <v>397</v>
      </c>
      <c r="C30" s="5">
        <v>3991200</v>
      </c>
      <c r="D30" s="5">
        <v>3991200</v>
      </c>
      <c r="E30" s="22"/>
    </row>
    <row r="31" spans="1:5" x14ac:dyDescent="0.2">
      <c r="A31" s="5"/>
      <c r="B31" s="5" t="s">
        <v>398</v>
      </c>
      <c r="C31" s="5">
        <v>6640000</v>
      </c>
      <c r="D31" s="5">
        <v>6640000</v>
      </c>
      <c r="E31" s="22"/>
    </row>
    <row r="32" spans="1:5" x14ac:dyDescent="0.2">
      <c r="A32" s="5"/>
      <c r="B32" s="5" t="s">
        <v>399</v>
      </c>
      <c r="C32" s="5">
        <v>553200</v>
      </c>
      <c r="D32" s="5">
        <v>553200</v>
      </c>
      <c r="E32" s="22"/>
    </row>
    <row r="33" spans="1:5" x14ac:dyDescent="0.2">
      <c r="A33" s="5"/>
      <c r="B33" s="29" t="s">
        <v>379</v>
      </c>
      <c r="C33" s="29">
        <f>SUM(C30:C32)</f>
        <v>11184400</v>
      </c>
      <c r="D33" s="29">
        <f>SUM(D30:D32)</f>
        <v>11184400</v>
      </c>
      <c r="E33" s="22"/>
    </row>
    <row r="34" spans="1:5" x14ac:dyDescent="0.2">
      <c r="A34" s="5"/>
      <c r="B34" s="5"/>
      <c r="C34" s="5"/>
      <c r="D34" s="5"/>
      <c r="E34" s="22"/>
    </row>
    <row r="35" spans="1:5" x14ac:dyDescent="0.2">
      <c r="A35" s="5"/>
      <c r="B35" s="5"/>
      <c r="C35" s="5"/>
      <c r="D35" s="5"/>
      <c r="E35" s="22"/>
    </row>
    <row r="36" spans="1:5" x14ac:dyDescent="0.2">
      <c r="A36" s="5"/>
      <c r="B36" s="5" t="s">
        <v>400</v>
      </c>
      <c r="C36" s="5">
        <v>11084400</v>
      </c>
      <c r="D36" s="5">
        <v>11084400</v>
      </c>
      <c r="E36" s="22"/>
    </row>
    <row r="37" spans="1:5" x14ac:dyDescent="0.2">
      <c r="A37" s="5"/>
      <c r="B37" s="5" t="s">
        <v>401</v>
      </c>
      <c r="C37" s="5">
        <v>100000</v>
      </c>
      <c r="D37" s="5">
        <v>100000</v>
      </c>
      <c r="E37" s="22"/>
    </row>
    <row r="38" spans="1:5" x14ac:dyDescent="0.2">
      <c r="A38" s="5"/>
      <c r="B38" s="29" t="s">
        <v>395</v>
      </c>
      <c r="C38" s="29">
        <f>SUM(C36:C37)</f>
        <v>11184400</v>
      </c>
      <c r="D38" s="29">
        <f>SUM(D36:D37)</f>
        <v>11184400</v>
      </c>
      <c r="E38" s="22"/>
    </row>
    <row r="39" spans="1:5" x14ac:dyDescent="0.2">
      <c r="A39" s="22"/>
      <c r="B39" s="22"/>
      <c r="C39" s="22"/>
      <c r="D39" s="22"/>
      <c r="E39" s="22"/>
    </row>
    <row r="40" spans="1:5" x14ac:dyDescent="0.2">
      <c r="A40" s="22"/>
      <c r="B40" s="22"/>
      <c r="C40" s="22"/>
      <c r="D40" s="22"/>
      <c r="E40" s="22"/>
    </row>
    <row r="41" spans="1:5" x14ac:dyDescent="0.2">
      <c r="A41" s="22"/>
      <c r="B41" s="22"/>
      <c r="C41" s="22"/>
      <c r="D41" s="22"/>
      <c r="E41" s="22"/>
    </row>
    <row r="42" spans="1:5" x14ac:dyDescent="0.2">
      <c r="A42" s="22"/>
      <c r="B42" s="22"/>
      <c r="C42" s="22"/>
      <c r="D42" s="22"/>
      <c r="E42" s="22"/>
    </row>
    <row r="43" spans="1:5" x14ac:dyDescent="0.2">
      <c r="A43" s="22"/>
      <c r="B43" s="22"/>
      <c r="C43" s="22"/>
      <c r="D43" s="22"/>
      <c r="E43" s="22"/>
    </row>
    <row r="44" spans="1:5" x14ac:dyDescent="0.2">
      <c r="A44" s="22"/>
      <c r="B44" s="22"/>
      <c r="C44" s="22"/>
      <c r="D44" s="22"/>
      <c r="E44" s="22"/>
    </row>
    <row r="45" spans="1:5" x14ac:dyDescent="0.2">
      <c r="A45" s="22"/>
      <c r="B45" s="22"/>
      <c r="C45" s="22"/>
      <c r="D45" s="22"/>
      <c r="E45" s="22"/>
    </row>
    <row r="46" spans="1:5" x14ac:dyDescent="0.2">
      <c r="A46" s="22"/>
      <c r="B46" s="22"/>
      <c r="C46" s="22"/>
      <c r="D46" s="22"/>
      <c r="E46" s="22"/>
    </row>
    <row r="47" spans="1:5" x14ac:dyDescent="0.2">
      <c r="A47" s="22"/>
      <c r="B47" s="22"/>
      <c r="C47" s="22"/>
      <c r="D47" s="22"/>
      <c r="E47" s="22"/>
    </row>
    <row r="48" spans="1:5" x14ac:dyDescent="0.2">
      <c r="A48" s="22"/>
      <c r="B48" s="22"/>
      <c r="C48" s="22"/>
      <c r="D48" s="22"/>
      <c r="E48" s="22"/>
    </row>
    <row r="49" spans="1:5" x14ac:dyDescent="0.2">
      <c r="A49" s="22"/>
      <c r="B49" s="22"/>
      <c r="C49" s="22"/>
      <c r="D49" s="22"/>
      <c r="E49" s="22"/>
    </row>
    <row r="50" spans="1:5" x14ac:dyDescent="0.2">
      <c r="A50" s="200" t="s">
        <v>402</v>
      </c>
      <c r="B50" s="200"/>
      <c r="C50" s="200"/>
      <c r="D50" s="22"/>
      <c r="E50" s="22"/>
    </row>
    <row r="51" spans="1:5" x14ac:dyDescent="0.2">
      <c r="A51" s="22"/>
      <c r="B51" s="22"/>
      <c r="C51" s="22"/>
      <c r="D51" s="22"/>
      <c r="E51" s="22"/>
    </row>
    <row r="52" spans="1:5" ht="22.5" x14ac:dyDescent="0.2">
      <c r="A52" s="22"/>
      <c r="B52" s="22"/>
      <c r="C52" s="137" t="s">
        <v>374</v>
      </c>
      <c r="D52" s="137" t="s">
        <v>375</v>
      </c>
      <c r="E52" s="22"/>
    </row>
    <row r="53" spans="1:5" x14ac:dyDescent="0.2">
      <c r="A53" s="183" t="s">
        <v>376</v>
      </c>
      <c r="B53" s="183"/>
      <c r="C53" s="183"/>
      <c r="D53" s="22"/>
      <c r="E53" s="22"/>
    </row>
    <row r="54" spans="1:5" x14ac:dyDescent="0.2">
      <c r="A54" s="5"/>
      <c r="B54" s="29" t="s">
        <v>379</v>
      </c>
      <c r="C54" s="138">
        <v>1800000</v>
      </c>
      <c r="D54" s="138">
        <v>2000000</v>
      </c>
      <c r="E54" s="22"/>
    </row>
    <row r="55" spans="1:5" x14ac:dyDescent="0.2">
      <c r="A55" s="139"/>
      <c r="B55" s="26"/>
      <c r="C55" s="140"/>
      <c r="D55" s="22"/>
      <c r="E55" s="22"/>
    </row>
    <row r="56" spans="1:5" x14ac:dyDescent="0.2">
      <c r="A56" s="183" t="s">
        <v>380</v>
      </c>
      <c r="B56" s="183"/>
      <c r="C56" s="183"/>
      <c r="D56" s="22"/>
      <c r="E56" s="22"/>
    </row>
    <row r="57" spans="1:5" x14ac:dyDescent="0.2">
      <c r="A57" s="141"/>
      <c r="B57" s="5" t="s">
        <v>403</v>
      </c>
      <c r="C57" s="142">
        <v>446000</v>
      </c>
      <c r="D57" s="142">
        <v>446000</v>
      </c>
      <c r="E57" s="22"/>
    </row>
    <row r="58" spans="1:5" x14ac:dyDescent="0.2">
      <c r="A58" s="143"/>
      <c r="B58" s="144" t="s">
        <v>382</v>
      </c>
      <c r="C58" s="145">
        <v>87000</v>
      </c>
      <c r="D58" s="145">
        <v>87000</v>
      </c>
      <c r="E58" s="22"/>
    </row>
    <row r="59" spans="1:5" x14ac:dyDescent="0.2">
      <c r="A59" s="141" t="s">
        <v>384</v>
      </c>
      <c r="B59" s="29" t="s">
        <v>385</v>
      </c>
      <c r="C59" s="138">
        <f>SUM(C57,C58)</f>
        <v>533000</v>
      </c>
      <c r="D59" s="138">
        <f>SUM(D57,D58)</f>
        <v>533000</v>
      </c>
      <c r="E59" s="22"/>
    </row>
    <row r="60" spans="1:5" x14ac:dyDescent="0.2">
      <c r="A60" s="143"/>
      <c r="B60" s="144" t="s">
        <v>386</v>
      </c>
      <c r="C60" s="145">
        <v>150000</v>
      </c>
      <c r="D60" s="145">
        <v>350000</v>
      </c>
      <c r="E60" s="22"/>
    </row>
    <row r="61" spans="1:5" x14ac:dyDescent="0.2">
      <c r="A61" s="141"/>
      <c r="B61" s="5" t="s">
        <v>389</v>
      </c>
      <c r="C61" s="142">
        <v>250000</v>
      </c>
      <c r="D61" s="142">
        <v>250000</v>
      </c>
      <c r="E61" s="22"/>
    </row>
    <row r="62" spans="1:5" x14ac:dyDescent="0.2">
      <c r="A62" s="141"/>
      <c r="B62" s="5" t="s">
        <v>404</v>
      </c>
      <c r="C62" s="142">
        <v>500000</v>
      </c>
      <c r="D62" s="142">
        <v>500000</v>
      </c>
      <c r="E62" s="22"/>
    </row>
    <row r="63" spans="1:5" x14ac:dyDescent="0.2">
      <c r="A63" s="141"/>
      <c r="B63" s="5" t="s">
        <v>158</v>
      </c>
      <c r="C63" s="142">
        <v>187000</v>
      </c>
      <c r="D63" s="142">
        <v>187000</v>
      </c>
      <c r="E63" s="22"/>
    </row>
    <row r="64" spans="1:5" x14ac:dyDescent="0.2">
      <c r="A64" s="141"/>
      <c r="B64" s="5" t="s">
        <v>405</v>
      </c>
      <c r="C64" s="142">
        <v>80000</v>
      </c>
      <c r="D64" s="142">
        <v>80000</v>
      </c>
      <c r="E64" s="22"/>
    </row>
    <row r="65" spans="1:5" x14ac:dyDescent="0.2">
      <c r="A65" s="146"/>
      <c r="B65" s="147" t="s">
        <v>406</v>
      </c>
      <c r="C65" s="148">
        <v>100000</v>
      </c>
      <c r="D65" s="148">
        <v>100000</v>
      </c>
      <c r="E65" s="22"/>
    </row>
    <row r="66" spans="1:5" x14ac:dyDescent="0.2">
      <c r="A66" s="141" t="s">
        <v>392</v>
      </c>
      <c r="B66" s="29" t="s">
        <v>393</v>
      </c>
      <c r="C66" s="138">
        <f>SUM(C60:C65)</f>
        <v>1267000</v>
      </c>
      <c r="D66" s="138">
        <f>SUM(D60:D65)</f>
        <v>1467000</v>
      </c>
      <c r="E66" s="22"/>
    </row>
    <row r="67" spans="1:5" x14ac:dyDescent="0.2">
      <c r="A67" s="141" t="s">
        <v>394</v>
      </c>
      <c r="B67" s="29" t="s">
        <v>395</v>
      </c>
      <c r="C67" s="138">
        <f>SUM(C59,C66)</f>
        <v>1800000</v>
      </c>
      <c r="D67" s="138">
        <f>SUM(D59,D66)</f>
        <v>2000000</v>
      </c>
      <c r="E67" s="22"/>
    </row>
    <row r="68" spans="1:5" x14ac:dyDescent="0.2">
      <c r="A68" s="22"/>
      <c r="B68" s="22"/>
      <c r="C68" s="22"/>
      <c r="D68" s="22"/>
      <c r="E68" s="22"/>
    </row>
    <row r="69" spans="1:5" x14ac:dyDescent="0.2">
      <c r="A69" s="200" t="s">
        <v>407</v>
      </c>
      <c r="B69" s="200"/>
      <c r="C69" s="200"/>
      <c r="D69" s="22"/>
      <c r="E69" s="22"/>
    </row>
    <row r="70" spans="1:5" ht="22.5" x14ac:dyDescent="0.2">
      <c r="A70" s="22"/>
      <c r="B70" s="22"/>
      <c r="C70" s="137" t="s">
        <v>374</v>
      </c>
      <c r="D70" s="137" t="s">
        <v>375</v>
      </c>
      <c r="E70" s="22"/>
    </row>
    <row r="71" spans="1:5" x14ac:dyDescent="0.2">
      <c r="A71" s="183" t="s">
        <v>376</v>
      </c>
      <c r="B71" s="183"/>
      <c r="C71" s="183"/>
      <c r="D71" s="22"/>
      <c r="E71" s="22"/>
    </row>
    <row r="72" spans="1:5" x14ac:dyDescent="0.2">
      <c r="A72" s="5"/>
      <c r="B72" s="29" t="s">
        <v>379</v>
      </c>
      <c r="C72" s="138">
        <v>2144000</v>
      </c>
      <c r="D72" s="138">
        <v>2144000</v>
      </c>
      <c r="E72" s="22"/>
    </row>
    <row r="73" spans="1:5" x14ac:dyDescent="0.2">
      <c r="A73" s="22"/>
      <c r="B73" s="26"/>
      <c r="C73" s="149"/>
      <c r="D73" s="22"/>
      <c r="E73" s="22"/>
    </row>
    <row r="74" spans="1:5" x14ac:dyDescent="0.2">
      <c r="A74" s="183" t="s">
        <v>380</v>
      </c>
      <c r="B74" s="183"/>
      <c r="C74" s="183"/>
      <c r="D74" s="5"/>
      <c r="E74" s="22"/>
    </row>
    <row r="75" spans="1:5" x14ac:dyDescent="0.2">
      <c r="A75" s="150"/>
      <c r="B75" s="10" t="s">
        <v>408</v>
      </c>
      <c r="C75" s="151">
        <v>1188000</v>
      </c>
      <c r="D75" s="151">
        <v>1188000</v>
      </c>
      <c r="E75" s="22"/>
    </row>
    <row r="76" spans="1:5" x14ac:dyDescent="0.2">
      <c r="A76" s="28"/>
      <c r="B76" s="10" t="s">
        <v>409</v>
      </c>
      <c r="C76" s="152">
        <v>500000</v>
      </c>
      <c r="D76" s="152">
        <v>500000</v>
      </c>
      <c r="E76" s="22"/>
    </row>
    <row r="77" spans="1:5" x14ac:dyDescent="0.2">
      <c r="A77" s="153"/>
      <c r="B77" s="10" t="s">
        <v>158</v>
      </c>
      <c r="C77" s="154">
        <v>456000</v>
      </c>
      <c r="D77" s="154">
        <v>456000</v>
      </c>
      <c r="E77" s="22"/>
    </row>
    <row r="78" spans="1:5" x14ac:dyDescent="0.2">
      <c r="A78" s="141"/>
      <c r="B78" s="29" t="s">
        <v>395</v>
      </c>
      <c r="C78" s="138">
        <v>2144000</v>
      </c>
      <c r="D78" s="138">
        <v>2144000</v>
      </c>
      <c r="E78" s="22"/>
    </row>
    <row r="79" spans="1:5" x14ac:dyDescent="0.2">
      <c r="A79" s="22"/>
      <c r="B79" s="22"/>
      <c r="C79" s="22"/>
      <c r="D79" s="22"/>
      <c r="E79" s="22"/>
    </row>
    <row r="80" spans="1:5" x14ac:dyDescent="0.2">
      <c r="A80" s="200" t="s">
        <v>410</v>
      </c>
      <c r="B80" s="200"/>
      <c r="C80" s="200"/>
      <c r="D80" s="22"/>
      <c r="E80" s="22"/>
    </row>
    <row r="81" spans="1:5" ht="22.5" x14ac:dyDescent="0.2">
      <c r="A81" s="22"/>
      <c r="B81" s="22"/>
      <c r="C81" s="137" t="s">
        <v>374</v>
      </c>
      <c r="D81" s="137" t="s">
        <v>375</v>
      </c>
      <c r="E81" s="22"/>
    </row>
    <row r="82" spans="1:5" x14ac:dyDescent="0.2">
      <c r="A82" s="183" t="s">
        <v>376</v>
      </c>
      <c r="B82" s="183"/>
      <c r="C82" s="183"/>
      <c r="D82" s="22"/>
      <c r="E82" s="22"/>
    </row>
    <row r="83" spans="1:5" x14ac:dyDescent="0.2">
      <c r="A83" s="5"/>
      <c r="B83" s="29" t="s">
        <v>411</v>
      </c>
      <c r="C83" s="138">
        <v>4886442</v>
      </c>
      <c r="D83" s="138">
        <v>4886442</v>
      </c>
      <c r="E83" s="22"/>
    </row>
    <row r="84" spans="1:5" x14ac:dyDescent="0.2">
      <c r="A84" s="139"/>
      <c r="B84" s="26"/>
      <c r="C84" s="149"/>
      <c r="D84" s="22"/>
      <c r="E84" s="22"/>
    </row>
    <row r="85" spans="1:5" x14ac:dyDescent="0.2">
      <c r="A85" s="183" t="s">
        <v>380</v>
      </c>
      <c r="B85" s="183"/>
      <c r="C85" s="183"/>
      <c r="D85" s="5"/>
      <c r="E85" s="22"/>
    </row>
    <row r="86" spans="1:5" x14ac:dyDescent="0.2">
      <c r="A86" s="141"/>
      <c r="B86" s="5" t="s">
        <v>412</v>
      </c>
      <c r="C86" s="142">
        <v>497250</v>
      </c>
      <c r="D86" s="142">
        <v>497250</v>
      </c>
      <c r="E86" s="22"/>
    </row>
    <row r="87" spans="1:5" x14ac:dyDescent="0.2">
      <c r="A87" s="143"/>
      <c r="B87" s="144" t="s">
        <v>382</v>
      </c>
      <c r="C87" s="145">
        <v>87020</v>
      </c>
      <c r="D87" s="145">
        <v>87020</v>
      </c>
      <c r="E87" s="22"/>
    </row>
    <row r="88" spans="1:5" x14ac:dyDescent="0.2">
      <c r="A88" s="141"/>
      <c r="B88" s="5" t="s">
        <v>413</v>
      </c>
      <c r="C88" s="142">
        <v>0</v>
      </c>
      <c r="D88" s="142">
        <v>0</v>
      </c>
      <c r="E88" s="22"/>
    </row>
    <row r="89" spans="1:5" x14ac:dyDescent="0.2">
      <c r="A89" s="146"/>
      <c r="B89" s="147" t="s">
        <v>414</v>
      </c>
      <c r="C89" s="148">
        <v>0</v>
      </c>
      <c r="D89" s="148">
        <v>0</v>
      </c>
      <c r="E89" s="22"/>
    </row>
    <row r="90" spans="1:5" x14ac:dyDescent="0.2">
      <c r="A90" s="141" t="s">
        <v>384</v>
      </c>
      <c r="B90" s="29" t="s">
        <v>385</v>
      </c>
      <c r="C90" s="138">
        <f>SUM(C86,C87,C88:C89)</f>
        <v>584270</v>
      </c>
      <c r="D90" s="138">
        <f>SUM(D86,D87,D88:D89)</f>
        <v>584270</v>
      </c>
      <c r="E90" s="22"/>
    </row>
    <row r="91" spans="1:5" x14ac:dyDescent="0.2">
      <c r="A91" s="143"/>
      <c r="B91" s="144" t="s">
        <v>415</v>
      </c>
      <c r="C91" s="145">
        <v>1000000</v>
      </c>
      <c r="D91" s="145">
        <v>1000000</v>
      </c>
      <c r="E91" s="22"/>
    </row>
    <row r="92" spans="1:5" x14ac:dyDescent="0.2">
      <c r="A92" s="141"/>
      <c r="B92" s="5" t="s">
        <v>416</v>
      </c>
      <c r="C92" s="142">
        <v>500000</v>
      </c>
      <c r="D92" s="142">
        <v>500000</v>
      </c>
      <c r="E92" s="22"/>
    </row>
    <row r="93" spans="1:5" x14ac:dyDescent="0.2">
      <c r="A93" s="146"/>
      <c r="B93" s="147" t="s">
        <v>408</v>
      </c>
      <c r="C93" s="148">
        <v>50000</v>
      </c>
      <c r="D93" s="148">
        <v>50000</v>
      </c>
      <c r="E93" s="22"/>
    </row>
    <row r="94" spans="1:5" x14ac:dyDescent="0.2">
      <c r="A94" s="155"/>
      <c r="B94" s="156" t="s">
        <v>417</v>
      </c>
      <c r="C94" s="157">
        <v>900000</v>
      </c>
      <c r="D94" s="157">
        <v>900000</v>
      </c>
      <c r="E94" s="22"/>
    </row>
    <row r="95" spans="1:5" x14ac:dyDescent="0.2">
      <c r="A95" s="155"/>
      <c r="B95" s="156" t="s">
        <v>158</v>
      </c>
      <c r="C95" s="157">
        <v>852172</v>
      </c>
      <c r="D95" s="157">
        <v>852172</v>
      </c>
      <c r="E95" s="22"/>
    </row>
    <row r="96" spans="1:5" x14ac:dyDescent="0.2">
      <c r="A96" s="141" t="s">
        <v>392</v>
      </c>
      <c r="B96" s="29" t="s">
        <v>393</v>
      </c>
      <c r="C96" s="138">
        <f>SUM(C91:C95)</f>
        <v>3302172</v>
      </c>
      <c r="D96" s="138">
        <f>SUM(D91:D95)</f>
        <v>3302172</v>
      </c>
      <c r="E96" s="22"/>
    </row>
    <row r="97" spans="1:5" x14ac:dyDescent="0.2">
      <c r="A97" s="141"/>
      <c r="B97" s="29" t="s">
        <v>418</v>
      </c>
      <c r="C97" s="138">
        <v>1000000</v>
      </c>
      <c r="D97" s="138">
        <v>1000000</v>
      </c>
      <c r="E97" s="22"/>
    </row>
    <row r="98" spans="1:5" x14ac:dyDescent="0.2">
      <c r="A98" s="141" t="s">
        <v>394</v>
      </c>
      <c r="B98" s="29" t="s">
        <v>395</v>
      </c>
      <c r="C98" s="138">
        <f>SUM(C90,C96)</f>
        <v>3886442</v>
      </c>
      <c r="D98" s="138">
        <f>SUM(D90,D96)</f>
        <v>3886442</v>
      </c>
      <c r="E98" s="22"/>
    </row>
    <row r="99" spans="1:5" x14ac:dyDescent="0.2">
      <c r="A99" s="158"/>
      <c r="B99" s="26"/>
      <c r="C99" s="149"/>
      <c r="D99" s="22"/>
      <c r="E99" s="22"/>
    </row>
    <row r="100" spans="1:5" x14ac:dyDescent="0.2">
      <c r="A100" s="200" t="s">
        <v>419</v>
      </c>
      <c r="B100" s="200"/>
      <c r="C100" s="200"/>
      <c r="D100" s="22"/>
      <c r="E100" s="22"/>
    </row>
    <row r="101" spans="1:5" x14ac:dyDescent="0.2">
      <c r="A101" s="22"/>
      <c r="B101" s="22"/>
      <c r="C101" s="22"/>
      <c r="D101" s="22"/>
      <c r="E101" s="22"/>
    </row>
    <row r="102" spans="1:5" ht="22.5" x14ac:dyDescent="0.2">
      <c r="A102" s="22"/>
      <c r="B102" s="22"/>
      <c r="C102" s="25" t="s">
        <v>374</v>
      </c>
      <c r="D102" s="137" t="s">
        <v>375</v>
      </c>
      <c r="E102" s="22"/>
    </row>
    <row r="103" spans="1:5" x14ac:dyDescent="0.2">
      <c r="A103" s="183" t="s">
        <v>376</v>
      </c>
      <c r="B103" s="183"/>
      <c r="C103" s="183"/>
      <c r="D103" s="5"/>
      <c r="E103" s="22"/>
    </row>
    <row r="104" spans="1:5" x14ac:dyDescent="0.2">
      <c r="A104" s="46" t="s">
        <v>18</v>
      </c>
      <c r="B104" s="144" t="s">
        <v>420</v>
      </c>
      <c r="C104" s="145">
        <v>13621420</v>
      </c>
      <c r="D104" s="145">
        <v>14551420</v>
      </c>
      <c r="E104" s="22"/>
    </row>
    <row r="105" spans="1:5" x14ac:dyDescent="0.2">
      <c r="A105" s="46" t="s">
        <v>21</v>
      </c>
      <c r="B105" s="5" t="s">
        <v>421</v>
      </c>
      <c r="C105" s="142">
        <v>4473482</v>
      </c>
      <c r="D105" s="142">
        <v>5323822</v>
      </c>
      <c r="E105" s="22"/>
    </row>
    <row r="106" spans="1:5" x14ac:dyDescent="0.2">
      <c r="A106" s="159" t="s">
        <v>22</v>
      </c>
      <c r="B106" s="147" t="s">
        <v>422</v>
      </c>
      <c r="C106" s="148">
        <v>561598</v>
      </c>
      <c r="D106" s="148">
        <v>566258</v>
      </c>
      <c r="E106" s="22"/>
    </row>
    <row r="107" spans="1:5" x14ac:dyDescent="0.2">
      <c r="A107" s="46"/>
      <c r="B107" s="29" t="s">
        <v>379</v>
      </c>
      <c r="C107" s="160">
        <f>SUM(C104:C106)</f>
        <v>18656500</v>
      </c>
      <c r="D107" s="160">
        <f>SUM(D104:D106)</f>
        <v>20441500</v>
      </c>
      <c r="E107" s="22"/>
    </row>
    <row r="108" spans="1:5" x14ac:dyDescent="0.2">
      <c r="A108" s="139"/>
      <c r="B108" s="26"/>
      <c r="C108" s="140"/>
      <c r="D108" s="22"/>
      <c r="E108" s="22"/>
    </row>
    <row r="109" spans="1:5" x14ac:dyDescent="0.2">
      <c r="A109" s="183" t="s">
        <v>380</v>
      </c>
      <c r="B109" s="183"/>
      <c r="C109" s="183"/>
      <c r="D109" s="5"/>
      <c r="E109" s="22"/>
    </row>
    <row r="110" spans="1:5" x14ac:dyDescent="0.2">
      <c r="A110" s="141"/>
      <c r="B110" s="5" t="s">
        <v>423</v>
      </c>
      <c r="C110" s="142">
        <v>13028640</v>
      </c>
      <c r="D110" s="142">
        <v>14686072</v>
      </c>
      <c r="E110" s="22"/>
    </row>
    <row r="111" spans="1:5" x14ac:dyDescent="0.2">
      <c r="A111" s="143"/>
      <c r="B111" s="144" t="s">
        <v>424</v>
      </c>
      <c r="C111" s="145">
        <v>1461600</v>
      </c>
      <c r="D111" s="145">
        <v>1461600</v>
      </c>
      <c r="E111" s="22"/>
    </row>
    <row r="112" spans="1:5" x14ac:dyDescent="0.2">
      <c r="A112" s="143"/>
      <c r="B112" s="144" t="s">
        <v>425</v>
      </c>
      <c r="C112" s="142">
        <v>2535792</v>
      </c>
      <c r="D112" s="142">
        <v>2663360</v>
      </c>
      <c r="E112" s="22"/>
    </row>
    <row r="113" spans="1:5" x14ac:dyDescent="0.2">
      <c r="A113" s="141"/>
      <c r="B113" s="5" t="s">
        <v>426</v>
      </c>
      <c r="C113" s="142">
        <v>0</v>
      </c>
      <c r="D113" s="142">
        <v>0</v>
      </c>
      <c r="E113" s="22"/>
    </row>
    <row r="114" spans="1:5" x14ac:dyDescent="0.2">
      <c r="A114" s="141"/>
      <c r="B114" s="5" t="s">
        <v>427</v>
      </c>
      <c r="C114" s="142">
        <v>0</v>
      </c>
      <c r="D114" s="142">
        <v>0</v>
      </c>
      <c r="E114" s="22"/>
    </row>
    <row r="115" spans="1:5" x14ac:dyDescent="0.2">
      <c r="A115" s="146"/>
      <c r="B115" s="147" t="s">
        <v>383</v>
      </c>
      <c r="C115" s="148">
        <v>67500</v>
      </c>
      <c r="D115" s="148">
        <v>67500</v>
      </c>
      <c r="E115" s="22"/>
    </row>
    <row r="116" spans="1:5" x14ac:dyDescent="0.2">
      <c r="A116" s="146"/>
      <c r="B116" s="147" t="s">
        <v>428</v>
      </c>
      <c r="C116" s="148">
        <v>216000</v>
      </c>
      <c r="D116" s="148">
        <v>216000</v>
      </c>
      <c r="E116" s="22"/>
    </row>
    <row r="117" spans="1:5" x14ac:dyDescent="0.2">
      <c r="A117" s="146"/>
      <c r="B117" s="147" t="s">
        <v>429</v>
      </c>
      <c r="C117" s="148">
        <v>37800</v>
      </c>
      <c r="D117" s="148">
        <v>37800</v>
      </c>
      <c r="E117" s="22"/>
    </row>
    <row r="118" spans="1:5" x14ac:dyDescent="0.2">
      <c r="A118" s="141" t="s">
        <v>384</v>
      </c>
      <c r="B118" s="29" t="s">
        <v>385</v>
      </c>
      <c r="C118" s="138">
        <f>SUM(C110:C117)</f>
        <v>17347332</v>
      </c>
      <c r="D118" s="138">
        <f>SUM(D110:D117)</f>
        <v>19132332</v>
      </c>
      <c r="E118" s="22"/>
    </row>
    <row r="119" spans="1:5" x14ac:dyDescent="0.2">
      <c r="A119" s="143"/>
      <c r="B119" s="144" t="s">
        <v>430</v>
      </c>
      <c r="C119" s="145">
        <v>0</v>
      </c>
      <c r="D119" s="145">
        <v>0</v>
      </c>
      <c r="E119" s="22"/>
    </row>
    <row r="120" spans="1:5" x14ac:dyDescent="0.2">
      <c r="A120" s="141"/>
      <c r="B120" s="5" t="s">
        <v>431</v>
      </c>
      <c r="C120" s="142">
        <v>30000</v>
      </c>
      <c r="D120" s="142">
        <v>30000</v>
      </c>
      <c r="E120" s="22"/>
    </row>
    <row r="121" spans="1:5" x14ac:dyDescent="0.2">
      <c r="A121" s="141"/>
      <c r="B121" s="5" t="s">
        <v>386</v>
      </c>
      <c r="C121" s="142">
        <v>250000</v>
      </c>
      <c r="D121" s="142">
        <v>250000</v>
      </c>
      <c r="E121" s="22"/>
    </row>
    <row r="122" spans="1:5" x14ac:dyDescent="0.2">
      <c r="A122" s="141"/>
      <c r="B122" s="5" t="s">
        <v>388</v>
      </c>
      <c r="C122" s="142">
        <v>120000</v>
      </c>
      <c r="D122" s="142">
        <v>120000</v>
      </c>
      <c r="E122" s="22"/>
    </row>
    <row r="123" spans="1:5" x14ac:dyDescent="0.2">
      <c r="A123" s="141"/>
      <c r="B123" s="5" t="s">
        <v>432</v>
      </c>
      <c r="C123" s="142">
        <v>300000</v>
      </c>
      <c r="D123" s="142">
        <v>300000</v>
      </c>
      <c r="E123" s="22"/>
    </row>
    <row r="124" spans="1:5" x14ac:dyDescent="0.2">
      <c r="A124" s="141"/>
      <c r="B124" s="5" t="s">
        <v>433</v>
      </c>
      <c r="C124" s="142">
        <v>100000</v>
      </c>
      <c r="D124" s="142">
        <v>100000</v>
      </c>
      <c r="E124" s="22"/>
    </row>
    <row r="125" spans="1:5" x14ac:dyDescent="0.2">
      <c r="A125" s="141"/>
      <c r="B125" s="5" t="s">
        <v>408</v>
      </c>
      <c r="C125" s="142">
        <v>80000</v>
      </c>
      <c r="D125" s="142">
        <v>80000</v>
      </c>
      <c r="E125" s="22"/>
    </row>
    <row r="126" spans="1:5" x14ac:dyDescent="0.2">
      <c r="A126" s="141"/>
      <c r="B126" s="5" t="s">
        <v>390</v>
      </c>
      <c r="C126" s="142">
        <v>0</v>
      </c>
      <c r="D126" s="142">
        <v>0</v>
      </c>
      <c r="E126" s="22"/>
    </row>
    <row r="127" spans="1:5" x14ac:dyDescent="0.2">
      <c r="A127" s="141"/>
      <c r="B127" s="5" t="s">
        <v>158</v>
      </c>
      <c r="C127" s="142">
        <v>209168</v>
      </c>
      <c r="D127" s="142">
        <v>209168</v>
      </c>
      <c r="E127" s="22"/>
    </row>
    <row r="128" spans="1:5" x14ac:dyDescent="0.2">
      <c r="A128" s="141"/>
      <c r="B128" s="5" t="s">
        <v>434</v>
      </c>
      <c r="C128" s="142">
        <v>120000</v>
      </c>
      <c r="D128" s="142">
        <v>120000</v>
      </c>
      <c r="E128" s="22"/>
    </row>
    <row r="129" spans="1:5" x14ac:dyDescent="0.2">
      <c r="A129" s="155"/>
      <c r="B129" s="156" t="s">
        <v>435</v>
      </c>
      <c r="C129" s="157">
        <v>100000</v>
      </c>
      <c r="D129" s="157">
        <v>100000</v>
      </c>
      <c r="E129" s="22"/>
    </row>
    <row r="130" spans="1:5" x14ac:dyDescent="0.2">
      <c r="A130" s="141" t="s">
        <v>392</v>
      </c>
      <c r="B130" s="29" t="s">
        <v>393</v>
      </c>
      <c r="C130" s="138">
        <f>SUM(C119:C129)</f>
        <v>1309168</v>
      </c>
      <c r="D130" s="138">
        <f>SUM(D119:D129)</f>
        <v>1309168</v>
      </c>
      <c r="E130" s="22"/>
    </row>
    <row r="131" spans="1:5" x14ac:dyDescent="0.2">
      <c r="A131" s="141" t="s">
        <v>394</v>
      </c>
      <c r="B131" s="29" t="s">
        <v>395</v>
      </c>
      <c r="C131" s="138">
        <f>SUM(C118,C130)</f>
        <v>18656500</v>
      </c>
      <c r="D131" s="138">
        <f>SUM(D118,D130)</f>
        <v>20441500</v>
      </c>
      <c r="E131" s="22"/>
    </row>
    <row r="132" spans="1:5" x14ac:dyDescent="0.2">
      <c r="A132" s="158"/>
      <c r="B132" s="26"/>
      <c r="C132" s="149"/>
      <c r="D132" s="22"/>
      <c r="E132" s="22"/>
    </row>
    <row r="133" spans="1:5" x14ac:dyDescent="0.2">
      <c r="A133" s="158"/>
      <c r="B133" s="26"/>
      <c r="C133" s="149"/>
      <c r="D133" s="22"/>
      <c r="E133" s="22"/>
    </row>
    <row r="134" spans="1:5" x14ac:dyDescent="0.2">
      <c r="A134" s="158"/>
      <c r="B134" s="26"/>
      <c r="C134" s="149"/>
      <c r="D134" s="22"/>
      <c r="E134" s="22"/>
    </row>
    <row r="135" spans="1:5" x14ac:dyDescent="0.2">
      <c r="A135" s="158"/>
      <c r="B135" s="26"/>
      <c r="C135" s="149"/>
      <c r="D135" s="22"/>
      <c r="E135" s="22"/>
    </row>
    <row r="136" spans="1:5" x14ac:dyDescent="0.2">
      <c r="A136" s="158"/>
      <c r="B136" s="26"/>
      <c r="C136" s="149"/>
      <c r="D136" s="22"/>
      <c r="E136" s="22"/>
    </row>
    <row r="137" spans="1:5" x14ac:dyDescent="0.2">
      <c r="A137" s="158"/>
      <c r="B137" s="26"/>
      <c r="C137" s="149"/>
      <c r="D137" s="22"/>
      <c r="E137" s="22"/>
    </row>
    <row r="138" spans="1:5" x14ac:dyDescent="0.2">
      <c r="A138" s="158"/>
      <c r="B138" s="26"/>
      <c r="C138" s="149"/>
      <c r="D138" s="22"/>
      <c r="E138" s="22"/>
    </row>
    <row r="139" spans="1:5" x14ac:dyDescent="0.2">
      <c r="A139" s="158"/>
      <c r="B139" s="26"/>
      <c r="C139" s="149"/>
      <c r="D139" s="22"/>
      <c r="E139" s="22"/>
    </row>
    <row r="140" spans="1:5" x14ac:dyDescent="0.2">
      <c r="A140" s="158"/>
      <c r="B140" s="26"/>
      <c r="C140" s="149"/>
      <c r="D140" s="22"/>
      <c r="E140" s="22"/>
    </row>
    <row r="141" spans="1:5" x14ac:dyDescent="0.2">
      <c r="A141" s="158"/>
      <c r="B141" s="26"/>
      <c r="C141" s="149"/>
      <c r="D141" s="22"/>
      <c r="E141" s="22"/>
    </row>
    <row r="142" spans="1:5" x14ac:dyDescent="0.2">
      <c r="A142" s="158"/>
      <c r="B142" s="26"/>
      <c r="C142" s="149"/>
      <c r="D142" s="22"/>
      <c r="E142" s="22"/>
    </row>
    <row r="143" spans="1:5" x14ac:dyDescent="0.2">
      <c r="A143" s="158"/>
      <c r="B143" s="26"/>
      <c r="C143" s="149"/>
      <c r="D143" s="22"/>
      <c r="E143" s="22"/>
    </row>
    <row r="144" spans="1:5" x14ac:dyDescent="0.2">
      <c r="A144" s="158"/>
      <c r="B144" s="26"/>
      <c r="C144" s="149"/>
      <c r="D144" s="22"/>
      <c r="E144" s="22"/>
    </row>
    <row r="145" spans="1:5" x14ac:dyDescent="0.2">
      <c r="A145" s="158"/>
      <c r="B145" s="26"/>
      <c r="C145" s="149"/>
      <c r="D145" s="22"/>
      <c r="E145" s="22"/>
    </row>
    <row r="146" spans="1:5" x14ac:dyDescent="0.2">
      <c r="A146" s="158"/>
      <c r="B146" s="26"/>
      <c r="C146" s="149"/>
      <c r="D146" s="22"/>
      <c r="E146" s="22"/>
    </row>
    <row r="147" spans="1:5" x14ac:dyDescent="0.2">
      <c r="A147" s="158"/>
      <c r="B147" s="26"/>
      <c r="C147" s="149"/>
      <c r="D147" s="22"/>
      <c r="E147" s="22"/>
    </row>
    <row r="148" spans="1:5" x14ac:dyDescent="0.2">
      <c r="A148" s="158"/>
      <c r="B148" s="26"/>
      <c r="C148" s="149"/>
      <c r="D148" s="22"/>
      <c r="E148" s="22"/>
    </row>
    <row r="149" spans="1:5" x14ac:dyDescent="0.2">
      <c r="A149" s="158"/>
      <c r="B149" s="26"/>
      <c r="C149" s="149"/>
      <c r="D149" s="22"/>
      <c r="E149" s="22"/>
    </row>
    <row r="150" spans="1:5" x14ac:dyDescent="0.2">
      <c r="A150" s="158"/>
      <c r="B150" s="26"/>
      <c r="C150" s="149"/>
      <c r="D150" s="22"/>
      <c r="E150" s="22"/>
    </row>
    <row r="151" spans="1:5" x14ac:dyDescent="0.2">
      <c r="A151" s="200" t="s">
        <v>436</v>
      </c>
      <c r="B151" s="200"/>
      <c r="C151" s="200"/>
      <c r="D151" s="22"/>
      <c r="E151" s="22"/>
    </row>
    <row r="152" spans="1:5" x14ac:dyDescent="0.2">
      <c r="A152" s="22"/>
      <c r="B152" s="22"/>
      <c r="C152" s="22"/>
      <c r="D152" s="22"/>
      <c r="E152" s="22"/>
    </row>
    <row r="153" spans="1:5" ht="22.5" x14ac:dyDescent="0.2">
      <c r="A153" s="22"/>
      <c r="B153" s="22"/>
      <c r="C153" s="25" t="s">
        <v>374</v>
      </c>
      <c r="D153" s="137" t="s">
        <v>375</v>
      </c>
      <c r="E153" s="22"/>
    </row>
    <row r="154" spans="1:5" x14ac:dyDescent="0.2">
      <c r="A154" s="183" t="s">
        <v>376</v>
      </c>
      <c r="B154" s="183"/>
      <c r="C154" s="183"/>
      <c r="D154" s="22"/>
      <c r="E154" s="22"/>
    </row>
    <row r="155" spans="1:5" x14ac:dyDescent="0.2">
      <c r="A155" s="46" t="s">
        <v>18</v>
      </c>
      <c r="B155" s="144" t="s">
        <v>437</v>
      </c>
      <c r="C155" s="145">
        <v>2640000</v>
      </c>
      <c r="D155" s="145">
        <v>2851200</v>
      </c>
      <c r="E155" s="22"/>
    </row>
    <row r="156" spans="1:5" x14ac:dyDescent="0.2">
      <c r="A156" s="46" t="s">
        <v>21</v>
      </c>
      <c r="B156" s="5" t="s">
        <v>438</v>
      </c>
      <c r="C156" s="142">
        <v>1352000</v>
      </c>
      <c r="D156" s="142">
        <v>1352000</v>
      </c>
      <c r="E156" s="22"/>
    </row>
    <row r="157" spans="1:5" x14ac:dyDescent="0.2">
      <c r="A157" s="159" t="s">
        <v>22</v>
      </c>
      <c r="B157" s="147" t="s">
        <v>439</v>
      </c>
      <c r="C157" s="142">
        <v>782000</v>
      </c>
      <c r="D157" s="142">
        <v>782000</v>
      </c>
      <c r="E157" s="22"/>
    </row>
    <row r="158" spans="1:5" x14ac:dyDescent="0.2">
      <c r="A158" s="159" t="s">
        <v>23</v>
      </c>
      <c r="B158" s="147" t="s">
        <v>440</v>
      </c>
      <c r="C158" s="148">
        <v>2060000</v>
      </c>
      <c r="D158" s="148">
        <v>2060000</v>
      </c>
      <c r="E158" s="22"/>
    </row>
    <row r="159" spans="1:5" x14ac:dyDescent="0.2">
      <c r="A159" s="159" t="s">
        <v>24</v>
      </c>
      <c r="B159" s="156" t="s">
        <v>441</v>
      </c>
      <c r="C159" s="157">
        <v>2811551</v>
      </c>
      <c r="D159" s="157">
        <v>2811551</v>
      </c>
      <c r="E159" s="22"/>
    </row>
    <row r="160" spans="1:5" x14ac:dyDescent="0.2">
      <c r="A160" s="159" t="s">
        <v>26</v>
      </c>
      <c r="B160" s="156" t="s">
        <v>442</v>
      </c>
      <c r="C160" s="157">
        <v>650949</v>
      </c>
      <c r="D160" s="157">
        <v>650949</v>
      </c>
      <c r="E160" s="22"/>
    </row>
    <row r="161" spans="1:5" x14ac:dyDescent="0.2">
      <c r="A161" s="46"/>
      <c r="B161" s="29" t="s">
        <v>379</v>
      </c>
      <c r="C161" s="160">
        <f>SUM(C155:C160)</f>
        <v>10296500</v>
      </c>
      <c r="D161" s="160">
        <f>SUM(D155:D160)</f>
        <v>10507700</v>
      </c>
      <c r="E161" s="22"/>
    </row>
    <row r="162" spans="1:5" x14ac:dyDescent="0.2">
      <c r="A162" s="139"/>
      <c r="B162" s="26"/>
      <c r="C162" s="140"/>
      <c r="D162" s="22"/>
      <c r="E162" s="22"/>
    </row>
    <row r="163" spans="1:5" x14ac:dyDescent="0.2">
      <c r="A163" s="183" t="s">
        <v>380</v>
      </c>
      <c r="B163" s="183"/>
      <c r="C163" s="183"/>
      <c r="D163" s="22"/>
      <c r="E163" s="22"/>
    </row>
    <row r="164" spans="1:5" ht="22.5" x14ac:dyDescent="0.2">
      <c r="A164" s="141"/>
      <c r="B164" s="161" t="s">
        <v>443</v>
      </c>
      <c r="C164" s="142">
        <v>5521050</v>
      </c>
      <c r="D164" s="142">
        <v>5732250</v>
      </c>
      <c r="E164" s="22"/>
    </row>
    <row r="165" spans="1:5" x14ac:dyDescent="0.2">
      <c r="A165" s="143"/>
      <c r="B165" s="144" t="s">
        <v>444</v>
      </c>
      <c r="C165" s="145">
        <v>966184</v>
      </c>
      <c r="D165" s="145">
        <v>966184</v>
      </c>
      <c r="E165" s="22"/>
    </row>
    <row r="166" spans="1:5" x14ac:dyDescent="0.2">
      <c r="A166" s="155"/>
      <c r="B166" s="156" t="s">
        <v>445</v>
      </c>
      <c r="C166" s="157">
        <v>0</v>
      </c>
      <c r="D166" s="157">
        <v>0</v>
      </c>
      <c r="E166" s="22"/>
    </row>
    <row r="167" spans="1:5" x14ac:dyDescent="0.2">
      <c r="A167" s="155"/>
      <c r="B167" s="156" t="s">
        <v>446</v>
      </c>
      <c r="C167" s="157">
        <v>0</v>
      </c>
      <c r="D167" s="157">
        <v>0</v>
      </c>
      <c r="E167" s="22"/>
    </row>
    <row r="168" spans="1:5" x14ac:dyDescent="0.2">
      <c r="A168" s="155"/>
      <c r="B168" s="156" t="s">
        <v>447</v>
      </c>
      <c r="C168" s="157">
        <v>120000</v>
      </c>
      <c r="D168" s="157">
        <v>120000</v>
      </c>
      <c r="E168" s="22"/>
    </row>
    <row r="169" spans="1:5" x14ac:dyDescent="0.2">
      <c r="A169" s="141" t="s">
        <v>384</v>
      </c>
      <c r="B169" s="29" t="s">
        <v>385</v>
      </c>
      <c r="C169" s="138">
        <f>SUM(C164:C168)</f>
        <v>6607234</v>
      </c>
      <c r="D169" s="138">
        <f>SUM(D164:D168)</f>
        <v>6818434</v>
      </c>
      <c r="E169" s="22"/>
    </row>
    <row r="170" spans="1:5" x14ac:dyDescent="0.2">
      <c r="A170" s="143"/>
      <c r="B170" s="144" t="s">
        <v>448</v>
      </c>
      <c r="C170" s="145">
        <v>2700000</v>
      </c>
      <c r="D170" s="145">
        <v>2700000</v>
      </c>
      <c r="E170" s="22"/>
    </row>
    <row r="171" spans="1:5" x14ac:dyDescent="0.2">
      <c r="A171" s="141"/>
      <c r="B171" s="5" t="s">
        <v>449</v>
      </c>
      <c r="C171" s="142">
        <v>100000</v>
      </c>
      <c r="D171" s="142">
        <v>100000</v>
      </c>
      <c r="E171" s="22"/>
    </row>
    <row r="172" spans="1:5" x14ac:dyDescent="0.2">
      <c r="A172" s="141"/>
      <c r="B172" s="5" t="s">
        <v>408</v>
      </c>
      <c r="C172" s="142">
        <v>50000</v>
      </c>
      <c r="D172" s="142">
        <v>50000</v>
      </c>
      <c r="E172" s="22"/>
    </row>
    <row r="173" spans="1:5" x14ac:dyDescent="0.2">
      <c r="A173" s="141"/>
      <c r="B173" s="5" t="s">
        <v>450</v>
      </c>
      <c r="C173" s="142">
        <v>60000</v>
      </c>
      <c r="D173" s="142">
        <v>60000</v>
      </c>
      <c r="E173" s="22"/>
    </row>
    <row r="174" spans="1:5" x14ac:dyDescent="0.2">
      <c r="A174" s="141"/>
      <c r="B174" s="5" t="s">
        <v>451</v>
      </c>
      <c r="C174" s="142">
        <v>0</v>
      </c>
      <c r="D174" s="142">
        <v>0</v>
      </c>
      <c r="E174" s="22"/>
    </row>
    <row r="175" spans="1:5" x14ac:dyDescent="0.2">
      <c r="A175" s="141"/>
      <c r="B175" s="5" t="s">
        <v>390</v>
      </c>
      <c r="C175" s="142">
        <v>0</v>
      </c>
      <c r="D175" s="142">
        <v>0</v>
      </c>
      <c r="E175" s="22"/>
    </row>
    <row r="176" spans="1:5" x14ac:dyDescent="0.2">
      <c r="A176" s="141"/>
      <c r="B176" s="5" t="s">
        <v>452</v>
      </c>
      <c r="C176" s="142">
        <v>180000</v>
      </c>
      <c r="D176" s="142">
        <v>180000</v>
      </c>
      <c r="E176" s="22"/>
    </row>
    <row r="177" spans="1:5" x14ac:dyDescent="0.2">
      <c r="A177" s="141"/>
      <c r="B177" s="5" t="s">
        <v>158</v>
      </c>
      <c r="C177" s="142">
        <v>599266</v>
      </c>
      <c r="D177" s="142">
        <v>599266</v>
      </c>
      <c r="E177" s="22"/>
    </row>
    <row r="178" spans="1:5" x14ac:dyDescent="0.2">
      <c r="A178" s="141" t="s">
        <v>392</v>
      </c>
      <c r="B178" s="29" t="s">
        <v>393</v>
      </c>
      <c r="C178" s="138">
        <f>SUM(C170:C177)</f>
        <v>3689266</v>
      </c>
      <c r="D178" s="138">
        <f>SUM(D170:D177)</f>
        <v>3689266</v>
      </c>
      <c r="E178" s="22"/>
    </row>
    <row r="179" spans="1:5" x14ac:dyDescent="0.2">
      <c r="A179" s="141" t="s">
        <v>394</v>
      </c>
      <c r="B179" s="29" t="s">
        <v>395</v>
      </c>
      <c r="C179" s="138">
        <f>SUM(C169,C178)</f>
        <v>10296500</v>
      </c>
      <c r="D179" s="138">
        <f>SUM(D169,D178)</f>
        <v>10507700</v>
      </c>
      <c r="E179" s="22"/>
    </row>
    <row r="180" spans="1:5" x14ac:dyDescent="0.2">
      <c r="A180" s="22"/>
      <c r="B180" s="22"/>
      <c r="C180" s="22"/>
      <c r="D180" s="22"/>
      <c r="E180" s="22"/>
    </row>
    <row r="181" spans="1:5" x14ac:dyDescent="0.2">
      <c r="A181" s="200" t="s">
        <v>453</v>
      </c>
      <c r="B181" s="200"/>
      <c r="C181" s="200"/>
      <c r="D181" s="22"/>
      <c r="E181" s="22"/>
    </row>
    <row r="182" spans="1:5" x14ac:dyDescent="0.2">
      <c r="A182" s="22"/>
      <c r="B182" s="22"/>
      <c r="C182" s="22"/>
      <c r="D182" s="22"/>
      <c r="E182" s="22"/>
    </row>
    <row r="183" spans="1:5" ht="22.5" x14ac:dyDescent="0.2">
      <c r="A183" s="22"/>
      <c r="B183" s="22"/>
      <c r="C183" s="26" t="s">
        <v>374</v>
      </c>
      <c r="D183" s="137" t="s">
        <v>375</v>
      </c>
      <c r="E183" s="22"/>
    </row>
    <row r="184" spans="1:5" x14ac:dyDescent="0.2">
      <c r="A184" s="183" t="s">
        <v>376</v>
      </c>
      <c r="B184" s="183"/>
      <c r="C184" s="183"/>
      <c r="D184" s="22"/>
      <c r="E184" s="22"/>
    </row>
    <row r="185" spans="1:5" x14ac:dyDescent="0.2">
      <c r="A185" s="5"/>
      <c r="B185" s="29" t="s">
        <v>379</v>
      </c>
      <c r="C185" s="138">
        <v>6033972</v>
      </c>
      <c r="D185" s="138">
        <v>6033972</v>
      </c>
      <c r="E185" s="22"/>
    </row>
    <row r="186" spans="1:5" x14ac:dyDescent="0.2">
      <c r="A186" s="22"/>
      <c r="B186" s="26"/>
      <c r="C186" s="149"/>
      <c r="D186" s="22"/>
      <c r="E186" s="22"/>
    </row>
    <row r="187" spans="1:5" x14ac:dyDescent="0.2">
      <c r="A187" s="183" t="s">
        <v>380</v>
      </c>
      <c r="B187" s="183"/>
      <c r="C187" s="183"/>
      <c r="D187" s="22"/>
      <c r="E187" s="22"/>
    </row>
    <row r="188" spans="1:5" x14ac:dyDescent="0.2">
      <c r="A188" s="27"/>
      <c r="B188" s="5" t="s">
        <v>454</v>
      </c>
      <c r="C188" s="10">
        <v>180000</v>
      </c>
      <c r="D188" s="10">
        <v>180000</v>
      </c>
      <c r="E188" s="22"/>
    </row>
    <row r="189" spans="1:5" x14ac:dyDescent="0.2">
      <c r="A189" s="27"/>
      <c r="B189" s="5" t="s">
        <v>455</v>
      </c>
      <c r="C189" s="10">
        <v>1200000</v>
      </c>
      <c r="D189" s="10">
        <v>1200000</v>
      </c>
      <c r="E189" s="22"/>
    </row>
    <row r="190" spans="1:5" x14ac:dyDescent="0.2">
      <c r="A190" s="27"/>
      <c r="B190" s="5" t="s">
        <v>456</v>
      </c>
      <c r="C190" s="10">
        <v>200000</v>
      </c>
      <c r="D190" s="10">
        <v>200000</v>
      </c>
      <c r="E190" s="22"/>
    </row>
    <row r="191" spans="1:5" x14ac:dyDescent="0.2">
      <c r="A191" s="27"/>
      <c r="B191" s="5" t="s">
        <v>457</v>
      </c>
      <c r="C191" s="10">
        <v>300000</v>
      </c>
      <c r="D191" s="10">
        <v>300000</v>
      </c>
      <c r="E191" s="22"/>
    </row>
    <row r="192" spans="1:5" x14ac:dyDescent="0.2">
      <c r="A192" s="27"/>
      <c r="B192" s="5" t="s">
        <v>458</v>
      </c>
      <c r="C192" s="10">
        <v>1103921</v>
      </c>
      <c r="D192" s="10">
        <v>1103921</v>
      </c>
      <c r="E192" s="22"/>
    </row>
    <row r="193" spans="1:5" x14ac:dyDescent="0.2">
      <c r="A193" s="27"/>
      <c r="B193" s="5" t="s">
        <v>459</v>
      </c>
      <c r="C193" s="10">
        <v>3050051</v>
      </c>
      <c r="D193" s="10">
        <v>3050051</v>
      </c>
      <c r="E193" s="22"/>
    </row>
    <row r="194" spans="1:5" x14ac:dyDescent="0.2">
      <c r="A194" s="162"/>
      <c r="B194" s="29" t="s">
        <v>395</v>
      </c>
      <c r="C194" s="163">
        <f>SUM(C188:C193)</f>
        <v>6033972</v>
      </c>
      <c r="D194" s="163">
        <f>SUM(D188:D193)</f>
        <v>6033972</v>
      </c>
      <c r="E194" s="22"/>
    </row>
    <row r="195" spans="1:5" x14ac:dyDescent="0.2">
      <c r="A195" s="22"/>
      <c r="B195" s="22"/>
      <c r="C195" s="22"/>
      <c r="D195" s="22"/>
      <c r="E195" s="22"/>
    </row>
    <row r="196" spans="1:5" ht="108" customHeight="1" x14ac:dyDescent="0.2">
      <c r="A196" s="22"/>
      <c r="B196" s="164"/>
      <c r="C196" s="22"/>
      <c r="D196" s="22"/>
      <c r="E196" s="22"/>
    </row>
    <row r="197" spans="1:5" x14ac:dyDescent="0.2">
      <c r="A197" s="22"/>
      <c r="B197" s="164"/>
      <c r="C197" s="22"/>
      <c r="D197" s="22"/>
      <c r="E197" s="22"/>
    </row>
    <row r="198" spans="1:5" x14ac:dyDescent="0.2">
      <c r="A198" s="22"/>
      <c r="B198" s="22"/>
      <c r="C198" s="22"/>
      <c r="D198" s="22"/>
      <c r="E198" s="22"/>
    </row>
    <row r="199" spans="1:5" x14ac:dyDescent="0.2">
      <c r="A199" s="200" t="s">
        <v>460</v>
      </c>
      <c r="B199" s="200"/>
      <c r="C199" s="200"/>
      <c r="D199" s="22"/>
      <c r="E199" s="22"/>
    </row>
    <row r="200" spans="1:5" x14ac:dyDescent="0.2">
      <c r="A200" s="22"/>
      <c r="B200" s="22"/>
      <c r="C200" s="22"/>
      <c r="D200" s="22"/>
      <c r="E200" s="22"/>
    </row>
    <row r="201" spans="1:5" ht="22.5" x14ac:dyDescent="0.2">
      <c r="A201" s="22"/>
      <c r="B201" s="22"/>
      <c r="C201" s="26" t="s">
        <v>374</v>
      </c>
      <c r="D201" s="137" t="s">
        <v>375</v>
      </c>
      <c r="E201" s="22"/>
    </row>
    <row r="202" spans="1:5" x14ac:dyDescent="0.2">
      <c r="A202" s="183" t="s">
        <v>376</v>
      </c>
      <c r="B202" s="183"/>
      <c r="C202" s="183"/>
      <c r="D202" s="22"/>
      <c r="E202" s="22"/>
    </row>
    <row r="203" spans="1:5" x14ac:dyDescent="0.2">
      <c r="A203" s="5"/>
      <c r="B203" s="29" t="s">
        <v>461</v>
      </c>
      <c r="C203" s="138">
        <v>700000</v>
      </c>
      <c r="D203" s="138">
        <v>700000</v>
      </c>
      <c r="E203" s="22"/>
    </row>
    <row r="204" spans="1:5" x14ac:dyDescent="0.2">
      <c r="A204" s="22"/>
      <c r="B204" s="26"/>
      <c r="C204" s="149"/>
      <c r="D204" s="22"/>
      <c r="E204" s="22"/>
    </row>
    <row r="205" spans="1:5" x14ac:dyDescent="0.2">
      <c r="A205" s="183" t="s">
        <v>380</v>
      </c>
      <c r="B205" s="183"/>
      <c r="C205" s="183"/>
      <c r="D205" s="22"/>
      <c r="E205" s="22"/>
    </row>
    <row r="206" spans="1:5" x14ac:dyDescent="0.2">
      <c r="A206" s="27"/>
      <c r="B206" s="5" t="s">
        <v>462</v>
      </c>
      <c r="C206" s="10">
        <v>300000</v>
      </c>
      <c r="D206" s="10">
        <v>300000</v>
      </c>
      <c r="E206" s="22"/>
    </row>
    <row r="207" spans="1:5" x14ac:dyDescent="0.2">
      <c r="A207" s="27"/>
      <c r="B207" s="5" t="s">
        <v>463</v>
      </c>
      <c r="C207" s="10">
        <v>50000</v>
      </c>
      <c r="D207" s="10">
        <v>50000</v>
      </c>
      <c r="E207" s="22"/>
    </row>
    <row r="208" spans="1:5" x14ac:dyDescent="0.2">
      <c r="A208" s="27"/>
      <c r="B208" s="5" t="s">
        <v>464</v>
      </c>
      <c r="C208" s="10">
        <v>100000</v>
      </c>
      <c r="D208" s="10">
        <v>100000</v>
      </c>
      <c r="E208" s="22"/>
    </row>
    <row r="209" spans="1:5" x14ac:dyDescent="0.2">
      <c r="A209" s="27"/>
      <c r="B209" s="5" t="s">
        <v>465</v>
      </c>
      <c r="C209" s="10">
        <v>250000</v>
      </c>
      <c r="D209" s="10">
        <v>250000</v>
      </c>
      <c r="E209" s="22"/>
    </row>
    <row r="210" spans="1:5" x14ac:dyDescent="0.2">
      <c r="A210" s="162"/>
      <c r="B210" s="29" t="s">
        <v>395</v>
      </c>
      <c r="C210" s="165">
        <f>SUM(C206:C209)</f>
        <v>700000</v>
      </c>
      <c r="D210" s="165">
        <f>SUM(D206:D209)</f>
        <v>700000</v>
      </c>
      <c r="E210" s="22"/>
    </row>
    <row r="211" spans="1:5" x14ac:dyDescent="0.2">
      <c r="A211" s="22"/>
      <c r="B211" s="22"/>
      <c r="C211" s="22"/>
      <c r="D211" s="22"/>
      <c r="E211" s="22"/>
    </row>
    <row r="212" spans="1:5" x14ac:dyDescent="0.2">
      <c r="A212" s="22"/>
      <c r="B212" s="22"/>
      <c r="C212" s="22"/>
      <c r="D212" s="22"/>
      <c r="E212" s="22"/>
    </row>
    <row r="213" spans="1:5" x14ac:dyDescent="0.2">
      <c r="A213" s="200" t="s">
        <v>466</v>
      </c>
      <c r="B213" s="200"/>
      <c r="C213" s="200"/>
      <c r="D213" s="22"/>
      <c r="E213" s="22"/>
    </row>
    <row r="214" spans="1:5" x14ac:dyDescent="0.2">
      <c r="A214" s="22"/>
      <c r="B214" s="22"/>
      <c r="C214" s="22"/>
      <c r="D214" s="22"/>
      <c r="E214" s="22"/>
    </row>
    <row r="215" spans="1:5" ht="22.5" x14ac:dyDescent="0.2">
      <c r="A215" s="22"/>
      <c r="B215" s="22"/>
      <c r="C215" s="26" t="s">
        <v>374</v>
      </c>
      <c r="D215" s="137" t="s">
        <v>375</v>
      </c>
      <c r="E215" s="22"/>
    </row>
    <row r="216" spans="1:5" x14ac:dyDescent="0.2">
      <c r="A216" s="183" t="s">
        <v>376</v>
      </c>
      <c r="B216" s="183"/>
      <c r="C216" s="183"/>
      <c r="D216" s="22"/>
      <c r="E216" s="22"/>
    </row>
    <row r="217" spans="1:5" x14ac:dyDescent="0.2">
      <c r="A217" s="27"/>
      <c r="B217" s="27" t="s">
        <v>467</v>
      </c>
      <c r="C217" s="75">
        <v>1278010</v>
      </c>
      <c r="D217" s="75">
        <v>1278010</v>
      </c>
      <c r="E217" s="22"/>
    </row>
    <row r="218" spans="1:5" x14ac:dyDescent="0.2">
      <c r="A218" s="27"/>
      <c r="B218" s="27" t="s">
        <v>468</v>
      </c>
      <c r="C218" s="75">
        <v>668516</v>
      </c>
      <c r="D218" s="75">
        <v>668516</v>
      </c>
      <c r="E218" s="22"/>
    </row>
    <row r="219" spans="1:5" x14ac:dyDescent="0.2">
      <c r="A219" s="5"/>
      <c r="B219" s="29" t="s">
        <v>379</v>
      </c>
      <c r="C219" s="138">
        <v>1946526</v>
      </c>
      <c r="D219" s="138">
        <v>1946526</v>
      </c>
      <c r="E219" s="22"/>
    </row>
    <row r="220" spans="1:5" x14ac:dyDescent="0.2">
      <c r="A220" s="22"/>
      <c r="B220" s="26"/>
      <c r="C220" s="149"/>
      <c r="D220" s="22"/>
      <c r="E220" s="22"/>
    </row>
    <row r="221" spans="1:5" x14ac:dyDescent="0.2">
      <c r="A221" s="183" t="s">
        <v>380</v>
      </c>
      <c r="B221" s="183"/>
      <c r="C221" s="183"/>
      <c r="D221" s="22"/>
      <c r="E221" s="22"/>
    </row>
    <row r="222" spans="1:5" x14ac:dyDescent="0.2">
      <c r="A222" s="150"/>
      <c r="B222" s="5" t="s">
        <v>469</v>
      </c>
      <c r="C222" s="166">
        <v>0</v>
      </c>
      <c r="D222" s="166">
        <v>0</v>
      </c>
      <c r="E222" s="22"/>
    </row>
    <row r="223" spans="1:5" x14ac:dyDescent="0.2">
      <c r="A223" s="28"/>
      <c r="B223" s="5" t="s">
        <v>470</v>
      </c>
      <c r="C223" s="167">
        <v>1500000</v>
      </c>
      <c r="D223" s="167">
        <v>1500000</v>
      </c>
      <c r="E223" s="22"/>
    </row>
    <row r="224" spans="1:5" x14ac:dyDescent="0.2">
      <c r="A224" s="28"/>
      <c r="B224" s="5" t="s">
        <v>409</v>
      </c>
      <c r="C224" s="167">
        <v>0</v>
      </c>
      <c r="D224" s="167">
        <v>0</v>
      </c>
      <c r="E224" s="22"/>
    </row>
    <row r="225" spans="1:5" x14ac:dyDescent="0.2">
      <c r="A225" s="28"/>
      <c r="B225" s="5" t="s">
        <v>158</v>
      </c>
      <c r="C225" s="167">
        <v>446526</v>
      </c>
      <c r="D225" s="167">
        <v>446526</v>
      </c>
      <c r="E225" s="22"/>
    </row>
    <row r="226" spans="1:5" x14ac:dyDescent="0.2">
      <c r="A226" s="162"/>
      <c r="B226" s="29" t="s">
        <v>395</v>
      </c>
      <c r="C226" s="163">
        <f>SUM(C222:C225)</f>
        <v>1946526</v>
      </c>
      <c r="D226" s="163">
        <f>SUM(D222:D225)</f>
        <v>1946526</v>
      </c>
      <c r="E226" s="22"/>
    </row>
    <row r="227" spans="1:5" x14ac:dyDescent="0.2">
      <c r="A227" s="22"/>
      <c r="B227" s="22"/>
      <c r="C227" s="22"/>
      <c r="D227" s="22"/>
      <c r="E227" s="22"/>
    </row>
    <row r="228" spans="1:5" x14ac:dyDescent="0.2">
      <c r="A228" s="200" t="s">
        <v>471</v>
      </c>
      <c r="B228" s="200"/>
      <c r="C228" s="200"/>
      <c r="D228" s="22"/>
      <c r="E228" s="22"/>
    </row>
    <row r="229" spans="1:5" x14ac:dyDescent="0.2">
      <c r="A229" s="22"/>
      <c r="B229" s="22"/>
      <c r="C229" s="22"/>
      <c r="D229" s="22"/>
      <c r="E229" s="22"/>
    </row>
    <row r="230" spans="1:5" ht="22.5" x14ac:dyDescent="0.2">
      <c r="A230" s="22"/>
      <c r="B230" s="22"/>
      <c r="C230" s="25" t="s">
        <v>374</v>
      </c>
      <c r="D230" s="137" t="s">
        <v>375</v>
      </c>
      <c r="E230" s="22"/>
    </row>
    <row r="231" spans="1:5" x14ac:dyDescent="0.2">
      <c r="A231" s="183" t="s">
        <v>376</v>
      </c>
      <c r="B231" s="183"/>
      <c r="C231" s="183"/>
      <c r="D231" s="22"/>
      <c r="E231" s="22"/>
    </row>
    <row r="232" spans="1:5" x14ac:dyDescent="0.2">
      <c r="A232" s="27"/>
      <c r="B232" s="27" t="s">
        <v>467</v>
      </c>
      <c r="C232" s="27">
        <v>4132800</v>
      </c>
      <c r="D232" s="27">
        <v>4132800</v>
      </c>
      <c r="E232" s="22"/>
    </row>
    <row r="233" spans="1:5" x14ac:dyDescent="0.2">
      <c r="A233" s="27"/>
      <c r="B233" s="27" t="s">
        <v>472</v>
      </c>
      <c r="C233" s="27" t="s">
        <v>473</v>
      </c>
      <c r="D233" s="27" t="s">
        <v>473</v>
      </c>
      <c r="E233" s="22"/>
    </row>
    <row r="234" spans="1:5" x14ac:dyDescent="0.2">
      <c r="A234" s="46"/>
      <c r="B234" s="29" t="s">
        <v>379</v>
      </c>
      <c r="C234" s="160">
        <v>3464284</v>
      </c>
      <c r="D234" s="160">
        <v>3464284</v>
      </c>
      <c r="E234" s="22"/>
    </row>
    <row r="235" spans="1:5" x14ac:dyDescent="0.2">
      <c r="A235" s="139"/>
      <c r="B235" s="26"/>
      <c r="C235" s="140"/>
      <c r="D235" s="22"/>
      <c r="E235" s="22"/>
    </row>
    <row r="236" spans="1:5" x14ac:dyDescent="0.2">
      <c r="A236" s="183" t="s">
        <v>380</v>
      </c>
      <c r="B236" s="183"/>
      <c r="C236" s="183"/>
      <c r="D236" s="22"/>
      <c r="E236" s="22"/>
    </row>
    <row r="237" spans="1:5" x14ac:dyDescent="0.2">
      <c r="A237" s="141"/>
      <c r="B237" s="5" t="s">
        <v>474</v>
      </c>
      <c r="C237" s="142">
        <v>2316600</v>
      </c>
      <c r="D237" s="142">
        <v>2316600</v>
      </c>
      <c r="E237" s="22"/>
    </row>
    <row r="238" spans="1:5" x14ac:dyDescent="0.2">
      <c r="A238" s="143"/>
      <c r="B238" s="144" t="s">
        <v>475</v>
      </c>
      <c r="C238" s="145">
        <v>405405</v>
      </c>
      <c r="D238" s="145">
        <v>405405</v>
      </c>
      <c r="E238" s="22"/>
    </row>
    <row r="239" spans="1:5" x14ac:dyDescent="0.2">
      <c r="A239" s="141"/>
      <c r="B239" s="5" t="s">
        <v>476</v>
      </c>
      <c r="C239" s="142">
        <v>60000</v>
      </c>
      <c r="D239" s="142">
        <v>60000</v>
      </c>
      <c r="E239" s="22"/>
    </row>
    <row r="240" spans="1:5" x14ac:dyDescent="0.2">
      <c r="A240" s="141"/>
      <c r="B240" s="5" t="s">
        <v>477</v>
      </c>
      <c r="C240" s="142">
        <v>19500</v>
      </c>
      <c r="D240" s="142">
        <v>19500</v>
      </c>
      <c r="E240" s="22"/>
    </row>
    <row r="241" spans="1:5" x14ac:dyDescent="0.2">
      <c r="A241" s="146"/>
      <c r="B241" s="147" t="s">
        <v>478</v>
      </c>
      <c r="C241" s="148">
        <v>15000</v>
      </c>
      <c r="D241" s="148">
        <v>15000</v>
      </c>
      <c r="E241" s="22"/>
    </row>
    <row r="242" spans="1:5" x14ac:dyDescent="0.2">
      <c r="A242" s="141" t="s">
        <v>384</v>
      </c>
      <c r="B242" s="29" t="s">
        <v>385</v>
      </c>
      <c r="C242" s="138">
        <f>SUM(C237,C238,C239:C241)</f>
        <v>2816505</v>
      </c>
      <c r="D242" s="138">
        <f>SUM(D237,D238,D239:D241)</f>
        <v>2816505</v>
      </c>
      <c r="E242" s="22"/>
    </row>
    <row r="243" spans="1:5" x14ac:dyDescent="0.2">
      <c r="A243" s="143"/>
      <c r="B243" s="144" t="s">
        <v>434</v>
      </c>
      <c r="C243" s="145">
        <v>135000</v>
      </c>
      <c r="D243" s="145">
        <v>135000</v>
      </c>
      <c r="E243" s="22"/>
    </row>
    <row r="244" spans="1:5" x14ac:dyDescent="0.2">
      <c r="A244" s="141"/>
      <c r="B244" s="5" t="s">
        <v>479</v>
      </c>
      <c r="C244" s="142">
        <v>150000</v>
      </c>
      <c r="D244" s="142">
        <v>150000</v>
      </c>
      <c r="E244" s="22"/>
    </row>
    <row r="245" spans="1:5" x14ac:dyDescent="0.2">
      <c r="A245" s="141"/>
      <c r="B245" s="5" t="s">
        <v>416</v>
      </c>
      <c r="C245" s="142">
        <v>300000</v>
      </c>
      <c r="D245" s="142">
        <v>300000</v>
      </c>
      <c r="E245" s="22"/>
    </row>
    <row r="246" spans="1:5" x14ac:dyDescent="0.2">
      <c r="A246" s="141"/>
      <c r="B246" s="5" t="s">
        <v>158</v>
      </c>
      <c r="C246" s="142">
        <v>62779</v>
      </c>
      <c r="D246" s="142">
        <v>62779</v>
      </c>
      <c r="E246" s="22"/>
    </row>
    <row r="247" spans="1:5" x14ac:dyDescent="0.2">
      <c r="A247" s="141" t="s">
        <v>392</v>
      </c>
      <c r="B247" s="29" t="s">
        <v>393</v>
      </c>
      <c r="C247" s="138">
        <f>SUM(C243:C246)</f>
        <v>647779</v>
      </c>
      <c r="D247" s="138">
        <f>SUM(D243:D246)</f>
        <v>647779</v>
      </c>
      <c r="E247" s="22"/>
    </row>
    <row r="248" spans="1:5" x14ac:dyDescent="0.2">
      <c r="A248" s="141" t="s">
        <v>394</v>
      </c>
      <c r="B248" s="29" t="s">
        <v>395</v>
      </c>
      <c r="C248" s="138">
        <f>SUM(C242,C247)</f>
        <v>3464284</v>
      </c>
      <c r="D248" s="138">
        <f>SUM(D242,D247)</f>
        <v>3464284</v>
      </c>
      <c r="E248" s="22"/>
    </row>
    <row r="249" spans="1:5" x14ac:dyDescent="0.2">
      <c r="A249" s="22"/>
      <c r="B249" s="22"/>
      <c r="C249" s="22"/>
      <c r="D249" s="22"/>
      <c r="E249" s="22"/>
    </row>
    <row r="250" spans="1:5" x14ac:dyDescent="0.2">
      <c r="A250" s="22"/>
      <c r="B250" s="22"/>
      <c r="C250" s="22"/>
      <c r="D250" s="22"/>
      <c r="E250" s="22"/>
    </row>
    <row r="251" spans="1:5" x14ac:dyDescent="0.2">
      <c r="A251" s="200" t="s">
        <v>480</v>
      </c>
      <c r="B251" s="200"/>
      <c r="C251" s="200"/>
      <c r="D251" s="22"/>
      <c r="E251" s="22"/>
    </row>
    <row r="252" spans="1:5" x14ac:dyDescent="0.2">
      <c r="A252" s="22"/>
      <c r="B252" s="22"/>
      <c r="C252" s="22"/>
      <c r="D252" s="22"/>
      <c r="E252" s="22"/>
    </row>
    <row r="253" spans="1:5" ht="22.5" x14ac:dyDescent="0.2">
      <c r="A253" s="22"/>
      <c r="B253" s="22"/>
      <c r="C253" s="25" t="s">
        <v>374</v>
      </c>
      <c r="D253" s="137" t="s">
        <v>375</v>
      </c>
      <c r="E253" s="22"/>
    </row>
    <row r="254" spans="1:5" x14ac:dyDescent="0.2">
      <c r="A254" s="183" t="s">
        <v>376</v>
      </c>
      <c r="B254" s="183"/>
      <c r="C254" s="183"/>
      <c r="D254" s="22"/>
      <c r="E254" s="22"/>
    </row>
    <row r="255" spans="1:5" x14ac:dyDescent="0.2">
      <c r="A255" s="46"/>
      <c r="B255" s="29" t="s">
        <v>481</v>
      </c>
      <c r="C255" s="160">
        <v>2857500</v>
      </c>
      <c r="D255" s="160">
        <v>2857500</v>
      </c>
      <c r="E255" s="22"/>
    </row>
    <row r="256" spans="1:5" x14ac:dyDescent="0.2">
      <c r="A256" s="139"/>
      <c r="B256" s="26"/>
      <c r="C256" s="140"/>
      <c r="D256" s="22"/>
      <c r="E256" s="22"/>
    </row>
    <row r="257" spans="1:5" x14ac:dyDescent="0.2">
      <c r="A257" s="183" t="s">
        <v>380</v>
      </c>
      <c r="B257" s="183"/>
      <c r="C257" s="183"/>
      <c r="D257" s="22"/>
      <c r="E257" s="22"/>
    </row>
    <row r="258" spans="1:5" x14ac:dyDescent="0.2">
      <c r="A258" s="141"/>
      <c r="B258" s="5" t="s">
        <v>482</v>
      </c>
      <c r="C258" s="142">
        <v>1920000</v>
      </c>
      <c r="D258" s="142">
        <v>1440000</v>
      </c>
      <c r="E258" s="22"/>
    </row>
    <row r="259" spans="1:5" x14ac:dyDescent="0.2">
      <c r="A259" s="143"/>
      <c r="B259" s="144" t="s">
        <v>444</v>
      </c>
      <c r="C259" s="145">
        <v>336000</v>
      </c>
      <c r="D259" s="145">
        <v>252000</v>
      </c>
      <c r="E259" s="22"/>
    </row>
    <row r="260" spans="1:5" x14ac:dyDescent="0.2">
      <c r="A260" s="141"/>
      <c r="B260" s="5" t="s">
        <v>413</v>
      </c>
      <c r="C260" s="142">
        <v>0</v>
      </c>
      <c r="D260" s="142">
        <v>0</v>
      </c>
      <c r="E260" s="22"/>
    </row>
    <row r="261" spans="1:5" x14ac:dyDescent="0.2">
      <c r="A261" s="141"/>
      <c r="B261" s="5" t="s">
        <v>477</v>
      </c>
      <c r="C261" s="142">
        <v>0</v>
      </c>
      <c r="D261" s="142">
        <v>0</v>
      </c>
      <c r="E261" s="22"/>
    </row>
    <row r="262" spans="1:5" x14ac:dyDescent="0.2">
      <c r="A262" s="146"/>
      <c r="B262" s="147" t="s">
        <v>478</v>
      </c>
      <c r="C262" s="148">
        <v>30000</v>
      </c>
      <c r="D262" s="148">
        <v>30000</v>
      </c>
      <c r="E262" s="22"/>
    </row>
    <row r="263" spans="1:5" x14ac:dyDescent="0.2">
      <c r="A263" s="141" t="s">
        <v>384</v>
      </c>
      <c r="B263" s="29" t="s">
        <v>385</v>
      </c>
      <c r="C263" s="138">
        <f>SUM(C258,C259,C260:C262)</f>
        <v>2286000</v>
      </c>
      <c r="D263" s="138">
        <f>SUM(D258,D259,D260:D262)</f>
        <v>1722000</v>
      </c>
      <c r="E263" s="22"/>
    </row>
    <row r="264" spans="1:5" x14ac:dyDescent="0.2">
      <c r="A264" s="143"/>
      <c r="B264" s="144" t="s">
        <v>434</v>
      </c>
      <c r="C264" s="145">
        <v>50000</v>
      </c>
      <c r="D264" s="145">
        <v>50000</v>
      </c>
      <c r="E264" s="22"/>
    </row>
    <row r="265" spans="1:5" x14ac:dyDescent="0.2">
      <c r="A265" s="141"/>
      <c r="B265" s="5" t="s">
        <v>479</v>
      </c>
      <c r="C265" s="142">
        <v>200000</v>
      </c>
      <c r="D265" s="142">
        <v>200000</v>
      </c>
      <c r="E265" s="22"/>
    </row>
    <row r="266" spans="1:5" x14ac:dyDescent="0.2">
      <c r="A266" s="141"/>
      <c r="B266" s="5" t="s">
        <v>483</v>
      </c>
      <c r="C266" s="142">
        <v>200000</v>
      </c>
      <c r="D266" s="142">
        <v>200000</v>
      </c>
      <c r="E266" s="22"/>
    </row>
    <row r="267" spans="1:5" x14ac:dyDescent="0.2">
      <c r="A267" s="141"/>
      <c r="B267" s="5" t="s">
        <v>158</v>
      </c>
      <c r="C267" s="142">
        <v>121500</v>
      </c>
      <c r="D267" s="142">
        <v>121500</v>
      </c>
      <c r="E267" s="22"/>
    </row>
    <row r="268" spans="1:5" x14ac:dyDescent="0.2">
      <c r="A268" s="141" t="s">
        <v>392</v>
      </c>
      <c r="B268" s="29" t="s">
        <v>393</v>
      </c>
      <c r="C268" s="138">
        <f>SUM(C264:C267)</f>
        <v>571500</v>
      </c>
      <c r="D268" s="138">
        <f>SUM(D264:D267)</f>
        <v>571500</v>
      </c>
      <c r="E268" s="22"/>
    </row>
    <row r="269" spans="1:5" x14ac:dyDescent="0.2">
      <c r="A269" s="141" t="s">
        <v>394</v>
      </c>
      <c r="B269" s="29" t="s">
        <v>395</v>
      </c>
      <c r="C269" s="138">
        <f>SUM(C263,C268)</f>
        <v>2857500</v>
      </c>
      <c r="D269" s="138">
        <f>SUM(D263,D268)</f>
        <v>2293500</v>
      </c>
      <c r="E269" s="22"/>
    </row>
    <row r="270" spans="1:5" x14ac:dyDescent="0.2">
      <c r="A270" s="22"/>
      <c r="B270" s="22"/>
      <c r="C270" s="22"/>
      <c r="D270" s="22"/>
      <c r="E270" s="22"/>
    </row>
    <row r="271" spans="1:5" x14ac:dyDescent="0.2">
      <c r="A271" s="22"/>
      <c r="B271" s="22"/>
      <c r="C271" s="22"/>
      <c r="D271" s="22"/>
      <c r="E271" s="22"/>
    </row>
    <row r="272" spans="1:5" x14ac:dyDescent="0.2">
      <c r="A272" s="200" t="s">
        <v>484</v>
      </c>
      <c r="B272" s="200"/>
      <c r="C272" s="200"/>
      <c r="D272" s="22"/>
      <c r="E272" s="22"/>
    </row>
    <row r="273" spans="1:5" ht="22.5" x14ac:dyDescent="0.2">
      <c r="A273" s="7"/>
      <c r="B273" s="7"/>
      <c r="C273" s="137" t="s">
        <v>374</v>
      </c>
      <c r="D273" s="137" t="s">
        <v>375</v>
      </c>
      <c r="E273" s="22"/>
    </row>
    <row r="274" spans="1:5" x14ac:dyDescent="0.2">
      <c r="A274" s="183" t="s">
        <v>380</v>
      </c>
      <c r="B274" s="183"/>
      <c r="C274" s="183"/>
      <c r="D274" s="22"/>
      <c r="E274" s="22"/>
    </row>
    <row r="275" spans="1:5" x14ac:dyDescent="0.2">
      <c r="A275" s="143"/>
      <c r="B275" s="5" t="s">
        <v>485</v>
      </c>
      <c r="C275" s="145">
        <v>3590400</v>
      </c>
      <c r="D275" s="145">
        <v>3590400</v>
      </c>
      <c r="E275" s="22"/>
    </row>
    <row r="276" spans="1:5" x14ac:dyDescent="0.2">
      <c r="A276" s="141"/>
      <c r="B276" s="5" t="s">
        <v>486</v>
      </c>
      <c r="C276" s="142">
        <v>538560</v>
      </c>
      <c r="D276" s="142">
        <v>538560</v>
      </c>
      <c r="E276" s="22"/>
    </row>
    <row r="277" spans="1:5" x14ac:dyDescent="0.2">
      <c r="A277" s="141"/>
      <c r="B277" s="5" t="s">
        <v>487</v>
      </c>
      <c r="C277" s="142">
        <v>575000</v>
      </c>
      <c r="D277" s="142">
        <v>287500</v>
      </c>
      <c r="E277" s="22"/>
    </row>
    <row r="278" spans="1:5" x14ac:dyDescent="0.2">
      <c r="A278" s="141"/>
      <c r="B278" s="5" t="s">
        <v>382</v>
      </c>
      <c r="C278" s="142">
        <v>887540</v>
      </c>
      <c r="D278" s="142">
        <v>887540</v>
      </c>
      <c r="E278" s="22"/>
    </row>
    <row r="279" spans="1:5" x14ac:dyDescent="0.2">
      <c r="A279" s="141"/>
      <c r="B279" s="5" t="s">
        <v>488</v>
      </c>
      <c r="C279" s="142">
        <v>0</v>
      </c>
      <c r="D279" s="142">
        <v>502500</v>
      </c>
      <c r="E279" s="22"/>
    </row>
    <row r="280" spans="1:5" x14ac:dyDescent="0.2">
      <c r="A280" s="141"/>
      <c r="B280" s="5" t="s">
        <v>413</v>
      </c>
      <c r="C280" s="142">
        <v>200000</v>
      </c>
      <c r="D280" s="142">
        <v>200000</v>
      </c>
      <c r="E280" s="22"/>
    </row>
    <row r="281" spans="1:5" x14ac:dyDescent="0.2">
      <c r="A281" s="141" t="s">
        <v>384</v>
      </c>
      <c r="B281" s="29" t="s">
        <v>385</v>
      </c>
      <c r="C281" s="138">
        <f>SUM(C275:C280)</f>
        <v>5791500</v>
      </c>
      <c r="D281" s="138">
        <f>SUM(D275:D280)</f>
        <v>6006500</v>
      </c>
      <c r="E281" s="22"/>
    </row>
    <row r="282" spans="1:5" x14ac:dyDescent="0.2">
      <c r="A282" s="143"/>
      <c r="B282" s="144" t="s">
        <v>391</v>
      </c>
      <c r="C282" s="145">
        <v>100000</v>
      </c>
      <c r="D282" s="145">
        <v>100000</v>
      </c>
      <c r="E282" s="22"/>
    </row>
    <row r="283" spans="1:5" x14ac:dyDescent="0.2">
      <c r="A283" s="141"/>
      <c r="B283" s="5" t="s">
        <v>489</v>
      </c>
      <c r="C283" s="142">
        <v>200000</v>
      </c>
      <c r="D283" s="142">
        <v>200000</v>
      </c>
      <c r="E283" s="22"/>
    </row>
    <row r="284" spans="1:5" x14ac:dyDescent="0.2">
      <c r="A284" s="141"/>
      <c r="B284" s="5" t="s">
        <v>490</v>
      </c>
      <c r="C284" s="142">
        <v>350000</v>
      </c>
      <c r="D284" s="142">
        <v>350000</v>
      </c>
      <c r="E284" s="22"/>
    </row>
    <row r="285" spans="1:5" x14ac:dyDescent="0.2">
      <c r="A285" s="141"/>
      <c r="B285" s="5" t="s">
        <v>491</v>
      </c>
      <c r="C285" s="142">
        <v>600000</v>
      </c>
      <c r="D285" s="142">
        <v>600000</v>
      </c>
      <c r="E285" s="22"/>
    </row>
    <row r="286" spans="1:5" x14ac:dyDescent="0.2">
      <c r="A286" s="141"/>
      <c r="B286" s="5" t="s">
        <v>492</v>
      </c>
      <c r="C286" s="142">
        <v>1200000</v>
      </c>
      <c r="D286" s="142">
        <v>1200000</v>
      </c>
      <c r="E286" s="22"/>
    </row>
    <row r="287" spans="1:5" x14ac:dyDescent="0.2">
      <c r="A287" s="141"/>
      <c r="B287" s="5" t="s">
        <v>493</v>
      </c>
      <c r="C287" s="142">
        <v>650000</v>
      </c>
      <c r="D287" s="142">
        <v>650000</v>
      </c>
      <c r="E287" s="22"/>
    </row>
    <row r="288" spans="1:5" x14ac:dyDescent="0.2">
      <c r="A288" s="141"/>
      <c r="B288" s="5" t="s">
        <v>434</v>
      </c>
      <c r="C288" s="142">
        <v>200000</v>
      </c>
      <c r="D288" s="142">
        <v>200000</v>
      </c>
      <c r="E288" s="22"/>
    </row>
    <row r="289" spans="1:5" x14ac:dyDescent="0.2">
      <c r="A289" s="141"/>
      <c r="B289" s="5" t="s">
        <v>494</v>
      </c>
      <c r="C289" s="142">
        <v>100000</v>
      </c>
      <c r="D289" s="142">
        <v>100000</v>
      </c>
      <c r="E289" s="22"/>
    </row>
    <row r="290" spans="1:5" x14ac:dyDescent="0.2">
      <c r="A290" s="141"/>
      <c r="B290" s="5" t="s">
        <v>495</v>
      </c>
      <c r="C290" s="142">
        <v>500000</v>
      </c>
      <c r="D290" s="142">
        <v>500000</v>
      </c>
      <c r="E290" s="22"/>
    </row>
    <row r="291" spans="1:5" x14ac:dyDescent="0.2">
      <c r="A291" s="141"/>
      <c r="B291" s="5" t="s">
        <v>496</v>
      </c>
      <c r="C291" s="142">
        <v>1000000</v>
      </c>
      <c r="D291" s="142">
        <v>1000000</v>
      </c>
      <c r="E291" s="22"/>
    </row>
    <row r="292" spans="1:5" x14ac:dyDescent="0.2">
      <c r="A292" s="141"/>
      <c r="B292" s="5" t="s">
        <v>497</v>
      </c>
      <c r="C292" s="142">
        <v>720500</v>
      </c>
      <c r="D292" s="142">
        <v>720500</v>
      </c>
      <c r="E292" s="22"/>
    </row>
    <row r="293" spans="1:5" x14ac:dyDescent="0.2">
      <c r="A293" s="141"/>
      <c r="B293" s="5" t="s">
        <v>498</v>
      </c>
      <c r="C293" s="142">
        <v>300000</v>
      </c>
      <c r="D293" s="142">
        <v>300000</v>
      </c>
      <c r="E293" s="22"/>
    </row>
    <row r="294" spans="1:5" x14ac:dyDescent="0.2">
      <c r="A294" s="141"/>
      <c r="B294" s="5" t="s">
        <v>499</v>
      </c>
      <c r="C294" s="142">
        <v>200000</v>
      </c>
      <c r="D294" s="142">
        <v>200000</v>
      </c>
      <c r="E294" s="22"/>
    </row>
    <row r="295" spans="1:5" x14ac:dyDescent="0.2">
      <c r="A295" s="141" t="s">
        <v>392</v>
      </c>
      <c r="B295" s="29" t="s">
        <v>393</v>
      </c>
      <c r="C295" s="138">
        <f>SUM(C282:C294)</f>
        <v>6120500</v>
      </c>
      <c r="D295" s="138">
        <f>SUM(D282:D294)</f>
        <v>6120500</v>
      </c>
      <c r="E295" s="22"/>
    </row>
    <row r="296" spans="1:5" x14ac:dyDescent="0.2">
      <c r="A296" s="141" t="s">
        <v>394</v>
      </c>
      <c r="B296" s="29" t="s">
        <v>395</v>
      </c>
      <c r="C296" s="138">
        <f>SUM(C281,C295)</f>
        <v>11912000</v>
      </c>
      <c r="D296" s="138">
        <f>SUM(D281,D295)</f>
        <v>12127000</v>
      </c>
      <c r="E296" s="22"/>
    </row>
    <row r="297" spans="1:5" x14ac:dyDescent="0.2">
      <c r="A297" s="22"/>
      <c r="B297" s="22"/>
      <c r="C297" s="22"/>
      <c r="D297" s="22"/>
      <c r="E297" s="22"/>
    </row>
    <row r="298" spans="1:5" ht="22.5" x14ac:dyDescent="0.2">
      <c r="A298" s="22"/>
      <c r="B298" s="22"/>
      <c r="C298" s="137" t="s">
        <v>374</v>
      </c>
      <c r="D298" s="137" t="s">
        <v>375</v>
      </c>
      <c r="E298" s="22"/>
    </row>
    <row r="299" spans="1:5" x14ac:dyDescent="0.2">
      <c r="A299" s="5"/>
      <c r="B299" s="5" t="s">
        <v>500</v>
      </c>
      <c r="C299" s="5"/>
      <c r="D299" s="5"/>
      <c r="E299" s="22"/>
    </row>
    <row r="300" spans="1:5" x14ac:dyDescent="0.2">
      <c r="A300" s="5"/>
      <c r="B300" s="5"/>
      <c r="C300" s="5"/>
      <c r="D300" s="5"/>
      <c r="E300" s="22"/>
    </row>
    <row r="301" spans="1:5" x14ac:dyDescent="0.2">
      <c r="A301" s="5"/>
      <c r="B301" s="5" t="s">
        <v>501</v>
      </c>
      <c r="C301" s="5">
        <v>13621420</v>
      </c>
      <c r="D301" s="5">
        <v>14551420</v>
      </c>
      <c r="E301" s="22"/>
    </row>
    <row r="302" spans="1:5" x14ac:dyDescent="0.2">
      <c r="A302" s="5"/>
      <c r="B302" s="5" t="s">
        <v>502</v>
      </c>
      <c r="C302" s="5">
        <v>4288982</v>
      </c>
      <c r="D302" s="5">
        <v>5323822</v>
      </c>
      <c r="E302" s="22"/>
    </row>
    <row r="303" spans="1:5" x14ac:dyDescent="0.2">
      <c r="A303" s="5"/>
      <c r="B303" s="5" t="s">
        <v>503</v>
      </c>
      <c r="C303" s="5">
        <v>4774000</v>
      </c>
      <c r="D303" s="5">
        <v>4985200</v>
      </c>
      <c r="E303" s="22"/>
    </row>
    <row r="304" spans="1:5" x14ac:dyDescent="0.2">
      <c r="A304" s="5"/>
      <c r="B304" s="5" t="s">
        <v>504</v>
      </c>
      <c r="C304" s="5">
        <v>3050051</v>
      </c>
      <c r="D304" s="5">
        <v>3050051</v>
      </c>
      <c r="E304" s="22"/>
    </row>
    <row r="305" spans="1:5" x14ac:dyDescent="0.2">
      <c r="A305" s="5"/>
      <c r="B305" s="5" t="s">
        <v>505</v>
      </c>
      <c r="C305" s="5">
        <v>0</v>
      </c>
      <c r="D305" s="5">
        <v>0</v>
      </c>
      <c r="E305" s="22"/>
    </row>
    <row r="306" spans="1:5" x14ac:dyDescent="0.2">
      <c r="A306" s="5"/>
      <c r="B306" s="5" t="s">
        <v>506</v>
      </c>
      <c r="C306" s="5">
        <v>360900</v>
      </c>
      <c r="D306" s="5">
        <v>360900</v>
      </c>
      <c r="E306" s="22"/>
    </row>
    <row r="307" spans="1:5" x14ac:dyDescent="0.2">
      <c r="A307" s="22"/>
      <c r="B307" s="22"/>
      <c r="C307" s="22"/>
      <c r="D307" s="22"/>
      <c r="E307" s="22"/>
    </row>
    <row r="308" spans="1:5" x14ac:dyDescent="0.2">
      <c r="A308" s="22"/>
      <c r="B308" s="22"/>
      <c r="C308" s="22"/>
      <c r="D308" s="22"/>
      <c r="E308" s="22"/>
    </row>
    <row r="309" spans="1:5" x14ac:dyDescent="0.2">
      <c r="A309" s="22"/>
      <c r="B309" s="22"/>
      <c r="C309" s="22"/>
      <c r="D309" s="22"/>
      <c r="E309" s="22"/>
    </row>
    <row r="310" spans="1:5" x14ac:dyDescent="0.2">
      <c r="A310" s="22"/>
      <c r="B310" s="22"/>
      <c r="C310" s="22"/>
      <c r="D310" s="22"/>
      <c r="E310" s="22"/>
    </row>
    <row r="311" spans="1:5" x14ac:dyDescent="0.2">
      <c r="A311" s="22"/>
      <c r="B311" s="22"/>
      <c r="C311" s="22"/>
      <c r="D311" s="22"/>
      <c r="E311" s="22"/>
    </row>
    <row r="312" spans="1:5" x14ac:dyDescent="0.2">
      <c r="A312" s="22"/>
      <c r="B312" s="22"/>
      <c r="C312" s="22"/>
      <c r="D312" s="22"/>
      <c r="E312" s="22"/>
    </row>
    <row r="313" spans="1:5" x14ac:dyDescent="0.2">
      <c r="A313" s="22"/>
      <c r="B313" s="22"/>
      <c r="C313" s="22"/>
      <c r="D313" s="22"/>
      <c r="E313" s="22"/>
    </row>
    <row r="314" spans="1:5" x14ac:dyDescent="0.2">
      <c r="A314" s="22"/>
      <c r="B314" s="22"/>
      <c r="C314" s="22"/>
      <c r="D314" s="22"/>
      <c r="E314" s="22"/>
    </row>
    <row r="315" spans="1:5" x14ac:dyDescent="0.2">
      <c r="A315" s="22"/>
      <c r="B315" s="22"/>
      <c r="C315" s="22"/>
      <c r="D315" s="22"/>
      <c r="E315" s="22"/>
    </row>
    <row r="316" spans="1:5" x14ac:dyDescent="0.2">
      <c r="A316" s="22"/>
      <c r="B316" s="22"/>
      <c r="C316" s="22"/>
      <c r="D316" s="22"/>
      <c r="E316" s="22"/>
    </row>
    <row r="317" spans="1:5" x14ac:dyDescent="0.2">
      <c r="A317" s="22"/>
      <c r="B317" s="22"/>
      <c r="C317" s="22"/>
      <c r="D317" s="22"/>
      <c r="E317" s="22"/>
    </row>
    <row r="318" spans="1:5" x14ac:dyDescent="0.2">
      <c r="A318" s="22"/>
      <c r="B318" s="22"/>
      <c r="C318" s="22"/>
      <c r="D318" s="22"/>
      <c r="E318" s="22"/>
    </row>
    <row r="319" spans="1:5" x14ac:dyDescent="0.2">
      <c r="A319" s="22"/>
      <c r="B319" s="22"/>
      <c r="C319" s="22"/>
      <c r="D319" s="22"/>
      <c r="E319" s="22"/>
    </row>
    <row r="320" spans="1:5" x14ac:dyDescent="0.2">
      <c r="A320" s="22"/>
      <c r="B320" s="22"/>
      <c r="C320" s="22"/>
      <c r="D320" s="22"/>
      <c r="E320" s="22"/>
    </row>
    <row r="321" spans="1:5" x14ac:dyDescent="0.2">
      <c r="A321" s="22"/>
      <c r="B321" s="22"/>
      <c r="C321" s="22"/>
      <c r="D321" s="22"/>
      <c r="E321" s="22"/>
    </row>
    <row r="322" spans="1:5" x14ac:dyDescent="0.2">
      <c r="A322" s="22"/>
      <c r="B322" s="22"/>
      <c r="C322" s="22"/>
      <c r="D322" s="22"/>
      <c r="E322" s="22"/>
    </row>
    <row r="323" spans="1:5" x14ac:dyDescent="0.2">
      <c r="A323" s="22"/>
      <c r="B323" s="22"/>
      <c r="C323" s="22"/>
      <c r="D323" s="22"/>
      <c r="E323" s="22"/>
    </row>
    <row r="324" spans="1:5" x14ac:dyDescent="0.2">
      <c r="A324" s="22"/>
      <c r="B324" s="22"/>
      <c r="C324" s="22"/>
      <c r="D324" s="22"/>
      <c r="E324" s="22"/>
    </row>
    <row r="325" spans="1:5" x14ac:dyDescent="0.2">
      <c r="A325" s="22"/>
      <c r="B325" s="22"/>
      <c r="C325" s="22"/>
      <c r="D325" s="22"/>
      <c r="E325" s="22"/>
    </row>
    <row r="326" spans="1:5" x14ac:dyDescent="0.2">
      <c r="A326" s="22"/>
      <c r="B326" s="22"/>
      <c r="C326" s="22"/>
      <c r="D326" s="22"/>
      <c r="E326" s="22"/>
    </row>
    <row r="327" spans="1:5" x14ac:dyDescent="0.2">
      <c r="A327" s="22"/>
      <c r="B327" s="22"/>
      <c r="C327" s="22"/>
      <c r="D327" s="22"/>
      <c r="E327" s="22"/>
    </row>
    <row r="328" spans="1:5" x14ac:dyDescent="0.2">
      <c r="A328" s="22"/>
      <c r="B328" s="22"/>
      <c r="C328" s="22"/>
      <c r="D328" s="22"/>
      <c r="E328" s="22"/>
    </row>
    <row r="329" spans="1:5" x14ac:dyDescent="0.2">
      <c r="A329" s="22"/>
      <c r="B329" s="22"/>
      <c r="C329" s="22"/>
      <c r="D329" s="22"/>
      <c r="E329" s="22"/>
    </row>
    <row r="330" spans="1:5" x14ac:dyDescent="0.2">
      <c r="A330" s="22"/>
      <c r="B330" s="22"/>
      <c r="C330" s="22"/>
      <c r="D330" s="22"/>
      <c r="E330" s="22"/>
    </row>
    <row r="331" spans="1:5" x14ac:dyDescent="0.2">
      <c r="A331" s="22"/>
      <c r="B331" s="22"/>
      <c r="C331" s="22"/>
      <c r="D331" s="22"/>
      <c r="E331" s="22"/>
    </row>
    <row r="332" spans="1:5" x14ac:dyDescent="0.2">
      <c r="A332" s="22"/>
      <c r="B332" s="22"/>
      <c r="C332" s="22"/>
      <c r="D332" s="22"/>
      <c r="E332" s="22"/>
    </row>
    <row r="333" spans="1:5" x14ac:dyDescent="0.2">
      <c r="A333" s="22"/>
      <c r="B333" s="22"/>
      <c r="C333" s="22"/>
      <c r="D333" s="22"/>
      <c r="E333" s="22"/>
    </row>
    <row r="334" spans="1:5" x14ac:dyDescent="0.2">
      <c r="A334" s="22"/>
      <c r="B334" s="22"/>
      <c r="C334" s="22"/>
      <c r="D334" s="22"/>
      <c r="E334" s="22"/>
    </row>
    <row r="335" spans="1:5" x14ac:dyDescent="0.2">
      <c r="A335" s="22"/>
      <c r="B335" s="22"/>
      <c r="C335" s="22"/>
      <c r="D335" s="22"/>
      <c r="E335" s="22"/>
    </row>
    <row r="336" spans="1:5" x14ac:dyDescent="0.2">
      <c r="A336" s="22"/>
      <c r="B336" s="22"/>
      <c r="C336" s="22"/>
      <c r="D336" s="22"/>
      <c r="E336" s="22"/>
    </row>
    <row r="337" spans="1:5" x14ac:dyDescent="0.2">
      <c r="A337" s="22"/>
      <c r="B337" s="22"/>
      <c r="C337" s="22"/>
      <c r="D337" s="22"/>
      <c r="E337" s="22"/>
    </row>
  </sheetData>
  <mergeCells count="36">
    <mergeCell ref="A82:C82"/>
    <mergeCell ref="B1:E1"/>
    <mergeCell ref="A2:C2"/>
    <mergeCell ref="A5:C5"/>
    <mergeCell ref="A10:C10"/>
    <mergeCell ref="A50:C50"/>
    <mergeCell ref="A53:C53"/>
    <mergeCell ref="A56:C56"/>
    <mergeCell ref="A69:C69"/>
    <mergeCell ref="A71:C71"/>
    <mergeCell ref="A74:C74"/>
    <mergeCell ref="A80:C80"/>
    <mergeCell ref="A202:C202"/>
    <mergeCell ref="A85:C85"/>
    <mergeCell ref="A100:C100"/>
    <mergeCell ref="A103:C103"/>
    <mergeCell ref="A109:C109"/>
    <mergeCell ref="A151:C151"/>
    <mergeCell ref="A154:C154"/>
    <mergeCell ref="A163:C163"/>
    <mergeCell ref="A181:C181"/>
    <mergeCell ref="A184:C184"/>
    <mergeCell ref="A187:C187"/>
    <mergeCell ref="A199:C199"/>
    <mergeCell ref="A274:C274"/>
    <mergeCell ref="A205:C205"/>
    <mergeCell ref="A213:C213"/>
    <mergeCell ref="A216:C216"/>
    <mergeCell ref="A221:C221"/>
    <mergeCell ref="A228:C228"/>
    <mergeCell ref="A231:C231"/>
    <mergeCell ref="A236:C236"/>
    <mergeCell ref="A251:C251"/>
    <mergeCell ref="A254:C254"/>
    <mergeCell ref="A257:C257"/>
    <mergeCell ref="A272:C272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66"/>
  <sheetViews>
    <sheetView workbookViewId="0"/>
  </sheetViews>
  <sheetFormatPr defaultColWidth="8.75" defaultRowHeight="14.25" x14ac:dyDescent="0.2"/>
  <cols>
    <col min="1" max="1" width="4.25" style="2" customWidth="1"/>
    <col min="2" max="2" width="50" style="2" customWidth="1"/>
    <col min="3" max="3" width="10.75" style="2" hidden="1" customWidth="1"/>
    <col min="4" max="4" width="10" style="2" customWidth="1"/>
    <col min="5" max="6" width="10.75" style="2" hidden="1" customWidth="1"/>
    <col min="7" max="1024" width="8.75" style="2" customWidth="1"/>
    <col min="1025" max="1025" width="8.75" customWidth="1"/>
  </cols>
  <sheetData>
    <row r="1" spans="1:7" x14ac:dyDescent="0.2">
      <c r="A1" s="22"/>
      <c r="B1" s="180" t="s">
        <v>69</v>
      </c>
      <c r="C1" s="180"/>
      <c r="D1" s="180"/>
      <c r="E1" s="180"/>
      <c r="F1" s="180"/>
      <c r="G1" s="22"/>
    </row>
    <row r="2" spans="1:7" ht="9.75" customHeight="1" x14ac:dyDescent="0.2">
      <c r="A2" s="22"/>
      <c r="B2" s="23"/>
      <c r="C2" s="23"/>
      <c r="D2" s="23"/>
      <c r="E2" s="23"/>
      <c r="F2" s="22"/>
      <c r="G2" s="22"/>
    </row>
    <row r="3" spans="1:7" ht="12.75" customHeight="1" x14ac:dyDescent="0.2">
      <c r="A3" s="181" t="s">
        <v>70</v>
      </c>
      <c r="B3" s="181"/>
      <c r="C3" s="181"/>
      <c r="D3" s="181"/>
      <c r="E3" s="181"/>
      <c r="F3" s="181"/>
      <c r="G3" s="22"/>
    </row>
    <row r="4" spans="1:7" ht="7.5" customHeight="1" x14ac:dyDescent="0.2">
      <c r="A4" s="22"/>
      <c r="B4" s="24"/>
      <c r="C4" s="24"/>
      <c r="D4" s="23"/>
      <c r="E4" s="22"/>
      <c r="F4" s="22"/>
      <c r="G4" s="22"/>
    </row>
    <row r="5" spans="1:7" ht="11.85" customHeight="1" x14ac:dyDescent="0.2">
      <c r="A5" s="182" t="s">
        <v>71</v>
      </c>
      <c r="B5" s="182"/>
      <c r="C5" s="182"/>
      <c r="D5" s="182"/>
      <c r="E5" s="182"/>
      <c r="F5" s="182"/>
      <c r="G5" s="22"/>
    </row>
    <row r="6" spans="1:7" ht="7.5" customHeight="1" x14ac:dyDescent="0.2">
      <c r="A6" s="22"/>
      <c r="B6" s="24"/>
      <c r="C6" s="24"/>
      <c r="D6" s="23"/>
      <c r="E6" s="26"/>
      <c r="F6" s="26" t="s">
        <v>72</v>
      </c>
      <c r="G6" s="22"/>
    </row>
    <row r="7" spans="1:7" ht="9" customHeight="1" x14ac:dyDescent="0.2">
      <c r="A7" s="5"/>
      <c r="B7" s="183" t="s">
        <v>3</v>
      </c>
      <c r="C7" s="183"/>
      <c r="D7" s="27" t="s">
        <v>4</v>
      </c>
      <c r="E7" s="28"/>
      <c r="F7" s="27"/>
      <c r="G7" s="27" t="s">
        <v>4</v>
      </c>
    </row>
    <row r="8" spans="1:7" x14ac:dyDescent="0.2">
      <c r="A8" s="6" t="s">
        <v>7</v>
      </c>
      <c r="B8" s="29" t="s">
        <v>73</v>
      </c>
      <c r="C8" s="5"/>
      <c r="D8" s="10" t="s">
        <v>74</v>
      </c>
      <c r="E8" s="30"/>
      <c r="F8" s="9"/>
      <c r="G8" s="10" t="s">
        <v>75</v>
      </c>
    </row>
    <row r="9" spans="1:7" x14ac:dyDescent="0.2">
      <c r="A9" s="9" t="s">
        <v>18</v>
      </c>
      <c r="B9" s="29" t="s">
        <v>76</v>
      </c>
      <c r="C9" s="29"/>
      <c r="D9" s="20">
        <f>SUM(D10:D18)</f>
        <v>27427027</v>
      </c>
      <c r="E9" s="29"/>
      <c r="F9" s="31"/>
      <c r="G9" s="20">
        <f>SUM(G10:G18)</f>
        <v>27427027</v>
      </c>
    </row>
    <row r="10" spans="1:7" ht="10.35" customHeight="1" x14ac:dyDescent="0.2">
      <c r="A10" s="9" t="s">
        <v>21</v>
      </c>
      <c r="B10" s="5" t="s">
        <v>77</v>
      </c>
      <c r="C10" s="5"/>
      <c r="D10" s="32">
        <v>0</v>
      </c>
      <c r="E10" s="33"/>
      <c r="F10" s="13"/>
      <c r="G10" s="32">
        <v>0</v>
      </c>
    </row>
    <row r="11" spans="1:7" x14ac:dyDescent="0.2">
      <c r="A11" s="9" t="s">
        <v>22</v>
      </c>
      <c r="B11" s="5" t="s">
        <v>78</v>
      </c>
      <c r="C11" s="5"/>
      <c r="D11" s="32">
        <v>4132800</v>
      </c>
      <c r="E11" s="33"/>
      <c r="F11" s="13"/>
      <c r="G11" s="32">
        <v>4132800</v>
      </c>
    </row>
    <row r="12" spans="1:7" x14ac:dyDescent="0.2">
      <c r="A12" s="9" t="s">
        <v>23</v>
      </c>
      <c r="B12" s="5" t="s">
        <v>79</v>
      </c>
      <c r="C12" s="5"/>
      <c r="D12" s="32">
        <v>2144000</v>
      </c>
      <c r="E12" s="33"/>
      <c r="F12" s="13"/>
      <c r="G12" s="32">
        <v>2144000</v>
      </c>
    </row>
    <row r="13" spans="1:7" x14ac:dyDescent="0.2">
      <c r="A13" s="9" t="s">
        <v>24</v>
      </c>
      <c r="B13" s="5" t="s">
        <v>80</v>
      </c>
      <c r="C13" s="5"/>
      <c r="D13" s="32">
        <v>4886442</v>
      </c>
      <c r="E13" s="33"/>
      <c r="F13" s="13"/>
      <c r="G13" s="32">
        <v>4886442</v>
      </c>
    </row>
    <row r="14" spans="1:7" x14ac:dyDescent="0.2">
      <c r="A14" s="9" t="s">
        <v>26</v>
      </c>
      <c r="B14" s="5" t="s">
        <v>81</v>
      </c>
      <c r="C14" s="5"/>
      <c r="D14" s="32">
        <v>1278010</v>
      </c>
      <c r="E14" s="33"/>
      <c r="F14" s="13"/>
      <c r="G14" s="32">
        <v>1278010</v>
      </c>
    </row>
    <row r="15" spans="1:7" x14ac:dyDescent="0.2">
      <c r="A15" s="9" t="s">
        <v>28</v>
      </c>
      <c r="B15" s="5" t="s">
        <v>82</v>
      </c>
      <c r="C15" s="5"/>
      <c r="D15" s="32">
        <v>5000000</v>
      </c>
      <c r="E15" s="33"/>
      <c r="F15" s="13"/>
      <c r="G15" s="32">
        <v>5000000</v>
      </c>
    </row>
    <row r="16" spans="1:7" x14ac:dyDescent="0.2">
      <c r="A16" s="9" t="s">
        <v>30</v>
      </c>
      <c r="B16" s="5" t="s">
        <v>83</v>
      </c>
      <c r="C16" s="5"/>
      <c r="D16" s="32">
        <v>0</v>
      </c>
      <c r="E16" s="33"/>
      <c r="F16" s="13"/>
      <c r="G16" s="32">
        <v>0</v>
      </c>
    </row>
    <row r="17" spans="1:7" x14ac:dyDescent="0.2">
      <c r="A17" s="34"/>
      <c r="B17" s="5" t="s">
        <v>84</v>
      </c>
      <c r="C17" s="5"/>
      <c r="D17" s="32">
        <v>8076875</v>
      </c>
      <c r="E17" s="33"/>
      <c r="F17" s="13"/>
      <c r="G17" s="32">
        <v>8076875</v>
      </c>
    </row>
    <row r="18" spans="1:7" x14ac:dyDescent="0.2">
      <c r="A18" s="34"/>
      <c r="B18" s="5" t="s">
        <v>85</v>
      </c>
      <c r="C18" s="5"/>
      <c r="D18" s="32">
        <v>1908900</v>
      </c>
      <c r="E18" s="33"/>
      <c r="F18" s="35"/>
      <c r="G18" s="32">
        <v>1908900</v>
      </c>
    </row>
    <row r="19" spans="1:7" x14ac:dyDescent="0.2">
      <c r="A19" s="9" t="s">
        <v>32</v>
      </c>
      <c r="B19" s="29" t="s">
        <v>86</v>
      </c>
      <c r="C19" s="29"/>
      <c r="D19" s="20">
        <f>SUM(D20:D23)</f>
        <v>13621420</v>
      </c>
      <c r="E19" s="20"/>
      <c r="F19" s="36"/>
      <c r="G19" s="20">
        <f>SUM(G20:G23)</f>
        <v>14551420</v>
      </c>
    </row>
    <row r="20" spans="1:7" x14ac:dyDescent="0.2">
      <c r="A20" s="9" t="s">
        <v>36</v>
      </c>
      <c r="B20" s="5" t="s">
        <v>87</v>
      </c>
      <c r="C20" s="5"/>
      <c r="D20" s="32">
        <v>8743000</v>
      </c>
      <c r="E20" s="33"/>
      <c r="F20" s="13"/>
      <c r="G20" s="32">
        <v>9673000</v>
      </c>
    </row>
    <row r="21" spans="1:7" x14ac:dyDescent="0.2">
      <c r="A21" s="9" t="s">
        <v>38</v>
      </c>
      <c r="B21" s="5" t="s">
        <v>88</v>
      </c>
      <c r="C21" s="5"/>
      <c r="D21" s="32">
        <v>2400000</v>
      </c>
      <c r="E21" s="33"/>
      <c r="F21" s="13"/>
      <c r="G21" s="32">
        <v>2400000</v>
      </c>
    </row>
    <row r="22" spans="1:7" x14ac:dyDescent="0.2">
      <c r="A22" s="9" t="s">
        <v>41</v>
      </c>
      <c r="B22" s="5" t="s">
        <v>89</v>
      </c>
      <c r="C22" s="5"/>
      <c r="D22" s="32">
        <v>1685020</v>
      </c>
      <c r="E22" s="33"/>
      <c r="F22" s="13"/>
      <c r="G22" s="32">
        <v>1685020</v>
      </c>
    </row>
    <row r="23" spans="1:7" x14ac:dyDescent="0.2">
      <c r="A23" s="9" t="s">
        <v>44</v>
      </c>
      <c r="B23" s="5" t="s">
        <v>90</v>
      </c>
      <c r="C23" s="5"/>
      <c r="D23" s="32">
        <v>793400</v>
      </c>
      <c r="E23" s="33"/>
      <c r="F23" s="13"/>
      <c r="G23" s="32">
        <v>793400</v>
      </c>
    </row>
    <row r="24" spans="1:7" x14ac:dyDescent="0.2">
      <c r="A24" s="9" t="s">
        <v>46</v>
      </c>
      <c r="B24" s="29" t="s">
        <v>91</v>
      </c>
      <c r="C24" s="29"/>
      <c r="D24" s="20">
        <f>SUM(D25:D33)</f>
        <v>10807688</v>
      </c>
      <c r="E24" s="20"/>
      <c r="F24" s="36"/>
      <c r="G24" s="20">
        <f>SUM(G25:G33)</f>
        <v>11018888</v>
      </c>
    </row>
    <row r="25" spans="1:7" x14ac:dyDescent="0.2">
      <c r="A25" s="9" t="s">
        <v>48</v>
      </c>
      <c r="B25" s="5" t="s">
        <v>92</v>
      </c>
      <c r="C25" s="5"/>
      <c r="D25" s="32">
        <v>6033972</v>
      </c>
      <c r="E25" s="33"/>
      <c r="F25" s="13"/>
      <c r="G25" s="32">
        <v>6033972</v>
      </c>
    </row>
    <row r="26" spans="1:7" ht="9.75" customHeight="1" x14ac:dyDescent="0.2">
      <c r="A26" s="9" t="s">
        <v>93</v>
      </c>
      <c r="B26" s="5" t="s">
        <v>94</v>
      </c>
      <c r="C26" s="5"/>
      <c r="D26" s="32">
        <v>0</v>
      </c>
      <c r="E26" s="33"/>
      <c r="F26" s="13"/>
      <c r="G26" s="32">
        <v>0</v>
      </c>
    </row>
    <row r="27" spans="1:7" ht="10.35" customHeight="1" x14ac:dyDescent="0.2">
      <c r="A27" s="9" t="s">
        <v>95</v>
      </c>
      <c r="B27" s="5" t="s">
        <v>96</v>
      </c>
      <c r="C27" s="37"/>
      <c r="D27" s="32">
        <v>0</v>
      </c>
      <c r="E27" s="33"/>
      <c r="F27" s="13"/>
      <c r="G27" s="32">
        <v>0</v>
      </c>
    </row>
    <row r="28" spans="1:7" ht="11.1" customHeight="1" x14ac:dyDescent="0.2">
      <c r="A28" s="9" t="s">
        <v>97</v>
      </c>
      <c r="B28" s="5" t="s">
        <v>98</v>
      </c>
      <c r="C28" s="37"/>
      <c r="D28" s="32">
        <v>0</v>
      </c>
      <c r="E28" s="33"/>
      <c r="F28" s="13"/>
      <c r="G28" s="32">
        <v>0</v>
      </c>
    </row>
    <row r="29" spans="1:7" ht="11.1" customHeight="1" x14ac:dyDescent="0.2">
      <c r="A29" s="9" t="s">
        <v>99</v>
      </c>
      <c r="B29" s="5" t="s">
        <v>100</v>
      </c>
      <c r="C29" s="37"/>
      <c r="D29" s="32">
        <v>0</v>
      </c>
      <c r="E29" s="33"/>
      <c r="F29" s="13"/>
      <c r="G29" s="32">
        <v>0</v>
      </c>
    </row>
    <row r="30" spans="1:7" ht="10.35" customHeight="1" x14ac:dyDescent="0.2">
      <c r="A30" s="9" t="s">
        <v>101</v>
      </c>
      <c r="B30" s="5" t="s">
        <v>102</v>
      </c>
      <c r="C30" s="37"/>
      <c r="D30" s="32">
        <v>0</v>
      </c>
      <c r="E30" s="33"/>
      <c r="F30" s="13"/>
      <c r="G30" s="32">
        <v>0</v>
      </c>
    </row>
    <row r="31" spans="1:7" x14ac:dyDescent="0.2">
      <c r="A31" s="9" t="s">
        <v>103</v>
      </c>
      <c r="B31" s="5" t="s">
        <v>104</v>
      </c>
      <c r="C31" s="37"/>
      <c r="D31" s="32">
        <v>1352246</v>
      </c>
      <c r="E31" s="33"/>
      <c r="F31" s="13"/>
      <c r="G31" s="32">
        <v>1352246</v>
      </c>
    </row>
    <row r="32" spans="1:7" x14ac:dyDescent="0.2">
      <c r="A32" s="9" t="s">
        <v>105</v>
      </c>
      <c r="B32" s="5" t="s">
        <v>106</v>
      </c>
      <c r="C32" s="37"/>
      <c r="D32" s="32">
        <v>2640000</v>
      </c>
      <c r="E32" s="33"/>
      <c r="F32" s="13"/>
      <c r="G32" s="32">
        <v>2851200</v>
      </c>
    </row>
    <row r="33" spans="1:7" x14ac:dyDescent="0.2">
      <c r="A33" s="9">
        <v>23</v>
      </c>
      <c r="B33" s="5" t="s">
        <v>107</v>
      </c>
      <c r="C33" s="37"/>
      <c r="D33" s="32">
        <v>781470</v>
      </c>
      <c r="E33" s="33"/>
      <c r="F33" s="13"/>
      <c r="G33" s="32">
        <v>781470</v>
      </c>
    </row>
    <row r="34" spans="1:7" x14ac:dyDescent="0.2">
      <c r="A34" s="9">
        <v>24</v>
      </c>
      <c r="B34" s="29" t="s">
        <v>108</v>
      </c>
      <c r="C34" s="38"/>
      <c r="D34" s="20">
        <v>1800000</v>
      </c>
      <c r="E34" s="36"/>
      <c r="F34" s="39"/>
      <c r="G34" s="20">
        <v>2000000</v>
      </c>
    </row>
    <row r="35" spans="1:7" x14ac:dyDescent="0.2">
      <c r="A35" s="9">
        <v>25</v>
      </c>
      <c r="B35" s="29" t="s">
        <v>109</v>
      </c>
      <c r="C35" s="38"/>
      <c r="D35" s="20">
        <v>0</v>
      </c>
      <c r="E35" s="36"/>
      <c r="F35" s="39"/>
      <c r="G35" s="20">
        <v>894080</v>
      </c>
    </row>
    <row r="36" spans="1:7" x14ac:dyDescent="0.2">
      <c r="A36" s="9">
        <v>26</v>
      </c>
      <c r="B36" s="29" t="s">
        <v>110</v>
      </c>
      <c r="C36" s="38"/>
      <c r="D36" s="20">
        <v>0</v>
      </c>
      <c r="E36" s="36"/>
      <c r="F36" s="39"/>
      <c r="G36" s="20">
        <v>0</v>
      </c>
    </row>
    <row r="37" spans="1:7" x14ac:dyDescent="0.2">
      <c r="A37" s="9">
        <v>27</v>
      </c>
      <c r="B37" s="29" t="s">
        <v>111</v>
      </c>
      <c r="C37" s="29"/>
      <c r="D37" s="20">
        <f>D35+D34+D24+D19+D9</f>
        <v>53656135</v>
      </c>
      <c r="E37" s="20"/>
      <c r="F37" s="36"/>
      <c r="G37" s="20">
        <f>G35+G34+G24+G19+G9</f>
        <v>55891415</v>
      </c>
    </row>
    <row r="38" spans="1:7" x14ac:dyDescent="0.2">
      <c r="A38" s="9">
        <v>28</v>
      </c>
      <c r="B38" s="5" t="s">
        <v>112</v>
      </c>
      <c r="C38" s="37"/>
      <c r="D38" s="32">
        <v>6640000</v>
      </c>
      <c r="E38" s="33"/>
      <c r="F38" s="13"/>
      <c r="G38" s="32">
        <v>6640000</v>
      </c>
    </row>
    <row r="39" spans="1:7" x14ac:dyDescent="0.2">
      <c r="A39" s="9">
        <v>29</v>
      </c>
      <c r="B39" s="5" t="s">
        <v>113</v>
      </c>
      <c r="C39" s="29"/>
      <c r="D39" s="32">
        <v>7260000</v>
      </c>
      <c r="E39" s="33"/>
      <c r="F39" s="13"/>
      <c r="G39" s="32">
        <v>7847500</v>
      </c>
    </row>
    <row r="40" spans="1:7" x14ac:dyDescent="0.2">
      <c r="A40" s="9">
        <v>30</v>
      </c>
      <c r="B40" s="5" t="s">
        <v>114</v>
      </c>
      <c r="C40" s="29"/>
      <c r="D40" s="32">
        <v>0</v>
      </c>
      <c r="E40" s="33"/>
      <c r="F40" s="13"/>
      <c r="G40" s="32">
        <v>3367888</v>
      </c>
    </row>
    <row r="41" spans="1:7" x14ac:dyDescent="0.2">
      <c r="A41" s="9">
        <v>31</v>
      </c>
      <c r="B41" s="5" t="s">
        <v>115</v>
      </c>
      <c r="C41" s="29"/>
      <c r="D41" s="32">
        <v>0</v>
      </c>
      <c r="E41" s="33"/>
      <c r="F41" s="13"/>
      <c r="G41" s="32">
        <v>0</v>
      </c>
    </row>
    <row r="42" spans="1:7" x14ac:dyDescent="0.2">
      <c r="A42" s="9">
        <v>32</v>
      </c>
      <c r="B42" s="29" t="s">
        <v>116</v>
      </c>
      <c r="C42" s="29"/>
      <c r="D42" s="20">
        <f>SUM(D37:D41)</f>
        <v>67556135</v>
      </c>
      <c r="E42" s="20"/>
      <c r="F42" s="36"/>
      <c r="G42" s="20">
        <f>SUM(G37:G41)</f>
        <v>73746803</v>
      </c>
    </row>
    <row r="43" spans="1:7" x14ac:dyDescent="0.2">
      <c r="A43" s="9">
        <v>33</v>
      </c>
      <c r="B43" s="29" t="s">
        <v>117</v>
      </c>
      <c r="C43" s="29"/>
      <c r="D43" s="20">
        <v>0</v>
      </c>
      <c r="E43" s="36"/>
      <c r="F43" s="39"/>
      <c r="G43" s="20">
        <v>12111447</v>
      </c>
    </row>
    <row r="44" spans="1:7" x14ac:dyDescent="0.2">
      <c r="A44" s="9">
        <v>34</v>
      </c>
      <c r="B44" s="29" t="s">
        <v>118</v>
      </c>
      <c r="C44" s="29"/>
      <c r="D44" s="20">
        <v>3600000</v>
      </c>
      <c r="E44" s="36"/>
      <c r="F44" s="39"/>
      <c r="G44" s="20">
        <v>2600000</v>
      </c>
    </row>
    <row r="45" spans="1:7" x14ac:dyDescent="0.2">
      <c r="A45" s="9">
        <v>35</v>
      </c>
      <c r="B45" s="29" t="s">
        <v>119</v>
      </c>
      <c r="C45" s="29"/>
      <c r="D45" s="20">
        <v>1192633</v>
      </c>
      <c r="E45" s="36"/>
      <c r="F45" s="39"/>
      <c r="G45" s="20">
        <v>1210287</v>
      </c>
    </row>
    <row r="46" spans="1:7" x14ac:dyDescent="0.2">
      <c r="A46" s="9"/>
      <c r="B46" s="29" t="s">
        <v>120</v>
      </c>
      <c r="C46" s="29"/>
      <c r="D46" s="20">
        <v>0</v>
      </c>
      <c r="E46" s="36"/>
      <c r="F46" s="39"/>
      <c r="G46" s="20">
        <v>0</v>
      </c>
    </row>
    <row r="47" spans="1:7" x14ac:dyDescent="0.2">
      <c r="A47" s="9">
        <v>36</v>
      </c>
      <c r="B47" s="40" t="s">
        <v>121</v>
      </c>
      <c r="C47" s="29"/>
      <c r="D47" s="20">
        <v>0</v>
      </c>
      <c r="E47" s="36"/>
      <c r="F47" s="39"/>
      <c r="G47" s="20">
        <v>0</v>
      </c>
    </row>
    <row r="48" spans="1:7" x14ac:dyDescent="0.2">
      <c r="A48" s="9">
        <v>37</v>
      </c>
      <c r="B48" s="40" t="s">
        <v>122</v>
      </c>
      <c r="C48" s="29"/>
      <c r="D48" s="20">
        <v>0</v>
      </c>
      <c r="E48" s="36"/>
      <c r="F48" s="39"/>
      <c r="G48" s="20">
        <v>0</v>
      </c>
    </row>
    <row r="49" spans="1:7" x14ac:dyDescent="0.2">
      <c r="A49" s="9">
        <v>38</v>
      </c>
      <c r="B49" s="40" t="s">
        <v>123</v>
      </c>
      <c r="C49" s="29"/>
      <c r="D49" s="20">
        <v>0</v>
      </c>
      <c r="E49" s="36"/>
      <c r="F49" s="39"/>
      <c r="G49" s="20">
        <v>0</v>
      </c>
    </row>
    <row r="50" spans="1:7" x14ac:dyDescent="0.2">
      <c r="A50" s="9">
        <v>39</v>
      </c>
      <c r="B50" s="40" t="s">
        <v>124</v>
      </c>
      <c r="C50" s="29"/>
      <c r="D50" s="20">
        <f>SUM(D42:D49)</f>
        <v>72348768</v>
      </c>
      <c r="E50" s="20"/>
      <c r="F50" s="36"/>
      <c r="G50" s="20">
        <f>SUM(G42:G49)</f>
        <v>89668537</v>
      </c>
    </row>
    <row r="51" spans="1:7" ht="7.5" customHeight="1" x14ac:dyDescent="0.2">
      <c r="A51" s="41"/>
      <c r="B51" s="42"/>
      <c r="C51" s="43"/>
      <c r="D51" s="41"/>
      <c r="E51" s="41"/>
      <c r="F51" s="22"/>
      <c r="G51" s="22"/>
    </row>
    <row r="52" spans="1:7" ht="10.35" customHeight="1" x14ac:dyDescent="0.2">
      <c r="A52" s="178" t="s">
        <v>125</v>
      </c>
      <c r="B52" s="178"/>
      <c r="C52" s="178"/>
      <c r="D52" s="178"/>
      <c r="E52" s="178"/>
      <c r="F52" s="178"/>
      <c r="G52" s="22"/>
    </row>
    <row r="53" spans="1:7" ht="7.5" customHeight="1" x14ac:dyDescent="0.2">
      <c r="A53" s="22"/>
      <c r="B53" s="44"/>
      <c r="C53" s="45"/>
      <c r="D53" s="22"/>
      <c r="E53" s="26"/>
      <c r="F53" s="26"/>
      <c r="G53" s="22"/>
    </row>
    <row r="54" spans="1:7" ht="7.5" customHeight="1" x14ac:dyDescent="0.2">
      <c r="A54" s="22"/>
      <c r="B54" s="184" t="s">
        <v>3</v>
      </c>
      <c r="C54" s="184"/>
      <c r="D54" s="25" t="s">
        <v>4</v>
      </c>
      <c r="E54" s="25"/>
      <c r="F54" s="25"/>
      <c r="G54" s="22"/>
    </row>
    <row r="55" spans="1:7" x14ac:dyDescent="0.2">
      <c r="A55" s="29" t="s">
        <v>7</v>
      </c>
      <c r="B55" s="40" t="s">
        <v>126</v>
      </c>
      <c r="C55" s="46"/>
      <c r="D55" s="10" t="s">
        <v>74</v>
      </c>
      <c r="E55" s="31"/>
      <c r="F55" s="27"/>
      <c r="G55" s="10" t="s">
        <v>75</v>
      </c>
    </row>
    <row r="56" spans="1:7" x14ac:dyDescent="0.2">
      <c r="A56" s="6" t="s">
        <v>18</v>
      </c>
      <c r="B56" s="40" t="s">
        <v>127</v>
      </c>
      <c r="C56" s="29"/>
      <c r="D56" s="32">
        <v>65604986</v>
      </c>
      <c r="E56" s="33"/>
      <c r="F56" s="13"/>
      <c r="G56" s="32">
        <v>38287332</v>
      </c>
    </row>
    <row r="57" spans="1:7" x14ac:dyDescent="0.2">
      <c r="A57" s="6" t="s">
        <v>21</v>
      </c>
      <c r="B57" s="40" t="s">
        <v>128</v>
      </c>
      <c r="C57" s="29"/>
      <c r="D57" s="32">
        <v>2146246</v>
      </c>
      <c r="E57" s="33"/>
      <c r="F57" s="13"/>
      <c r="G57" s="32">
        <v>2146246</v>
      </c>
    </row>
    <row r="58" spans="1:7" x14ac:dyDescent="0.2">
      <c r="A58" s="6" t="s">
        <v>22</v>
      </c>
      <c r="B58" s="40" t="s">
        <v>129</v>
      </c>
      <c r="C58" s="29"/>
      <c r="D58" s="20">
        <f>D56+D57</f>
        <v>67751232</v>
      </c>
      <c r="E58" s="20"/>
      <c r="F58" s="36"/>
      <c r="G58" s="20">
        <f>G56+G57</f>
        <v>40433578</v>
      </c>
    </row>
    <row r="59" spans="1:7" ht="7.5" customHeight="1" x14ac:dyDescent="0.2">
      <c r="A59" s="22"/>
      <c r="B59" s="44"/>
      <c r="C59" s="26"/>
      <c r="D59" s="47"/>
      <c r="E59" s="47"/>
      <c r="F59" s="26"/>
      <c r="G59" s="22"/>
    </row>
    <row r="60" spans="1:7" ht="9.75" customHeight="1" x14ac:dyDescent="0.2">
      <c r="A60" s="178" t="s">
        <v>130</v>
      </c>
      <c r="B60" s="178"/>
      <c r="C60" s="178"/>
      <c r="D60" s="178"/>
      <c r="E60" s="178"/>
      <c r="F60" s="178"/>
      <c r="G60" s="22"/>
    </row>
    <row r="61" spans="1:7" ht="7.5" customHeight="1" x14ac:dyDescent="0.2">
      <c r="A61" s="22"/>
      <c r="B61" s="44"/>
      <c r="C61" s="26"/>
      <c r="D61" s="47"/>
      <c r="E61" s="47"/>
      <c r="F61" s="26"/>
      <c r="G61" s="22"/>
    </row>
    <row r="62" spans="1:7" ht="7.5" customHeight="1" x14ac:dyDescent="0.2">
      <c r="A62" s="5"/>
      <c r="B62" s="179" t="s">
        <v>3</v>
      </c>
      <c r="C62" s="179"/>
      <c r="D62" s="49" t="s">
        <v>4</v>
      </c>
      <c r="E62" s="50"/>
      <c r="F62" s="27"/>
      <c r="G62" s="49" t="s">
        <v>4</v>
      </c>
    </row>
    <row r="63" spans="1:7" x14ac:dyDescent="0.2">
      <c r="A63" s="29" t="s">
        <v>7</v>
      </c>
      <c r="B63" s="40" t="s">
        <v>131</v>
      </c>
      <c r="C63" s="29"/>
      <c r="D63" s="51" t="s">
        <v>74</v>
      </c>
      <c r="E63" s="36"/>
      <c r="F63" s="27"/>
      <c r="G63" s="51" t="s">
        <v>75</v>
      </c>
    </row>
    <row r="64" spans="1:7" x14ac:dyDescent="0.2">
      <c r="A64" s="10" t="s">
        <v>18</v>
      </c>
      <c r="B64" s="40" t="s">
        <v>132</v>
      </c>
      <c r="C64" s="29"/>
      <c r="D64" s="32">
        <v>66989431</v>
      </c>
      <c r="E64" s="33"/>
      <c r="F64" s="13"/>
      <c r="G64" s="32">
        <v>71348768</v>
      </c>
    </row>
    <row r="65" spans="1:7" x14ac:dyDescent="0.2">
      <c r="A65" s="10" t="s">
        <v>21</v>
      </c>
      <c r="B65" s="40" t="s">
        <v>129</v>
      </c>
      <c r="C65" s="29"/>
      <c r="D65" s="32">
        <v>14765569</v>
      </c>
      <c r="E65" s="33"/>
      <c r="F65" s="13"/>
      <c r="G65" s="32">
        <v>40433578</v>
      </c>
    </row>
    <row r="66" spans="1:7" x14ac:dyDescent="0.2">
      <c r="A66" s="10" t="s">
        <v>22</v>
      </c>
      <c r="B66" s="40" t="s">
        <v>133</v>
      </c>
      <c r="C66" s="29"/>
      <c r="D66" s="20">
        <f>D50+D58</f>
        <v>140100000</v>
      </c>
      <c r="E66" s="20"/>
      <c r="F66" s="36"/>
      <c r="G66" s="20">
        <f>G50+G58</f>
        <v>130102115</v>
      </c>
    </row>
  </sheetData>
  <mergeCells count="8">
    <mergeCell ref="A60:F60"/>
    <mergeCell ref="B62:C62"/>
    <mergeCell ref="B1:F1"/>
    <mergeCell ref="A3:F3"/>
    <mergeCell ref="A5:F5"/>
    <mergeCell ref="B7:C7"/>
    <mergeCell ref="A52:F52"/>
    <mergeCell ref="B54:C54"/>
  </mergeCells>
  <pageMargins left="0.70866141732283516" right="0.70866141732283516" top="0.66929133858267709" bottom="0.62992125984252012" header="0.27559055118110198" footer="0.23622047244094502"/>
  <pageSetup paperSize="0" scale="9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80"/>
  <sheetViews>
    <sheetView workbookViewId="0"/>
  </sheetViews>
  <sheetFormatPr defaultColWidth="8.75" defaultRowHeight="11.1" customHeight="1" x14ac:dyDescent="0.2"/>
  <cols>
    <col min="1" max="1" width="4.125" style="2" customWidth="1"/>
    <col min="2" max="2" width="50" style="2" customWidth="1"/>
    <col min="3" max="3" width="10" style="2" customWidth="1"/>
    <col min="4" max="5" width="10.75" style="2" hidden="1" customWidth="1"/>
    <col min="6" max="1024" width="8.75" style="2" customWidth="1"/>
    <col min="1025" max="1025" width="8.75" customWidth="1"/>
  </cols>
  <sheetData>
    <row r="1" spans="1:6" ht="14.25" customHeight="1" x14ac:dyDescent="0.2">
      <c r="A1" s="22"/>
      <c r="B1" s="180" t="s">
        <v>134</v>
      </c>
      <c r="C1" s="180"/>
      <c r="D1" s="180"/>
      <c r="E1" s="180"/>
    </row>
    <row r="2" spans="1:6" ht="7.5" customHeight="1" x14ac:dyDescent="0.2">
      <c r="A2" s="22"/>
      <c r="B2" s="23"/>
      <c r="C2" s="23"/>
      <c r="D2" s="23"/>
      <c r="E2" s="22"/>
    </row>
    <row r="3" spans="1:6" ht="9.75" customHeight="1" x14ac:dyDescent="0.2">
      <c r="A3" s="181" t="s">
        <v>50</v>
      </c>
      <c r="B3" s="181"/>
      <c r="C3" s="181"/>
      <c r="D3" s="181"/>
      <c r="E3" s="181"/>
    </row>
    <row r="4" spans="1:6" ht="7.5" customHeight="1" x14ac:dyDescent="0.2">
      <c r="A4" s="22"/>
      <c r="B4" s="24"/>
      <c r="C4" s="22"/>
      <c r="D4" s="22"/>
      <c r="E4" s="22"/>
    </row>
    <row r="5" spans="1:6" ht="10.35" customHeight="1" x14ac:dyDescent="0.2">
      <c r="A5" s="182" t="s">
        <v>135</v>
      </c>
      <c r="B5" s="182"/>
      <c r="C5" s="182"/>
      <c r="D5" s="182"/>
      <c r="E5" s="182"/>
    </row>
    <row r="6" spans="1:6" ht="2.25" customHeight="1" x14ac:dyDescent="0.2">
      <c r="A6" s="22"/>
      <c r="B6" s="24"/>
      <c r="C6" s="22"/>
      <c r="D6" s="22"/>
      <c r="E6" s="22"/>
    </row>
    <row r="7" spans="1:6" ht="12.75" customHeight="1" x14ac:dyDescent="0.2">
      <c r="A7" s="22"/>
      <c r="B7" s="24"/>
      <c r="C7" s="23" t="s">
        <v>72</v>
      </c>
      <c r="D7" s="26"/>
      <c r="E7" s="26"/>
      <c r="F7" s="23" t="s">
        <v>72</v>
      </c>
    </row>
    <row r="8" spans="1:6" ht="10.35" customHeight="1" x14ac:dyDescent="0.2">
      <c r="A8" s="5"/>
      <c r="B8" s="48" t="s">
        <v>3</v>
      </c>
      <c r="C8" s="27" t="s">
        <v>4</v>
      </c>
      <c r="D8" s="28"/>
      <c r="E8" s="6"/>
      <c r="F8" s="27" t="s">
        <v>4</v>
      </c>
    </row>
    <row r="9" spans="1:6" ht="12" customHeight="1" x14ac:dyDescent="0.2">
      <c r="A9" s="27" t="s">
        <v>7</v>
      </c>
      <c r="B9" s="40" t="s">
        <v>136</v>
      </c>
      <c r="C9" s="10" t="s">
        <v>74</v>
      </c>
      <c r="D9" s="52"/>
      <c r="E9" s="9"/>
      <c r="F9" s="10" t="s">
        <v>75</v>
      </c>
    </row>
    <row r="10" spans="1:6" ht="14.25" x14ac:dyDescent="0.2">
      <c r="A10" s="9" t="s">
        <v>18</v>
      </c>
      <c r="B10" s="5" t="s">
        <v>137</v>
      </c>
      <c r="C10" s="32">
        <v>7329170</v>
      </c>
      <c r="D10" s="33"/>
      <c r="E10" s="13"/>
      <c r="F10" s="32">
        <v>7829170</v>
      </c>
    </row>
    <row r="11" spans="1:6" ht="14.25" x14ac:dyDescent="0.2">
      <c r="A11" s="9" t="s">
        <v>21</v>
      </c>
      <c r="B11" s="5" t="s">
        <v>138</v>
      </c>
      <c r="C11" s="32">
        <v>1590030</v>
      </c>
      <c r="D11" s="33"/>
      <c r="E11" s="13"/>
      <c r="F11" s="32">
        <v>4715680</v>
      </c>
    </row>
    <row r="12" spans="1:6" ht="14.25" hidden="1" x14ac:dyDescent="0.2">
      <c r="A12" s="9"/>
      <c r="B12" s="5"/>
      <c r="C12" s="32"/>
      <c r="D12" s="33"/>
      <c r="E12" s="13"/>
      <c r="F12" s="32"/>
    </row>
    <row r="13" spans="1:6" ht="14.25" hidden="1" x14ac:dyDescent="0.2">
      <c r="A13" s="9"/>
      <c r="B13" s="5"/>
      <c r="C13" s="32"/>
      <c r="D13" s="33"/>
      <c r="E13" s="13"/>
      <c r="F13" s="32"/>
    </row>
    <row r="14" spans="1:6" ht="14.25" hidden="1" x14ac:dyDescent="0.2">
      <c r="A14" s="9"/>
      <c r="B14" s="5"/>
      <c r="C14" s="32"/>
      <c r="D14" s="33"/>
      <c r="E14" s="13"/>
      <c r="F14" s="32"/>
    </row>
    <row r="15" spans="1:6" ht="14.25" hidden="1" x14ac:dyDescent="0.2">
      <c r="A15" s="9"/>
      <c r="B15" s="5"/>
      <c r="C15" s="32"/>
      <c r="D15" s="33"/>
      <c r="E15" s="13"/>
      <c r="F15" s="32"/>
    </row>
    <row r="16" spans="1:6" ht="12.75" hidden="1" customHeight="1" x14ac:dyDescent="0.2">
      <c r="A16" s="9"/>
      <c r="B16" s="5"/>
      <c r="C16" s="32"/>
      <c r="D16" s="33"/>
      <c r="E16" s="13"/>
      <c r="F16" s="32"/>
    </row>
    <row r="17" spans="1:6" ht="12.75" customHeight="1" x14ac:dyDescent="0.2">
      <c r="A17" s="9" t="s">
        <v>22</v>
      </c>
      <c r="B17" s="5" t="s">
        <v>139</v>
      </c>
      <c r="C17" s="32">
        <v>180000</v>
      </c>
      <c r="D17" s="33"/>
      <c r="E17" s="13"/>
      <c r="F17" s="32">
        <v>180000</v>
      </c>
    </row>
    <row r="18" spans="1:6" ht="12.75" customHeight="1" x14ac:dyDescent="0.2">
      <c r="A18" s="9" t="s">
        <v>23</v>
      </c>
      <c r="B18" s="5" t="s">
        <v>140</v>
      </c>
      <c r="C18" s="32">
        <v>80000</v>
      </c>
      <c r="D18" s="33"/>
      <c r="E18" s="13"/>
      <c r="F18" s="32">
        <v>80000</v>
      </c>
    </row>
    <row r="19" spans="1:6" ht="14.25" x14ac:dyDescent="0.2">
      <c r="A19" s="9" t="s">
        <v>24</v>
      </c>
      <c r="B19" s="29" t="s">
        <v>141</v>
      </c>
      <c r="C19" s="20">
        <f>SUM(C10:C18)</f>
        <v>9179200</v>
      </c>
      <c r="D19" s="20"/>
      <c r="E19" s="36"/>
      <c r="F19" s="20">
        <f>SUM(F10:F18)</f>
        <v>12804850</v>
      </c>
    </row>
    <row r="20" spans="1:6" ht="14.25" x14ac:dyDescent="0.2">
      <c r="A20" s="9" t="s">
        <v>26</v>
      </c>
      <c r="B20" s="5" t="s">
        <v>142</v>
      </c>
      <c r="C20" s="32">
        <v>4278000</v>
      </c>
      <c r="D20" s="20"/>
      <c r="E20" s="36"/>
      <c r="F20" s="32">
        <v>4278000</v>
      </c>
    </row>
    <row r="21" spans="1:6" ht="14.25" x14ac:dyDescent="0.2">
      <c r="A21" s="34" t="s">
        <v>28</v>
      </c>
      <c r="B21" s="5" t="s">
        <v>143</v>
      </c>
      <c r="C21" s="32">
        <v>1057150</v>
      </c>
      <c r="D21" s="20"/>
      <c r="E21" s="36"/>
      <c r="F21" s="32">
        <v>1057150</v>
      </c>
    </row>
    <row r="22" spans="1:6" ht="14.25" x14ac:dyDescent="0.2">
      <c r="A22" s="9" t="s">
        <v>30</v>
      </c>
      <c r="B22" s="29" t="s">
        <v>144</v>
      </c>
      <c r="C22" s="20">
        <f>C20+C21</f>
        <v>5335150</v>
      </c>
      <c r="D22" s="36"/>
      <c r="E22" s="39"/>
      <c r="F22" s="20">
        <f>F20+F21</f>
        <v>5335150</v>
      </c>
    </row>
    <row r="23" spans="1:6" ht="14.25" x14ac:dyDescent="0.2">
      <c r="A23" s="9" t="s">
        <v>32</v>
      </c>
      <c r="B23" s="29" t="s">
        <v>145</v>
      </c>
      <c r="C23" s="20">
        <f>C19+C22</f>
        <v>14514350</v>
      </c>
      <c r="D23" s="20"/>
      <c r="E23" s="36"/>
      <c r="F23" s="20">
        <f>F19+F22</f>
        <v>18140000</v>
      </c>
    </row>
    <row r="24" spans="1:6" ht="14.25" x14ac:dyDescent="0.2">
      <c r="A24" s="9" t="s">
        <v>36</v>
      </c>
      <c r="B24" s="29" t="s">
        <v>146</v>
      </c>
      <c r="C24" s="20">
        <v>2355545</v>
      </c>
      <c r="D24" s="36"/>
      <c r="E24" s="39"/>
      <c r="F24" s="20">
        <v>2685283</v>
      </c>
    </row>
    <row r="25" spans="1:6" ht="12.75" hidden="1" customHeight="1" x14ac:dyDescent="0.2">
      <c r="A25" s="9"/>
      <c r="B25" s="53"/>
      <c r="C25" s="54"/>
      <c r="D25" s="55"/>
      <c r="E25" s="13"/>
      <c r="F25" s="54"/>
    </row>
    <row r="26" spans="1:6" ht="11.25" customHeight="1" x14ac:dyDescent="0.2">
      <c r="A26" s="9" t="s">
        <v>38</v>
      </c>
      <c r="B26" s="53" t="s">
        <v>147</v>
      </c>
      <c r="C26" s="54">
        <v>8500000</v>
      </c>
      <c r="D26" s="55"/>
      <c r="E26" s="13"/>
      <c r="F26" s="54">
        <v>7198740</v>
      </c>
    </row>
    <row r="27" spans="1:6" ht="12.75" hidden="1" customHeight="1" x14ac:dyDescent="0.2">
      <c r="A27" s="9"/>
      <c r="B27" s="53"/>
      <c r="C27" s="54"/>
      <c r="D27" s="55"/>
      <c r="E27" s="13"/>
      <c r="F27" s="54"/>
    </row>
    <row r="28" spans="1:6" ht="14.25" x14ac:dyDescent="0.2">
      <c r="A28" s="9" t="s">
        <v>41</v>
      </c>
      <c r="B28" s="56" t="s">
        <v>148</v>
      </c>
      <c r="C28" s="32">
        <v>8500000</v>
      </c>
      <c r="D28" s="32"/>
      <c r="E28" s="33"/>
      <c r="F28" s="32">
        <v>7198740</v>
      </c>
    </row>
    <row r="29" spans="1:6" ht="14.25" x14ac:dyDescent="0.2">
      <c r="A29" s="9" t="s">
        <v>44</v>
      </c>
      <c r="B29" s="57" t="s">
        <v>149</v>
      </c>
      <c r="C29" s="54">
        <v>100000</v>
      </c>
      <c r="D29" s="55"/>
      <c r="E29" s="13"/>
      <c r="F29" s="54">
        <v>100000</v>
      </c>
    </row>
    <row r="30" spans="1:6" ht="14.25" x14ac:dyDescent="0.2">
      <c r="A30" s="9" t="s">
        <v>46</v>
      </c>
      <c r="B30" s="57" t="s">
        <v>150</v>
      </c>
      <c r="C30" s="54">
        <v>800000</v>
      </c>
      <c r="D30" s="55"/>
      <c r="E30" s="13"/>
      <c r="F30" s="54">
        <v>800000</v>
      </c>
    </row>
    <row r="31" spans="1:6" ht="14.25" x14ac:dyDescent="0.2">
      <c r="A31" s="9" t="s">
        <v>48</v>
      </c>
      <c r="B31" s="5" t="s">
        <v>151</v>
      </c>
      <c r="C31" s="32">
        <v>900000</v>
      </c>
      <c r="D31" s="33"/>
      <c r="E31" s="13"/>
      <c r="F31" s="32">
        <v>900000</v>
      </c>
    </row>
    <row r="32" spans="1:6" ht="14.25" x14ac:dyDescent="0.2">
      <c r="A32" s="9" t="s">
        <v>93</v>
      </c>
      <c r="B32" s="53" t="s">
        <v>152</v>
      </c>
      <c r="C32" s="54">
        <v>1188000</v>
      </c>
      <c r="D32" s="55"/>
      <c r="E32" s="13"/>
      <c r="F32" s="54">
        <v>1188000</v>
      </c>
    </row>
    <row r="33" spans="1:6" ht="14.25" x14ac:dyDescent="0.2">
      <c r="A33" s="9" t="s">
        <v>95</v>
      </c>
      <c r="B33" s="53" t="s">
        <v>153</v>
      </c>
      <c r="C33" s="54">
        <v>2252000</v>
      </c>
      <c r="D33" s="55"/>
      <c r="E33" s="13"/>
      <c r="F33" s="54">
        <v>2252000</v>
      </c>
    </row>
    <row r="34" spans="1:6" ht="14.25" x14ac:dyDescent="0.2">
      <c r="A34" s="9" t="s">
        <v>97</v>
      </c>
      <c r="B34" s="53" t="s">
        <v>154</v>
      </c>
      <c r="C34" s="54">
        <v>1550000</v>
      </c>
      <c r="D34" s="55"/>
      <c r="E34" s="13"/>
      <c r="F34" s="54">
        <v>1050000</v>
      </c>
    </row>
    <row r="35" spans="1:6" ht="14.25" x14ac:dyDescent="0.2">
      <c r="A35" s="9" t="s">
        <v>99</v>
      </c>
      <c r="B35" s="53" t="s">
        <v>155</v>
      </c>
      <c r="C35" s="54">
        <v>5127000</v>
      </c>
      <c r="D35" s="55"/>
      <c r="E35" s="13"/>
      <c r="F35" s="54">
        <v>2515000</v>
      </c>
    </row>
    <row r="36" spans="1:6" ht="14.25" x14ac:dyDescent="0.2">
      <c r="A36" s="9" t="s">
        <v>101</v>
      </c>
      <c r="B36" s="5" t="s">
        <v>156</v>
      </c>
      <c r="C36" s="32">
        <f>SUM(C32:C35)</f>
        <v>10117000</v>
      </c>
      <c r="D36" s="33"/>
      <c r="E36" s="13"/>
      <c r="F36" s="32">
        <f>SUM(F32:F35)</f>
        <v>7005000</v>
      </c>
    </row>
    <row r="37" spans="1:6" ht="14.25" x14ac:dyDescent="0.2">
      <c r="A37" s="9" t="s">
        <v>103</v>
      </c>
      <c r="B37" s="5" t="s">
        <v>157</v>
      </c>
      <c r="C37" s="32">
        <v>0</v>
      </c>
      <c r="D37" s="33"/>
      <c r="E37" s="13"/>
      <c r="F37" s="32">
        <v>0</v>
      </c>
    </row>
    <row r="38" spans="1:6" ht="11.85" customHeight="1" x14ac:dyDescent="0.2">
      <c r="A38" s="9" t="s">
        <v>105</v>
      </c>
      <c r="B38" s="53" t="s">
        <v>158</v>
      </c>
      <c r="C38" s="54">
        <v>3625634</v>
      </c>
      <c r="D38" s="55"/>
      <c r="E38" s="13"/>
      <c r="F38" s="54">
        <v>2011634</v>
      </c>
    </row>
    <row r="39" spans="1:6" ht="12.75" customHeight="1" x14ac:dyDescent="0.2">
      <c r="A39" s="9" t="s">
        <v>159</v>
      </c>
      <c r="B39" s="53" t="s">
        <v>160</v>
      </c>
      <c r="C39" s="54">
        <v>196000</v>
      </c>
      <c r="D39" s="55"/>
      <c r="E39" s="13"/>
      <c r="F39" s="54">
        <v>196000</v>
      </c>
    </row>
    <row r="40" spans="1:6" ht="14.25" x14ac:dyDescent="0.2">
      <c r="A40" s="9" t="s">
        <v>161</v>
      </c>
      <c r="B40" s="53" t="s">
        <v>162</v>
      </c>
      <c r="C40" s="54">
        <v>129500</v>
      </c>
      <c r="D40" s="55"/>
      <c r="E40" s="13"/>
      <c r="F40" s="54">
        <v>129500</v>
      </c>
    </row>
    <row r="41" spans="1:6" ht="14.25" hidden="1" x14ac:dyDescent="0.2">
      <c r="A41" s="9" t="s">
        <v>163</v>
      </c>
      <c r="B41" s="53"/>
      <c r="C41" s="54"/>
      <c r="D41" s="55"/>
      <c r="E41" s="13"/>
      <c r="F41" s="54"/>
    </row>
    <row r="42" spans="1:6" ht="14.25" x14ac:dyDescent="0.2">
      <c r="A42" s="9" t="s">
        <v>164</v>
      </c>
      <c r="B42" s="5" t="s">
        <v>165</v>
      </c>
      <c r="C42" s="32">
        <f>SUM(C38:C40)</f>
        <v>3951134</v>
      </c>
      <c r="D42" s="33"/>
      <c r="E42" s="13"/>
      <c r="F42" s="32">
        <f>SUM(F38:F40)</f>
        <v>2337134</v>
      </c>
    </row>
    <row r="43" spans="1:6" ht="11.1" customHeight="1" x14ac:dyDescent="0.2">
      <c r="A43" s="9" t="s">
        <v>163</v>
      </c>
      <c r="B43" s="29" t="s">
        <v>166</v>
      </c>
      <c r="C43" s="20">
        <f>C28+C31+C36+C37+C42</f>
        <v>23468134</v>
      </c>
      <c r="D43" s="20"/>
      <c r="E43" s="36"/>
      <c r="F43" s="20">
        <f>F28+F31+F36+F37+F42</f>
        <v>17440874</v>
      </c>
    </row>
    <row r="44" spans="1:6" ht="12.75" customHeight="1" x14ac:dyDescent="0.2">
      <c r="A44" s="9" t="s">
        <v>167</v>
      </c>
      <c r="B44" s="5" t="s">
        <v>168</v>
      </c>
      <c r="C44" s="32">
        <v>180000</v>
      </c>
      <c r="D44" s="33"/>
      <c r="E44" s="13"/>
      <c r="F44" s="32">
        <v>180000</v>
      </c>
    </row>
    <row r="45" spans="1:6" ht="12.75" customHeight="1" x14ac:dyDescent="0.2">
      <c r="A45" s="9" t="s">
        <v>169</v>
      </c>
      <c r="B45" s="5" t="s">
        <v>170</v>
      </c>
      <c r="C45" s="32">
        <v>1200000</v>
      </c>
      <c r="D45" s="33"/>
      <c r="E45" s="13"/>
      <c r="F45" s="32">
        <v>1200000</v>
      </c>
    </row>
    <row r="46" spans="1:6" ht="12.75" customHeight="1" x14ac:dyDescent="0.2">
      <c r="A46" s="9" t="s">
        <v>171</v>
      </c>
      <c r="B46" s="5" t="s">
        <v>172</v>
      </c>
      <c r="C46" s="32">
        <v>500000</v>
      </c>
      <c r="D46" s="33"/>
      <c r="E46" s="13"/>
      <c r="F46" s="32">
        <v>500000</v>
      </c>
    </row>
    <row r="47" spans="1:6" ht="12" customHeight="1" x14ac:dyDescent="0.2">
      <c r="A47" s="9" t="s">
        <v>173</v>
      </c>
      <c r="B47" s="5" t="s">
        <v>174</v>
      </c>
      <c r="C47" s="32">
        <v>4153972</v>
      </c>
      <c r="D47" s="33"/>
      <c r="E47" s="13"/>
      <c r="F47" s="32">
        <v>4153972</v>
      </c>
    </row>
    <row r="48" spans="1:6" ht="11.1" customHeight="1" x14ac:dyDescent="0.2">
      <c r="A48" s="9" t="s">
        <v>175</v>
      </c>
      <c r="B48" s="29" t="s">
        <v>176</v>
      </c>
      <c r="C48" s="20">
        <f>C44+C45+C46+C47</f>
        <v>6033972</v>
      </c>
      <c r="D48" s="20"/>
      <c r="E48" s="36"/>
      <c r="F48" s="20">
        <f>F44+F45+F46+F47</f>
        <v>6033972</v>
      </c>
    </row>
    <row r="49" spans="1:6" ht="11.1" customHeight="1" x14ac:dyDescent="0.2">
      <c r="A49" s="9" t="s">
        <v>177</v>
      </c>
      <c r="B49" s="5" t="s">
        <v>178</v>
      </c>
      <c r="C49" s="32">
        <v>3756000</v>
      </c>
      <c r="D49" s="36"/>
      <c r="E49" s="36"/>
      <c r="F49" s="32">
        <v>4427000</v>
      </c>
    </row>
    <row r="50" spans="1:6" ht="12.75" customHeight="1" x14ac:dyDescent="0.2">
      <c r="A50" s="9" t="s">
        <v>179</v>
      </c>
      <c r="B50" s="5" t="s">
        <v>180</v>
      </c>
      <c r="C50" s="32">
        <v>11545300</v>
      </c>
      <c r="D50" s="33"/>
      <c r="E50" s="13"/>
      <c r="F50" s="32">
        <v>11545300</v>
      </c>
    </row>
    <row r="51" spans="1:6" ht="14.25" x14ac:dyDescent="0.2">
      <c r="A51" s="9" t="s">
        <v>181</v>
      </c>
      <c r="B51" s="5" t="s">
        <v>182</v>
      </c>
      <c r="C51" s="32">
        <v>700000</v>
      </c>
      <c r="D51" s="33"/>
      <c r="E51" s="13"/>
      <c r="F51" s="32">
        <v>700000</v>
      </c>
    </row>
    <row r="52" spans="1:6" ht="11.85" customHeight="1" x14ac:dyDescent="0.2">
      <c r="A52" s="9" t="s">
        <v>183</v>
      </c>
      <c r="B52" s="5" t="s">
        <v>184</v>
      </c>
      <c r="C52" s="32">
        <v>22700000</v>
      </c>
      <c r="D52" s="33"/>
      <c r="E52" s="13"/>
      <c r="F52" s="32">
        <v>0</v>
      </c>
    </row>
    <row r="53" spans="1:6" ht="11.85" customHeight="1" x14ac:dyDescent="0.2">
      <c r="A53" s="9" t="s">
        <v>185</v>
      </c>
      <c r="B53" s="29" t="s">
        <v>186</v>
      </c>
      <c r="C53" s="20">
        <f>SUM(C49:C52)</f>
        <v>38701300</v>
      </c>
      <c r="D53" s="20"/>
      <c r="E53" s="36"/>
      <c r="F53" s="20">
        <f>SUM(F49:F52)</f>
        <v>16672300</v>
      </c>
    </row>
    <row r="54" spans="1:6" ht="14.25" x14ac:dyDescent="0.2">
      <c r="A54" s="9" t="s">
        <v>187</v>
      </c>
      <c r="B54" s="5" t="s">
        <v>188</v>
      </c>
      <c r="C54" s="32">
        <v>21417500</v>
      </c>
      <c r="D54" s="33"/>
      <c r="E54" s="13"/>
      <c r="F54" s="32">
        <v>30954070</v>
      </c>
    </row>
    <row r="55" spans="1:6" ht="14.25" x14ac:dyDescent="0.2">
      <c r="A55" s="9" t="s">
        <v>189</v>
      </c>
      <c r="B55" s="5" t="s">
        <v>190</v>
      </c>
      <c r="C55" s="32">
        <v>5782500</v>
      </c>
      <c r="D55" s="33"/>
      <c r="E55" s="13"/>
      <c r="F55" s="32">
        <v>8357377</v>
      </c>
    </row>
    <row r="56" spans="1:6" ht="14.25" x14ac:dyDescent="0.2">
      <c r="A56" s="9" t="s">
        <v>191</v>
      </c>
      <c r="B56" s="29" t="s">
        <v>34</v>
      </c>
      <c r="C56" s="20">
        <f>C54+C55</f>
        <v>27200000</v>
      </c>
      <c r="D56" s="20"/>
      <c r="E56" s="36"/>
      <c r="F56" s="20">
        <f>F54+F55</f>
        <v>39311447</v>
      </c>
    </row>
    <row r="57" spans="1:6" ht="12.6" customHeight="1" x14ac:dyDescent="0.2">
      <c r="A57" s="9" t="s">
        <v>192</v>
      </c>
      <c r="B57" s="5" t="s">
        <v>193</v>
      </c>
      <c r="C57" s="32">
        <v>0</v>
      </c>
      <c r="D57" s="33"/>
      <c r="E57" s="13"/>
      <c r="F57" s="32" t="s">
        <v>194</v>
      </c>
    </row>
    <row r="58" spans="1:6" ht="11.1" customHeight="1" x14ac:dyDescent="0.2">
      <c r="A58" s="9" t="s">
        <v>195</v>
      </c>
      <c r="B58" s="5" t="s">
        <v>196</v>
      </c>
      <c r="C58" s="32">
        <v>0</v>
      </c>
      <c r="D58" s="33"/>
      <c r="E58" s="13"/>
      <c r="F58" s="32">
        <v>0</v>
      </c>
    </row>
    <row r="59" spans="1:6" ht="11.1" customHeight="1" x14ac:dyDescent="0.2">
      <c r="A59" s="9" t="s">
        <v>197</v>
      </c>
      <c r="B59" s="29" t="s">
        <v>37</v>
      </c>
      <c r="C59" s="20">
        <f>SUM(C57:C58)</f>
        <v>0</v>
      </c>
      <c r="D59" s="20"/>
      <c r="E59" s="36"/>
      <c r="F59" s="20">
        <f>SUM(F57:F58)</f>
        <v>0</v>
      </c>
    </row>
    <row r="60" spans="1:6" ht="8.25" customHeight="1" x14ac:dyDescent="0.2">
      <c r="A60" s="9" t="s">
        <v>198</v>
      </c>
      <c r="B60" s="58" t="s">
        <v>199</v>
      </c>
      <c r="C60" s="59">
        <v>0</v>
      </c>
      <c r="D60" s="60"/>
      <c r="E60" s="39"/>
      <c r="F60" s="59">
        <v>0</v>
      </c>
    </row>
    <row r="61" spans="1:6" ht="11.1" customHeight="1" x14ac:dyDescent="0.2">
      <c r="A61" s="9" t="s">
        <v>200</v>
      </c>
      <c r="B61" s="29" t="s">
        <v>201</v>
      </c>
      <c r="C61" s="20">
        <f>C23+C24+C43+C48+C53+C56+C59</f>
        <v>112273301</v>
      </c>
      <c r="D61" s="20"/>
      <c r="E61" s="36"/>
      <c r="F61" s="20">
        <f>F23+F24+F43+F48+F53+F56+F59</f>
        <v>100283876</v>
      </c>
    </row>
    <row r="62" spans="1:6" ht="7.5" customHeight="1" x14ac:dyDescent="0.2">
      <c r="A62" s="61"/>
      <c r="B62" s="26"/>
      <c r="C62" s="62"/>
      <c r="D62" s="62"/>
      <c r="E62" s="22"/>
    </row>
    <row r="63" spans="1:6" ht="9" customHeight="1" x14ac:dyDescent="0.2">
      <c r="A63" s="182" t="s">
        <v>202</v>
      </c>
      <c r="B63" s="182"/>
      <c r="C63" s="182"/>
      <c r="D63" s="182"/>
      <c r="E63" s="182"/>
    </row>
    <row r="64" spans="1:6" ht="7.5" customHeight="1" x14ac:dyDescent="0.2">
      <c r="A64" s="22"/>
      <c r="B64" s="22"/>
      <c r="C64" s="22"/>
      <c r="D64" s="22"/>
      <c r="E64" s="22"/>
    </row>
    <row r="65" spans="1:6" ht="7.5" customHeight="1" x14ac:dyDescent="0.2">
      <c r="A65" s="22"/>
      <c r="B65" s="22"/>
      <c r="C65" s="22"/>
      <c r="D65" s="26"/>
      <c r="E65" s="26"/>
    </row>
    <row r="66" spans="1:6" ht="7.5" customHeight="1" x14ac:dyDescent="0.2">
      <c r="A66" s="5"/>
      <c r="B66" s="27" t="s">
        <v>3</v>
      </c>
      <c r="C66" s="27" t="s">
        <v>4</v>
      </c>
      <c r="D66" s="28"/>
      <c r="E66" s="63"/>
      <c r="F66" s="27" t="s">
        <v>4</v>
      </c>
    </row>
    <row r="67" spans="1:6" ht="10.35" customHeight="1" x14ac:dyDescent="0.2">
      <c r="A67" s="27" t="s">
        <v>7</v>
      </c>
      <c r="B67" s="40" t="s">
        <v>203</v>
      </c>
      <c r="C67" s="10" t="s">
        <v>74</v>
      </c>
      <c r="D67" s="31"/>
      <c r="E67" s="63"/>
      <c r="F67" s="10" t="s">
        <v>74</v>
      </c>
    </row>
    <row r="68" spans="1:6" ht="11.1" customHeight="1" x14ac:dyDescent="0.2">
      <c r="A68" s="10" t="s">
        <v>18</v>
      </c>
      <c r="B68" s="40" t="s">
        <v>204</v>
      </c>
      <c r="C68" s="20">
        <v>0</v>
      </c>
      <c r="D68" s="33"/>
      <c r="E68" s="13"/>
      <c r="F68" s="20">
        <v>0</v>
      </c>
    </row>
    <row r="69" spans="1:6" ht="10.35" customHeight="1" x14ac:dyDescent="0.2">
      <c r="A69" s="10" t="s">
        <v>21</v>
      </c>
      <c r="B69" s="40" t="s">
        <v>205</v>
      </c>
      <c r="C69" s="20">
        <v>2146246</v>
      </c>
      <c r="D69" s="33"/>
      <c r="E69" s="13"/>
      <c r="F69" s="20">
        <v>2146246</v>
      </c>
    </row>
    <row r="70" spans="1:6" ht="9.75" customHeight="1" x14ac:dyDescent="0.2">
      <c r="A70" s="10" t="s">
        <v>22</v>
      </c>
      <c r="B70" s="40" t="s">
        <v>206</v>
      </c>
      <c r="C70" s="20">
        <v>25680453</v>
      </c>
      <c r="D70" s="33"/>
      <c r="E70" s="13"/>
      <c r="F70" s="20">
        <v>27671993</v>
      </c>
    </row>
    <row r="71" spans="1:6" ht="12" customHeight="1" x14ac:dyDescent="0.2">
      <c r="A71" s="10" t="s">
        <v>23</v>
      </c>
      <c r="B71" s="40" t="s">
        <v>207</v>
      </c>
      <c r="C71" s="20">
        <f>C68+C69+C70</f>
        <v>27826699</v>
      </c>
      <c r="D71" s="20"/>
      <c r="E71" s="36"/>
      <c r="F71" s="20">
        <f>F68+F69+F70</f>
        <v>29818239</v>
      </c>
    </row>
    <row r="72" spans="1:6" ht="7.5" customHeight="1" x14ac:dyDescent="0.2">
      <c r="A72" s="24"/>
      <c r="B72" s="44"/>
      <c r="C72" s="62"/>
      <c r="D72" s="62"/>
      <c r="E72" s="22"/>
    </row>
    <row r="73" spans="1:6" ht="10.35" customHeight="1" x14ac:dyDescent="0.2">
      <c r="A73" s="178" t="s">
        <v>208</v>
      </c>
      <c r="B73" s="178"/>
      <c r="C73" s="178"/>
      <c r="D73" s="178"/>
      <c r="E73" s="178"/>
    </row>
    <row r="74" spans="1:6" ht="0.75" customHeight="1" x14ac:dyDescent="0.2">
      <c r="A74" s="24"/>
      <c r="B74" s="44"/>
      <c r="C74" s="62"/>
      <c r="D74" s="62"/>
      <c r="E74" s="22"/>
    </row>
    <row r="75" spans="1:6" ht="7.5" customHeight="1" x14ac:dyDescent="0.2">
      <c r="A75" s="24"/>
      <c r="B75" s="44"/>
      <c r="C75" s="62"/>
      <c r="D75" s="62"/>
      <c r="E75" s="62"/>
    </row>
    <row r="76" spans="1:6" ht="7.5" customHeight="1" x14ac:dyDescent="0.2">
      <c r="A76" s="10"/>
      <c r="B76" s="48" t="s">
        <v>3</v>
      </c>
      <c r="C76" s="49" t="s">
        <v>4</v>
      </c>
      <c r="D76" s="50"/>
      <c r="E76" s="6"/>
      <c r="F76" s="49" t="s">
        <v>4</v>
      </c>
    </row>
    <row r="77" spans="1:6" ht="10.35" customHeight="1" x14ac:dyDescent="0.2">
      <c r="A77" s="27" t="s">
        <v>7</v>
      </c>
      <c r="B77" s="29" t="s">
        <v>131</v>
      </c>
      <c r="C77" s="64" t="s">
        <v>74</v>
      </c>
      <c r="D77" s="31"/>
      <c r="E77" s="6"/>
      <c r="F77" s="64" t="s">
        <v>74</v>
      </c>
    </row>
    <row r="78" spans="1:6" ht="10.35" customHeight="1" x14ac:dyDescent="0.2">
      <c r="A78" s="10" t="s">
        <v>18</v>
      </c>
      <c r="B78" s="29" t="s">
        <v>201</v>
      </c>
      <c r="C78" s="65">
        <v>112273301</v>
      </c>
      <c r="D78" s="30"/>
      <c r="E78" s="13"/>
      <c r="F78" s="65">
        <v>112273301</v>
      </c>
    </row>
    <row r="79" spans="1:6" ht="10.35" customHeight="1" x14ac:dyDescent="0.2">
      <c r="A79" s="10" t="s">
        <v>21</v>
      </c>
      <c r="B79" s="40" t="s">
        <v>207</v>
      </c>
      <c r="C79" s="65">
        <v>27826699</v>
      </c>
      <c r="D79" s="30"/>
      <c r="E79" s="13"/>
      <c r="F79" s="65">
        <v>28681699</v>
      </c>
    </row>
    <row r="80" spans="1:6" ht="11.1" customHeight="1" x14ac:dyDescent="0.2">
      <c r="A80" s="10" t="s">
        <v>22</v>
      </c>
      <c r="B80" s="40" t="s">
        <v>133</v>
      </c>
      <c r="C80" s="20">
        <f>C61+C71</f>
        <v>140100000</v>
      </c>
      <c r="D80" s="20"/>
      <c r="E80" s="36"/>
      <c r="F80" s="20">
        <f>F61+F71</f>
        <v>130102115</v>
      </c>
    </row>
  </sheetData>
  <mergeCells count="5">
    <mergeCell ref="B1:E1"/>
    <mergeCell ref="A3:E3"/>
    <mergeCell ref="A5:E5"/>
    <mergeCell ref="A63:E63"/>
    <mergeCell ref="A73:E73"/>
  </mergeCells>
  <pageMargins left="0.70866141732283516" right="0.70866141732283516" top="0.59055118110236204" bottom="0.62992125984252012" header="0.19685039370078702" footer="0.23622047244094502"/>
  <pageSetup paperSize="0" scale="9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38"/>
  <sheetViews>
    <sheetView workbookViewId="0"/>
  </sheetViews>
  <sheetFormatPr defaultColWidth="8.75" defaultRowHeight="13.5" customHeight="1" x14ac:dyDescent="0.2"/>
  <cols>
    <col min="1" max="1" width="7.25" style="2" customWidth="1"/>
    <col min="2" max="2" width="29.25" style="2" customWidth="1"/>
    <col min="3" max="3" width="8.75" style="2" customWidth="1"/>
    <col min="4" max="4" width="0.375" style="2" customWidth="1"/>
    <col min="5" max="5" width="8.75" style="2" hidden="1" customWidth="1"/>
    <col min="6" max="6" width="10" style="2" customWidth="1"/>
    <col min="7" max="8" width="10.75" style="2" hidden="1" customWidth="1"/>
    <col min="9" max="1024" width="8.75" style="2" customWidth="1"/>
    <col min="1025" max="1025" width="8.75" customWidth="1"/>
  </cols>
  <sheetData>
    <row r="1" spans="1:9" ht="14.25" x14ac:dyDescent="0.2">
      <c r="A1" s="190" t="s">
        <v>209</v>
      </c>
      <c r="B1" s="190"/>
      <c r="C1" s="190"/>
      <c r="D1" s="190"/>
      <c r="E1" s="190"/>
      <c r="F1" s="190"/>
      <c r="G1" s="190"/>
      <c r="H1" s="190"/>
    </row>
    <row r="2" spans="1:9" ht="14.25" x14ac:dyDescent="0.2">
      <c r="A2" s="22"/>
      <c r="B2" s="22"/>
      <c r="C2" s="22"/>
      <c r="D2" s="22"/>
      <c r="E2" s="22"/>
      <c r="F2" s="22"/>
      <c r="G2" s="22"/>
      <c r="H2" s="22"/>
    </row>
    <row r="3" spans="1:9" ht="14.25" x14ac:dyDescent="0.2">
      <c r="A3" s="182" t="s">
        <v>210</v>
      </c>
      <c r="B3" s="182"/>
      <c r="C3" s="182"/>
      <c r="D3" s="182"/>
      <c r="E3" s="182"/>
      <c r="F3" s="182"/>
      <c r="G3" s="182"/>
      <c r="H3" s="182"/>
    </row>
    <row r="4" spans="1:9" ht="24.6" customHeight="1" x14ac:dyDescent="0.2">
      <c r="A4" s="22"/>
      <c r="B4" s="22"/>
      <c r="C4" s="22"/>
      <c r="D4" s="22"/>
      <c r="E4" s="22"/>
      <c r="F4" s="23"/>
      <c r="G4" s="22"/>
      <c r="H4" s="22"/>
    </row>
    <row r="5" spans="1:9" ht="14.25" x14ac:dyDescent="0.2">
      <c r="A5" s="22"/>
      <c r="B5" s="26" t="s">
        <v>50</v>
      </c>
      <c r="C5" s="22"/>
      <c r="D5" s="22"/>
      <c r="E5" s="22"/>
      <c r="F5" s="23" t="s">
        <v>72</v>
      </c>
      <c r="G5" s="26"/>
      <c r="H5" s="26"/>
    </row>
    <row r="6" spans="1:9" ht="11.25" customHeight="1" x14ac:dyDescent="0.2">
      <c r="A6" s="187" t="s">
        <v>7</v>
      </c>
      <c r="B6" s="188" t="s">
        <v>3</v>
      </c>
      <c r="C6" s="188"/>
      <c r="D6" s="188"/>
      <c r="E6" s="188"/>
      <c r="F6" s="68" t="s">
        <v>4</v>
      </c>
      <c r="G6" s="67"/>
      <c r="H6" s="69"/>
      <c r="I6" s="68" t="s">
        <v>4</v>
      </c>
    </row>
    <row r="7" spans="1:9" ht="24.75" customHeight="1" x14ac:dyDescent="0.2">
      <c r="A7" s="187"/>
      <c r="B7" s="189" t="s">
        <v>211</v>
      </c>
      <c r="C7" s="189"/>
      <c r="D7" s="189"/>
      <c r="E7" s="189"/>
      <c r="F7" s="70" t="s">
        <v>212</v>
      </c>
      <c r="G7" s="71"/>
      <c r="H7" s="70"/>
      <c r="I7" s="72" t="s">
        <v>213</v>
      </c>
    </row>
    <row r="8" spans="1:9" ht="15.75" customHeight="1" x14ac:dyDescent="0.2">
      <c r="A8" s="10">
        <v>1</v>
      </c>
      <c r="B8" s="73" t="s">
        <v>214</v>
      </c>
      <c r="C8" s="74"/>
      <c r="D8" s="74"/>
      <c r="E8" s="75"/>
      <c r="F8" s="15">
        <v>0</v>
      </c>
      <c r="G8" s="33"/>
      <c r="H8" s="13"/>
      <c r="I8" s="15">
        <v>0</v>
      </c>
    </row>
    <row r="9" spans="1:9" ht="15.75" customHeight="1" x14ac:dyDescent="0.2">
      <c r="A9" s="10">
        <v>2</v>
      </c>
      <c r="B9" s="73" t="s">
        <v>215</v>
      </c>
      <c r="C9" s="74"/>
      <c r="D9" s="74"/>
      <c r="E9" s="75"/>
      <c r="F9" s="15">
        <v>0</v>
      </c>
      <c r="G9" s="33"/>
      <c r="H9" s="13"/>
      <c r="I9" s="15">
        <v>0</v>
      </c>
    </row>
    <row r="10" spans="1:9" ht="15.75" customHeight="1" x14ac:dyDescent="0.2">
      <c r="A10" s="10">
        <v>3</v>
      </c>
      <c r="B10" s="73" t="s">
        <v>216</v>
      </c>
      <c r="C10" s="74"/>
      <c r="D10" s="74"/>
      <c r="E10" s="75"/>
      <c r="F10" s="15">
        <v>0</v>
      </c>
      <c r="G10" s="33"/>
      <c r="H10" s="13"/>
      <c r="I10" s="15">
        <v>0</v>
      </c>
    </row>
    <row r="11" spans="1:9" ht="15.75" customHeight="1" x14ac:dyDescent="0.2">
      <c r="A11" s="10">
        <v>4</v>
      </c>
      <c r="B11" s="185" t="s">
        <v>217</v>
      </c>
      <c r="C11" s="185"/>
      <c r="D11" s="185"/>
      <c r="E11" s="185"/>
      <c r="F11" s="32">
        <v>0</v>
      </c>
      <c r="G11" s="33"/>
      <c r="H11" s="13"/>
      <c r="I11" s="32">
        <v>0</v>
      </c>
    </row>
    <row r="12" spans="1:9" ht="12.75" customHeight="1" x14ac:dyDescent="0.2">
      <c r="A12" s="10">
        <v>5</v>
      </c>
      <c r="B12" s="185" t="s">
        <v>218</v>
      </c>
      <c r="C12" s="185"/>
      <c r="D12" s="185"/>
      <c r="E12" s="185"/>
      <c r="F12" s="32">
        <v>0</v>
      </c>
      <c r="G12" s="33"/>
      <c r="H12" s="13"/>
      <c r="I12" s="32">
        <v>0</v>
      </c>
    </row>
    <row r="13" spans="1:9" ht="14.25" x14ac:dyDescent="0.2">
      <c r="A13" s="10">
        <v>6</v>
      </c>
      <c r="B13" s="186" t="s">
        <v>219</v>
      </c>
      <c r="C13" s="186"/>
      <c r="D13" s="186"/>
      <c r="E13" s="186"/>
      <c r="F13" s="76">
        <f>SUM(F8:F12)</f>
        <v>0</v>
      </c>
      <c r="G13" s="36"/>
      <c r="H13" s="13"/>
      <c r="I13" s="76">
        <f>SUM(I8:I12)</f>
        <v>0</v>
      </c>
    </row>
    <row r="14" spans="1:9" ht="14.25" x14ac:dyDescent="0.2">
      <c r="A14" s="22"/>
      <c r="B14" s="22"/>
      <c r="C14" s="22"/>
      <c r="D14" s="22"/>
      <c r="E14" s="22"/>
      <c r="F14" s="22"/>
      <c r="G14" s="22"/>
      <c r="H14" s="22"/>
    </row>
    <row r="15" spans="1:9" ht="14.25" x14ac:dyDescent="0.2">
      <c r="A15" s="22"/>
      <c r="B15" s="22"/>
      <c r="C15" s="22"/>
      <c r="D15" s="22"/>
      <c r="E15" s="22"/>
      <c r="F15" s="22"/>
      <c r="G15" s="22"/>
      <c r="H15" s="22"/>
    </row>
    <row r="16" spans="1:9" ht="14.25" x14ac:dyDescent="0.2">
      <c r="A16" s="22"/>
      <c r="B16" s="22"/>
      <c r="C16" s="22"/>
      <c r="D16" s="22"/>
      <c r="E16" s="22"/>
      <c r="F16" s="22"/>
      <c r="G16" s="22"/>
      <c r="H16" s="22"/>
    </row>
    <row r="17" spans="1:9" ht="14.25" x14ac:dyDescent="0.2">
      <c r="A17" s="22"/>
      <c r="B17" s="26" t="s">
        <v>51</v>
      </c>
      <c r="C17" s="22"/>
      <c r="D17" s="22"/>
      <c r="E17" s="22"/>
      <c r="F17" s="23" t="s">
        <v>72</v>
      </c>
      <c r="G17" s="22"/>
      <c r="H17" s="22"/>
      <c r="I17" s="23" t="s">
        <v>72</v>
      </c>
    </row>
    <row r="18" spans="1:9" ht="14.25" x14ac:dyDescent="0.2">
      <c r="A18" s="187" t="s">
        <v>7</v>
      </c>
      <c r="B18" s="188" t="s">
        <v>3</v>
      </c>
      <c r="C18" s="188"/>
      <c r="D18" s="188"/>
      <c r="E18" s="188"/>
      <c r="F18" s="68" t="s">
        <v>4</v>
      </c>
      <c r="G18" s="22"/>
      <c r="H18" s="22"/>
      <c r="I18" s="68" t="s">
        <v>4</v>
      </c>
    </row>
    <row r="19" spans="1:9" ht="22.5" x14ac:dyDescent="0.2">
      <c r="A19" s="187"/>
      <c r="B19" s="189" t="s">
        <v>211</v>
      </c>
      <c r="C19" s="189"/>
      <c r="D19" s="189"/>
      <c r="E19" s="189"/>
      <c r="F19" s="70" t="s">
        <v>212</v>
      </c>
      <c r="G19" s="22"/>
      <c r="H19" s="22"/>
      <c r="I19" s="72" t="s">
        <v>213</v>
      </c>
    </row>
    <row r="20" spans="1:9" ht="14.25" x14ac:dyDescent="0.2">
      <c r="A20" s="10"/>
      <c r="B20" s="186" t="s">
        <v>219</v>
      </c>
      <c r="C20" s="186"/>
      <c r="D20" s="186"/>
      <c r="E20" s="186"/>
      <c r="F20" s="76">
        <v>0</v>
      </c>
      <c r="G20" s="22"/>
      <c r="H20" s="22"/>
      <c r="I20" s="76">
        <v>0</v>
      </c>
    </row>
    <row r="21" spans="1:9" ht="12.7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</row>
    <row r="22" spans="1:9" ht="12.75" customHeight="1" x14ac:dyDescent="0.2">
      <c r="A22" s="22"/>
      <c r="B22" s="26" t="s">
        <v>52</v>
      </c>
      <c r="C22" s="22"/>
      <c r="D22" s="22"/>
      <c r="E22" s="22"/>
      <c r="F22" s="23" t="s">
        <v>72</v>
      </c>
      <c r="G22" s="22"/>
      <c r="H22" s="22"/>
      <c r="I22" s="23" t="s">
        <v>72</v>
      </c>
    </row>
    <row r="23" spans="1:9" ht="4.5" customHeight="1" x14ac:dyDescent="0.2">
      <c r="A23" s="187" t="s">
        <v>7</v>
      </c>
      <c r="B23" s="188" t="s">
        <v>3</v>
      </c>
      <c r="C23" s="188"/>
      <c r="D23" s="188"/>
      <c r="E23" s="188"/>
      <c r="F23" s="68" t="s">
        <v>4</v>
      </c>
      <c r="G23" s="22"/>
      <c r="H23" s="22"/>
      <c r="I23" s="68" t="s">
        <v>4</v>
      </c>
    </row>
    <row r="24" spans="1:9" ht="27" customHeight="1" x14ac:dyDescent="0.2">
      <c r="A24" s="187"/>
      <c r="B24" s="189" t="s">
        <v>211</v>
      </c>
      <c r="C24" s="189"/>
      <c r="D24" s="189"/>
      <c r="E24" s="189"/>
      <c r="F24" s="70" t="s">
        <v>212</v>
      </c>
      <c r="G24" s="22"/>
      <c r="H24" s="22"/>
      <c r="I24" s="72" t="s">
        <v>213</v>
      </c>
    </row>
    <row r="25" spans="1:9" ht="12.75" customHeight="1" x14ac:dyDescent="0.2">
      <c r="A25" s="10"/>
      <c r="B25" s="186" t="s">
        <v>219</v>
      </c>
      <c r="C25" s="186"/>
      <c r="D25" s="186"/>
      <c r="E25" s="186"/>
      <c r="F25" s="76">
        <v>0</v>
      </c>
      <c r="G25" s="22"/>
      <c r="H25" s="22"/>
      <c r="I25" s="76">
        <v>0</v>
      </c>
    </row>
    <row r="26" spans="1:9" ht="14.25" x14ac:dyDescent="0.2">
      <c r="A26" s="22"/>
      <c r="B26" s="22"/>
      <c r="C26" s="22"/>
      <c r="D26" s="22"/>
      <c r="E26" s="22"/>
      <c r="F26" s="22"/>
      <c r="G26" s="22"/>
      <c r="H26" s="22"/>
    </row>
    <row r="27" spans="1:9" ht="13.5" customHeight="1" x14ac:dyDescent="0.2">
      <c r="A27" s="22"/>
      <c r="B27" s="26" t="s">
        <v>53</v>
      </c>
      <c r="C27" s="22"/>
      <c r="D27" s="22"/>
      <c r="E27" s="22"/>
      <c r="F27" s="23" t="s">
        <v>72</v>
      </c>
      <c r="G27" s="22"/>
      <c r="H27" s="22"/>
      <c r="I27" s="23" t="s">
        <v>72</v>
      </c>
    </row>
    <row r="28" spans="1:9" ht="13.5" customHeight="1" x14ac:dyDescent="0.2">
      <c r="A28" s="187" t="s">
        <v>7</v>
      </c>
      <c r="B28" s="188" t="s">
        <v>3</v>
      </c>
      <c r="C28" s="188"/>
      <c r="D28" s="188"/>
      <c r="E28" s="188"/>
      <c r="F28" s="68" t="s">
        <v>4</v>
      </c>
      <c r="G28" s="22"/>
      <c r="H28" s="22"/>
      <c r="I28" s="68" t="s">
        <v>4</v>
      </c>
    </row>
    <row r="29" spans="1:9" ht="22.5" x14ac:dyDescent="0.2">
      <c r="A29" s="187"/>
      <c r="B29" s="189" t="s">
        <v>211</v>
      </c>
      <c r="C29" s="189"/>
      <c r="D29" s="189"/>
      <c r="E29" s="189"/>
      <c r="F29" s="70" t="s">
        <v>212</v>
      </c>
      <c r="G29" s="22"/>
      <c r="H29" s="22"/>
      <c r="I29" s="72" t="s">
        <v>213</v>
      </c>
    </row>
    <row r="30" spans="1:9" ht="14.25" x14ac:dyDescent="0.2">
      <c r="A30" s="10">
        <v>1</v>
      </c>
      <c r="B30" s="73" t="s">
        <v>220</v>
      </c>
      <c r="C30" s="74"/>
      <c r="D30" s="74"/>
      <c r="E30" s="75"/>
      <c r="F30" s="15">
        <v>0</v>
      </c>
      <c r="G30" s="22"/>
      <c r="H30" s="22"/>
      <c r="I30" s="15">
        <v>0</v>
      </c>
    </row>
    <row r="31" spans="1:9" ht="14.25" x14ac:dyDescent="0.2">
      <c r="A31" s="10">
        <v>2</v>
      </c>
      <c r="B31" s="73" t="s">
        <v>215</v>
      </c>
      <c r="C31" s="74"/>
      <c r="D31" s="74"/>
      <c r="E31" s="75"/>
      <c r="F31" s="15">
        <v>0</v>
      </c>
      <c r="G31" s="22"/>
      <c r="H31" s="22"/>
      <c r="I31" s="15">
        <v>0</v>
      </c>
    </row>
    <row r="32" spans="1:9" ht="14.25" x14ac:dyDescent="0.2">
      <c r="A32" s="10">
        <v>3</v>
      </c>
      <c r="B32" s="73" t="s">
        <v>216</v>
      </c>
      <c r="C32" s="74"/>
      <c r="D32" s="74"/>
      <c r="E32" s="75"/>
      <c r="F32" s="15">
        <v>0</v>
      </c>
      <c r="G32" s="22"/>
      <c r="H32" s="22"/>
      <c r="I32" s="15">
        <v>0</v>
      </c>
    </row>
    <row r="33" spans="1:9" ht="13.5" customHeight="1" x14ac:dyDescent="0.2">
      <c r="A33" s="10">
        <v>4</v>
      </c>
      <c r="B33" s="185" t="s">
        <v>217</v>
      </c>
      <c r="C33" s="185"/>
      <c r="D33" s="185"/>
      <c r="E33" s="185"/>
      <c r="F33" s="32">
        <v>0</v>
      </c>
      <c r="G33" s="22"/>
      <c r="H33" s="22"/>
      <c r="I33" s="32">
        <v>0</v>
      </c>
    </row>
    <row r="34" spans="1:9" ht="13.5" customHeight="1" x14ac:dyDescent="0.2">
      <c r="A34" s="10">
        <v>5</v>
      </c>
      <c r="B34" s="185" t="s">
        <v>218</v>
      </c>
      <c r="C34" s="185"/>
      <c r="D34" s="185"/>
      <c r="E34" s="185"/>
      <c r="F34" s="32">
        <v>0</v>
      </c>
      <c r="G34" s="22"/>
      <c r="H34" s="22"/>
      <c r="I34" s="32">
        <v>0</v>
      </c>
    </row>
    <row r="35" spans="1:9" ht="14.25" x14ac:dyDescent="0.2">
      <c r="A35" s="10">
        <v>6</v>
      </c>
      <c r="B35" s="186" t="s">
        <v>219</v>
      </c>
      <c r="C35" s="186"/>
      <c r="D35" s="186"/>
      <c r="E35" s="186"/>
      <c r="F35" s="76">
        <f>SUM(F30:F34)</f>
        <v>0</v>
      </c>
      <c r="G35" s="22"/>
      <c r="H35" s="22"/>
      <c r="I35" s="76">
        <f>SUM(I30:I34)</f>
        <v>0</v>
      </c>
    </row>
    <row r="36" spans="1:9" ht="14.25" x14ac:dyDescent="0.2"/>
    <row r="37" spans="1:9" ht="14.25" x14ac:dyDescent="0.2"/>
    <row r="38" spans="1:9" ht="14.25" x14ac:dyDescent="0.2"/>
  </sheetData>
  <mergeCells count="22">
    <mergeCell ref="B20:E20"/>
    <mergeCell ref="A1:H1"/>
    <mergeCell ref="A3:H3"/>
    <mergeCell ref="A6:A7"/>
    <mergeCell ref="B6:E6"/>
    <mergeCell ref="B7:E7"/>
    <mergeCell ref="B11:E11"/>
    <mergeCell ref="B12:E12"/>
    <mergeCell ref="B13:E13"/>
    <mergeCell ref="A18:A19"/>
    <mergeCell ref="B18:E18"/>
    <mergeCell ref="B19:E19"/>
    <mergeCell ref="B33:E33"/>
    <mergeCell ref="B34:E34"/>
    <mergeCell ref="B35:E35"/>
    <mergeCell ref="A23:A24"/>
    <mergeCell ref="B23:E23"/>
    <mergeCell ref="B24:E24"/>
    <mergeCell ref="B25:E25"/>
    <mergeCell ref="A28:A29"/>
    <mergeCell ref="B28:E28"/>
    <mergeCell ref="B29:E29"/>
  </mergeCells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39"/>
  <sheetViews>
    <sheetView workbookViewId="0"/>
  </sheetViews>
  <sheetFormatPr defaultColWidth="8.75" defaultRowHeight="14.25" x14ac:dyDescent="0.2"/>
  <cols>
    <col min="1" max="1" width="3.625" style="2" customWidth="1"/>
    <col min="2" max="2" width="35.625" style="2" customWidth="1"/>
    <col min="3" max="3" width="4.125" style="2" hidden="1" customWidth="1"/>
    <col min="4" max="4" width="3.75" style="2" hidden="1" customWidth="1"/>
    <col min="5" max="5" width="1.25" style="2" hidden="1" customWidth="1"/>
    <col min="6" max="6" width="11.5" style="2" customWidth="1"/>
    <col min="7" max="8" width="10.75" style="2" hidden="1" customWidth="1"/>
    <col min="9" max="1024" width="8.75" style="2" customWidth="1"/>
    <col min="1025" max="1025" width="8.75" customWidth="1"/>
  </cols>
  <sheetData>
    <row r="1" spans="1:9" x14ac:dyDescent="0.2">
      <c r="A1" s="180" t="s">
        <v>221</v>
      </c>
      <c r="B1" s="180"/>
      <c r="C1" s="180"/>
      <c r="D1" s="180"/>
      <c r="E1" s="180"/>
      <c r="F1" s="180"/>
      <c r="G1" s="180"/>
      <c r="H1" s="180"/>
    </row>
    <row r="2" spans="1:9" x14ac:dyDescent="0.2">
      <c r="A2" s="175"/>
      <c r="B2" s="175"/>
      <c r="C2" s="175"/>
      <c r="D2" s="175"/>
      <c r="E2" s="175"/>
      <c r="F2" s="175"/>
      <c r="G2" s="26"/>
      <c r="H2" s="22"/>
    </row>
    <row r="3" spans="1:9" x14ac:dyDescent="0.2">
      <c r="A3" s="182" t="s">
        <v>222</v>
      </c>
      <c r="B3" s="182"/>
      <c r="C3" s="182"/>
      <c r="D3" s="182"/>
      <c r="E3" s="182"/>
      <c r="F3" s="182"/>
      <c r="G3" s="182"/>
      <c r="H3" s="182"/>
    </row>
    <row r="4" spans="1:9" x14ac:dyDescent="0.2">
      <c r="A4" s="175"/>
      <c r="B4" s="175"/>
      <c r="C4" s="175"/>
      <c r="D4" s="175"/>
      <c r="E4" s="175"/>
      <c r="F4" s="26"/>
      <c r="G4" s="22"/>
      <c r="H4" s="22"/>
    </row>
    <row r="5" spans="1:9" x14ac:dyDescent="0.2">
      <c r="A5" s="182" t="s">
        <v>223</v>
      </c>
      <c r="B5" s="182"/>
      <c r="C5" s="182"/>
      <c r="D5" s="182"/>
      <c r="E5" s="182"/>
      <c r="F5" s="182"/>
      <c r="G5" s="182"/>
      <c r="H5" s="182"/>
    </row>
    <row r="6" spans="1:9" x14ac:dyDescent="0.2">
      <c r="A6" s="26"/>
      <c r="B6" s="25"/>
      <c r="C6" s="25"/>
      <c r="D6" s="25"/>
      <c r="E6" s="25"/>
      <c r="F6" s="192"/>
      <c r="G6" s="192"/>
      <c r="H6" s="77"/>
      <c r="I6" s="78"/>
    </row>
    <row r="7" spans="1:9" x14ac:dyDescent="0.2">
      <c r="A7" s="58"/>
      <c r="B7" s="183" t="s">
        <v>3</v>
      </c>
      <c r="C7" s="183"/>
      <c r="D7" s="183"/>
      <c r="E7" s="183"/>
      <c r="F7" s="27" t="s">
        <v>4</v>
      </c>
      <c r="G7" s="27"/>
      <c r="H7" s="27"/>
      <c r="I7" s="27" t="s">
        <v>4</v>
      </c>
    </row>
    <row r="8" spans="1:9" x14ac:dyDescent="0.2">
      <c r="A8" s="29" t="s">
        <v>7</v>
      </c>
      <c r="B8" s="183" t="s">
        <v>224</v>
      </c>
      <c r="C8" s="183"/>
      <c r="D8" s="183"/>
      <c r="E8" s="183"/>
      <c r="F8" s="6" t="s">
        <v>74</v>
      </c>
      <c r="G8" s="7"/>
      <c r="H8" s="27"/>
      <c r="I8" s="6" t="s">
        <v>74</v>
      </c>
    </row>
    <row r="9" spans="1:9" ht="15.75" customHeight="1" x14ac:dyDescent="0.2">
      <c r="A9" s="79" t="s">
        <v>18</v>
      </c>
      <c r="B9" s="80" t="s">
        <v>225</v>
      </c>
      <c r="C9" s="81"/>
      <c r="D9" s="81"/>
      <c r="E9" s="82"/>
      <c r="F9" s="15">
        <v>200000</v>
      </c>
      <c r="G9" s="83"/>
      <c r="H9" s="13"/>
      <c r="I9" s="15">
        <v>200000</v>
      </c>
    </row>
    <row r="10" spans="1:9" ht="15.75" customHeight="1" x14ac:dyDescent="0.2">
      <c r="A10" s="79" t="s">
        <v>21</v>
      </c>
      <c r="B10" s="80" t="s">
        <v>226</v>
      </c>
      <c r="C10" s="81"/>
      <c r="D10" s="81"/>
      <c r="E10" s="82"/>
      <c r="F10" s="15">
        <v>1000000</v>
      </c>
      <c r="G10" s="83"/>
      <c r="H10" s="13"/>
      <c r="I10" s="15">
        <v>1000000</v>
      </c>
    </row>
    <row r="11" spans="1:9" ht="14.25" customHeight="1" x14ac:dyDescent="0.2">
      <c r="A11" s="10" t="s">
        <v>22</v>
      </c>
      <c r="B11" s="80" t="s">
        <v>227</v>
      </c>
      <c r="C11" s="81"/>
      <c r="D11" s="81"/>
      <c r="E11" s="82"/>
      <c r="F11" s="15">
        <v>25000000</v>
      </c>
      <c r="G11" s="83"/>
      <c r="H11" s="13"/>
      <c r="I11" s="15">
        <v>25000000</v>
      </c>
    </row>
    <row r="12" spans="1:9" ht="15" customHeight="1" x14ac:dyDescent="0.2">
      <c r="A12" s="10" t="s">
        <v>23</v>
      </c>
      <c r="B12" s="80" t="s">
        <v>228</v>
      </c>
      <c r="C12" s="81"/>
      <c r="D12" s="81"/>
      <c r="E12" s="82"/>
      <c r="F12" s="15">
        <v>1000000</v>
      </c>
      <c r="G12" s="83"/>
      <c r="H12" s="13"/>
      <c r="I12" s="15">
        <v>1000000</v>
      </c>
    </row>
    <row r="13" spans="1:9" ht="15" customHeight="1" x14ac:dyDescent="0.2">
      <c r="A13" s="10" t="s">
        <v>24</v>
      </c>
      <c r="B13" s="84" t="s">
        <v>229</v>
      </c>
      <c r="C13" s="85"/>
      <c r="D13" s="85"/>
      <c r="E13" s="86"/>
      <c r="F13" s="87">
        <v>0</v>
      </c>
      <c r="G13" s="83"/>
      <c r="H13" s="13"/>
      <c r="I13" s="87">
        <v>12111447</v>
      </c>
    </row>
    <row r="14" spans="1:9" ht="12" customHeight="1" x14ac:dyDescent="0.2">
      <c r="A14" s="10" t="s">
        <v>26</v>
      </c>
      <c r="B14" s="88" t="s">
        <v>230</v>
      </c>
      <c r="C14" s="89"/>
      <c r="D14" s="89"/>
      <c r="E14" s="90"/>
      <c r="F14" s="91">
        <f>SUM(F9:F13)</f>
        <v>27200000</v>
      </c>
      <c r="G14" s="83"/>
      <c r="H14" s="13"/>
      <c r="I14" s="91">
        <f>SUM(I9:I13)</f>
        <v>39311447</v>
      </c>
    </row>
    <row r="15" spans="1:9" ht="15" customHeight="1" x14ac:dyDescent="0.2">
      <c r="A15" s="191"/>
      <c r="B15" s="191"/>
      <c r="C15" s="191"/>
      <c r="D15" s="191"/>
      <c r="E15" s="47"/>
      <c r="F15" s="22"/>
      <c r="G15" s="83"/>
      <c r="H15" s="13"/>
    </row>
    <row r="16" spans="1:9" ht="13.5" customHeight="1" x14ac:dyDescent="0.2">
      <c r="A16" s="25" t="s">
        <v>231</v>
      </c>
      <c r="B16" s="25"/>
      <c r="C16" s="25"/>
      <c r="D16" s="25"/>
      <c r="E16" s="25"/>
      <c r="F16" s="25"/>
      <c r="G16" s="83"/>
      <c r="H16" s="13"/>
    </row>
    <row r="17" spans="1:9" ht="12" customHeight="1" x14ac:dyDescent="0.2">
      <c r="A17" s="92"/>
      <c r="B17" s="25"/>
      <c r="C17" s="25"/>
      <c r="D17" s="25"/>
      <c r="E17" s="25"/>
      <c r="F17" s="93"/>
      <c r="G17" s="83"/>
      <c r="H17" s="13"/>
    </row>
    <row r="18" spans="1:9" ht="15.75" customHeight="1" x14ac:dyDescent="0.2">
      <c r="A18" s="94"/>
      <c r="B18" s="183" t="s">
        <v>3</v>
      </c>
      <c r="C18" s="183"/>
      <c r="D18" s="183"/>
      <c r="E18" s="183"/>
      <c r="F18" s="27" t="s">
        <v>4</v>
      </c>
      <c r="G18" s="91"/>
      <c r="H18" s="95"/>
      <c r="I18" s="27" t="s">
        <v>4</v>
      </c>
    </row>
    <row r="19" spans="1:9" ht="16.5" customHeight="1" x14ac:dyDescent="0.2">
      <c r="A19" s="6" t="s">
        <v>7</v>
      </c>
      <c r="B19" s="173" t="s">
        <v>232</v>
      </c>
      <c r="C19" s="173"/>
      <c r="D19" s="173"/>
      <c r="E19" s="173"/>
      <c r="F19" s="6" t="s">
        <v>74</v>
      </c>
      <c r="G19" s="22"/>
      <c r="H19" s="22"/>
      <c r="I19" s="6" t="s">
        <v>74</v>
      </c>
    </row>
    <row r="20" spans="1:9" ht="17.25" customHeight="1" x14ac:dyDescent="0.2">
      <c r="A20" s="10" t="s">
        <v>18</v>
      </c>
      <c r="B20" s="80" t="s">
        <v>233</v>
      </c>
      <c r="C20" s="81"/>
      <c r="D20" s="81"/>
      <c r="E20" s="82"/>
      <c r="F20" s="91">
        <v>0</v>
      </c>
      <c r="G20" s="25"/>
      <c r="H20" s="25"/>
      <c r="I20" s="91">
        <v>0</v>
      </c>
    </row>
    <row r="21" spans="1:9" ht="17.25" customHeight="1" x14ac:dyDescent="0.2">
      <c r="A21" s="22"/>
      <c r="B21" s="22"/>
      <c r="C21" s="22"/>
      <c r="D21" s="22"/>
      <c r="E21" s="22"/>
      <c r="F21" s="22"/>
      <c r="G21" s="93"/>
      <c r="H21" s="96"/>
      <c r="I21" s="22"/>
    </row>
    <row r="22" spans="1:9" ht="17.25" customHeight="1" x14ac:dyDescent="0.2">
      <c r="A22" s="22"/>
      <c r="B22" s="25" t="s">
        <v>234</v>
      </c>
      <c r="C22" s="25"/>
      <c r="D22" s="25"/>
      <c r="E22" s="25"/>
      <c r="F22" s="25"/>
      <c r="G22" s="28"/>
      <c r="H22" s="6"/>
      <c r="I22" s="25"/>
    </row>
    <row r="23" spans="1:9" ht="23.25" customHeight="1" x14ac:dyDescent="0.2">
      <c r="A23" s="22"/>
      <c r="B23" s="22"/>
      <c r="C23" s="22"/>
      <c r="D23" s="22"/>
      <c r="E23" s="22"/>
      <c r="F23" s="22"/>
      <c r="G23" s="97"/>
      <c r="H23" s="6"/>
      <c r="I23" s="22"/>
    </row>
    <row r="24" spans="1:9" ht="15" customHeight="1" x14ac:dyDescent="0.2">
      <c r="A24" s="94"/>
      <c r="B24" s="183" t="s">
        <v>3</v>
      </c>
      <c r="C24" s="183"/>
      <c r="D24" s="183"/>
      <c r="E24" s="183"/>
      <c r="F24" s="27" t="s">
        <v>4</v>
      </c>
      <c r="G24" s="31"/>
      <c r="H24" s="20"/>
      <c r="I24" s="27" t="s">
        <v>4</v>
      </c>
    </row>
    <row r="25" spans="1:9" x14ac:dyDescent="0.2">
      <c r="A25" s="6" t="s">
        <v>7</v>
      </c>
      <c r="B25" s="173" t="s">
        <v>232</v>
      </c>
      <c r="C25" s="173"/>
      <c r="D25" s="173"/>
      <c r="E25" s="173"/>
      <c r="F25" s="6" t="s">
        <v>74</v>
      </c>
      <c r="G25" s="22"/>
      <c r="H25" s="22"/>
      <c r="I25" s="6" t="s">
        <v>74</v>
      </c>
    </row>
    <row r="26" spans="1:9" x14ac:dyDescent="0.2">
      <c r="A26" s="10" t="s">
        <v>18</v>
      </c>
      <c r="B26" s="80" t="s">
        <v>233</v>
      </c>
      <c r="C26" s="81"/>
      <c r="D26" s="81"/>
      <c r="E26" s="82"/>
      <c r="F26" s="91">
        <v>0</v>
      </c>
      <c r="G26" s="25"/>
      <c r="H26" s="25"/>
      <c r="I26" s="91">
        <v>0</v>
      </c>
    </row>
    <row r="27" spans="1:9" x14ac:dyDescent="0.2">
      <c r="A27" s="22"/>
      <c r="B27" s="22"/>
      <c r="C27" s="22"/>
      <c r="D27" s="22"/>
      <c r="E27" s="22"/>
      <c r="F27" s="22"/>
      <c r="G27" s="22"/>
      <c r="H27" s="22"/>
    </row>
    <row r="28" spans="1:9" x14ac:dyDescent="0.2">
      <c r="A28" s="25" t="s">
        <v>235</v>
      </c>
      <c r="B28" s="25"/>
      <c r="C28" s="25"/>
      <c r="D28" s="25"/>
      <c r="E28" s="25"/>
      <c r="F28" s="25"/>
      <c r="G28" s="22"/>
      <c r="H28" s="22"/>
    </row>
    <row r="29" spans="1:9" x14ac:dyDescent="0.2">
      <c r="A29" s="25"/>
      <c r="B29" s="25"/>
      <c r="C29" s="25"/>
      <c r="D29" s="25"/>
      <c r="E29" s="25"/>
      <c r="F29" s="25"/>
      <c r="G29" s="22"/>
      <c r="H29" s="22"/>
    </row>
    <row r="30" spans="1:9" x14ac:dyDescent="0.2">
      <c r="A30" s="94"/>
      <c r="B30" s="183" t="s">
        <v>3</v>
      </c>
      <c r="C30" s="183"/>
      <c r="D30" s="183"/>
      <c r="E30" s="183"/>
      <c r="F30" s="27" t="s">
        <v>4</v>
      </c>
      <c r="G30" s="22"/>
      <c r="H30" s="22"/>
      <c r="I30" s="27" t="s">
        <v>4</v>
      </c>
    </row>
    <row r="31" spans="1:9" x14ac:dyDescent="0.2">
      <c r="A31" s="27" t="s">
        <v>7</v>
      </c>
      <c r="B31" s="183" t="s">
        <v>232</v>
      </c>
      <c r="C31" s="183"/>
      <c r="D31" s="183"/>
      <c r="E31" s="183"/>
      <c r="F31" s="98" t="s">
        <v>74</v>
      </c>
      <c r="G31" s="22"/>
      <c r="H31" s="22"/>
      <c r="I31" s="98" t="s">
        <v>74</v>
      </c>
    </row>
    <row r="32" spans="1:9" x14ac:dyDescent="0.2">
      <c r="A32" s="27" t="s">
        <v>18</v>
      </c>
      <c r="B32" s="31" t="s">
        <v>50</v>
      </c>
      <c r="C32" s="99"/>
      <c r="D32" s="99"/>
      <c r="E32" s="99"/>
      <c r="F32" s="20">
        <v>27200000</v>
      </c>
      <c r="G32" s="25"/>
      <c r="H32" s="25"/>
      <c r="I32" s="20">
        <v>39311447</v>
      </c>
    </row>
    <row r="33" spans="1:9" x14ac:dyDescent="0.2">
      <c r="A33" s="27" t="s">
        <v>21</v>
      </c>
      <c r="B33" s="31" t="s">
        <v>51</v>
      </c>
      <c r="C33" s="99"/>
      <c r="D33" s="99"/>
      <c r="E33" s="99"/>
      <c r="F33" s="20">
        <v>0</v>
      </c>
      <c r="G33" s="100"/>
      <c r="H33" s="7"/>
      <c r="I33" s="20">
        <v>0</v>
      </c>
    </row>
    <row r="34" spans="1:9" x14ac:dyDescent="0.2">
      <c r="A34" s="27" t="s">
        <v>22</v>
      </c>
      <c r="B34" s="31" t="s">
        <v>52</v>
      </c>
      <c r="C34" s="99"/>
      <c r="D34" s="99"/>
      <c r="E34" s="99"/>
      <c r="F34" s="20">
        <v>0</v>
      </c>
      <c r="G34" s="28"/>
      <c r="H34" s="27"/>
      <c r="I34" s="20">
        <v>0</v>
      </c>
    </row>
    <row r="35" spans="1:9" x14ac:dyDescent="0.2">
      <c r="A35" s="27"/>
      <c r="B35" s="31" t="s">
        <v>236</v>
      </c>
      <c r="C35" s="99"/>
      <c r="D35" s="99"/>
      <c r="E35" s="99"/>
      <c r="F35" s="20">
        <f>SUM(F32:F33)</f>
        <v>27200000</v>
      </c>
      <c r="G35" s="66"/>
      <c r="H35" s="27"/>
      <c r="I35" s="20">
        <f>SUM(I32:I33)</f>
        <v>39311447</v>
      </c>
    </row>
    <row r="36" spans="1:9" x14ac:dyDescent="0.2">
      <c r="G36" s="101"/>
      <c r="H36" s="102"/>
    </row>
    <row r="37" spans="1:9" x14ac:dyDescent="0.2">
      <c r="G37" s="101"/>
      <c r="H37" s="102"/>
    </row>
    <row r="38" spans="1:9" x14ac:dyDescent="0.2">
      <c r="G38" s="101"/>
      <c r="H38" s="102"/>
    </row>
    <row r="39" spans="1:9" x14ac:dyDescent="0.2">
      <c r="G39" s="101"/>
      <c r="H39" s="102"/>
    </row>
  </sheetData>
  <mergeCells count="15">
    <mergeCell ref="F6:G6"/>
    <mergeCell ref="A1:H1"/>
    <mergeCell ref="A2:F2"/>
    <mergeCell ref="A3:H3"/>
    <mergeCell ref="A4:E4"/>
    <mergeCell ref="A5:H5"/>
    <mergeCell ref="B25:E25"/>
    <mergeCell ref="B30:E30"/>
    <mergeCell ref="B31:E31"/>
    <mergeCell ref="B7:E7"/>
    <mergeCell ref="B8:E8"/>
    <mergeCell ref="A15:D15"/>
    <mergeCell ref="B18:E18"/>
    <mergeCell ref="B19:E19"/>
    <mergeCell ref="B24:E24"/>
  </mergeCells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5"/>
  <sheetViews>
    <sheetView workbookViewId="0"/>
  </sheetViews>
  <sheetFormatPr defaultColWidth="8.75" defaultRowHeight="14.25" x14ac:dyDescent="0.2"/>
  <cols>
    <col min="1" max="1" width="5.125" style="2" customWidth="1"/>
    <col min="2" max="2" width="42.875" style="2" customWidth="1"/>
    <col min="3" max="3" width="8" style="2" customWidth="1"/>
    <col min="4" max="4" width="8.75" style="2" customWidth="1"/>
    <col min="5" max="5" width="7.5" style="2" customWidth="1"/>
    <col min="6" max="6" width="7.375" style="2" customWidth="1"/>
    <col min="7" max="1024" width="8.75" style="2" customWidth="1"/>
    <col min="1025" max="1025" width="8.75" customWidth="1"/>
  </cols>
  <sheetData>
    <row r="1" spans="1:10" ht="15" customHeight="1" x14ac:dyDescent="0.2">
      <c r="A1" s="103"/>
      <c r="B1" s="193" t="s">
        <v>237</v>
      </c>
      <c r="C1" s="193"/>
      <c r="D1" s="193"/>
      <c r="E1" s="193"/>
      <c r="F1" s="193"/>
    </row>
    <row r="2" spans="1:10" x14ac:dyDescent="0.2">
      <c r="A2" s="103"/>
      <c r="B2" s="103"/>
      <c r="C2" s="103"/>
      <c r="D2" s="103"/>
      <c r="E2" s="103"/>
      <c r="F2" s="103"/>
    </row>
    <row r="3" spans="1:10" ht="15.75" x14ac:dyDescent="0.25">
      <c r="A3" s="103"/>
      <c r="B3" s="194" t="s">
        <v>238</v>
      </c>
      <c r="C3" s="194"/>
      <c r="D3" s="194"/>
      <c r="E3" s="194"/>
      <c r="F3" s="194"/>
      <c r="G3" s="105"/>
      <c r="H3" s="105"/>
      <c r="I3" s="105"/>
      <c r="J3" s="105"/>
    </row>
    <row r="4" spans="1:10" ht="15.75" x14ac:dyDescent="0.25">
      <c r="A4" s="103"/>
      <c r="B4" s="104"/>
      <c r="C4" s="104"/>
      <c r="D4" s="104"/>
      <c r="E4" s="104"/>
      <c r="F4" s="104"/>
      <c r="G4" s="105"/>
      <c r="H4" s="105"/>
      <c r="I4" s="105"/>
      <c r="J4" s="105"/>
    </row>
    <row r="5" spans="1:10" ht="15.75" x14ac:dyDescent="0.25">
      <c r="A5" s="103"/>
      <c r="B5" s="104"/>
      <c r="C5" s="104"/>
      <c r="D5" s="104"/>
      <c r="E5" s="195" t="s">
        <v>239</v>
      </c>
      <c r="F5" s="195"/>
      <c r="G5" s="105"/>
      <c r="H5" s="105"/>
      <c r="I5" s="105"/>
      <c r="J5" s="105"/>
    </row>
    <row r="6" spans="1:10" ht="15.75" x14ac:dyDescent="0.25">
      <c r="A6" s="196" t="s">
        <v>7</v>
      </c>
      <c r="B6" s="106" t="s">
        <v>3</v>
      </c>
      <c r="C6" s="106" t="s">
        <v>4</v>
      </c>
      <c r="D6" s="106" t="s">
        <v>5</v>
      </c>
      <c r="E6" s="106" t="s">
        <v>6</v>
      </c>
      <c r="F6" s="106" t="s">
        <v>240</v>
      </c>
      <c r="G6" s="105"/>
      <c r="H6" s="105"/>
      <c r="I6" s="105"/>
      <c r="J6" s="105"/>
    </row>
    <row r="7" spans="1:10" ht="15.75" x14ac:dyDescent="0.25">
      <c r="A7" s="196"/>
      <c r="B7" s="107" t="s">
        <v>241</v>
      </c>
      <c r="C7" s="107">
        <v>2020</v>
      </c>
      <c r="D7" s="107">
        <v>2021</v>
      </c>
      <c r="E7" s="107">
        <v>2022</v>
      </c>
      <c r="F7" s="107">
        <v>2023</v>
      </c>
      <c r="G7" s="105"/>
      <c r="H7" s="105"/>
      <c r="I7" s="105"/>
      <c r="J7" s="105"/>
    </row>
    <row r="8" spans="1:10" ht="15.75" x14ac:dyDescent="0.25">
      <c r="A8" s="108" t="s">
        <v>18</v>
      </c>
      <c r="B8" s="109" t="s">
        <v>242</v>
      </c>
      <c r="C8" s="110">
        <v>0</v>
      </c>
      <c r="D8" s="110">
        <v>0</v>
      </c>
      <c r="E8" s="110">
        <v>0</v>
      </c>
      <c r="F8" s="110">
        <v>0</v>
      </c>
      <c r="G8" s="105"/>
      <c r="H8" s="105"/>
      <c r="I8" s="105"/>
      <c r="J8" s="105"/>
    </row>
    <row r="9" spans="1:10" ht="31.5" x14ac:dyDescent="0.25">
      <c r="A9" s="108" t="s">
        <v>21</v>
      </c>
      <c r="B9" s="111" t="s">
        <v>243</v>
      </c>
      <c r="C9" s="110">
        <v>0</v>
      </c>
      <c r="D9" s="110">
        <v>0</v>
      </c>
      <c r="E9" s="110">
        <v>0</v>
      </c>
      <c r="F9" s="110">
        <v>0</v>
      </c>
      <c r="G9" s="105"/>
      <c r="H9" s="105"/>
      <c r="I9" s="105"/>
      <c r="J9" s="105"/>
    </row>
    <row r="10" spans="1:10" ht="31.5" x14ac:dyDescent="0.25">
      <c r="A10" s="108" t="s">
        <v>22</v>
      </c>
      <c r="B10" s="111" t="s">
        <v>244</v>
      </c>
      <c r="C10" s="110">
        <v>0</v>
      </c>
      <c r="D10" s="110">
        <v>0</v>
      </c>
      <c r="E10" s="110">
        <v>0</v>
      </c>
      <c r="F10" s="110">
        <v>0</v>
      </c>
      <c r="G10" s="105"/>
      <c r="H10" s="105"/>
      <c r="I10" s="105"/>
      <c r="J10" s="105"/>
    </row>
    <row r="11" spans="1:10" ht="15.75" x14ac:dyDescent="0.25">
      <c r="A11" s="108" t="s">
        <v>23</v>
      </c>
      <c r="B11" s="109" t="s">
        <v>245</v>
      </c>
      <c r="C11" s="110">
        <v>0</v>
      </c>
      <c r="D11" s="110">
        <v>0</v>
      </c>
      <c r="E11" s="110">
        <v>0</v>
      </c>
      <c r="F11" s="110">
        <v>0</v>
      </c>
      <c r="G11" s="105"/>
      <c r="H11" s="105"/>
      <c r="I11" s="105"/>
      <c r="J11" s="105"/>
    </row>
    <row r="12" spans="1:10" ht="15.75" x14ac:dyDescent="0.25">
      <c r="A12" s="108" t="s">
        <v>24</v>
      </c>
      <c r="B12" s="109" t="s">
        <v>246</v>
      </c>
      <c r="C12" s="110">
        <v>0</v>
      </c>
      <c r="D12" s="110">
        <v>0</v>
      </c>
      <c r="E12" s="110">
        <v>0</v>
      </c>
      <c r="F12" s="110">
        <v>0</v>
      </c>
      <c r="G12" s="105"/>
      <c r="H12" s="105"/>
      <c r="I12" s="105"/>
      <c r="J12" s="105"/>
    </row>
    <row r="13" spans="1:10" ht="15.75" x14ac:dyDescent="0.25">
      <c r="A13" s="108" t="s">
        <v>26</v>
      </c>
      <c r="B13" s="109" t="s">
        <v>247</v>
      </c>
      <c r="C13" s="110">
        <v>0</v>
      </c>
      <c r="D13" s="110">
        <v>0</v>
      </c>
      <c r="E13" s="110">
        <v>0</v>
      </c>
      <c r="F13" s="110">
        <v>0</v>
      </c>
      <c r="G13" s="105"/>
      <c r="H13" s="105"/>
      <c r="I13" s="105"/>
      <c r="J13" s="105"/>
    </row>
    <row r="14" spans="1:10" ht="15.75" x14ac:dyDescent="0.25">
      <c r="A14" s="108" t="s">
        <v>28</v>
      </c>
      <c r="B14" s="109" t="s">
        <v>248</v>
      </c>
      <c r="C14" s="110">
        <v>0</v>
      </c>
      <c r="D14" s="110">
        <v>0</v>
      </c>
      <c r="E14" s="110">
        <v>0</v>
      </c>
      <c r="F14" s="110">
        <v>0</v>
      </c>
      <c r="G14" s="105"/>
      <c r="H14" s="105"/>
      <c r="I14" s="105"/>
      <c r="J14" s="105"/>
    </row>
    <row r="15" spans="1:10" ht="15.75" x14ac:dyDescent="0.25">
      <c r="A15" s="108" t="s">
        <v>30</v>
      </c>
      <c r="B15" s="112" t="s">
        <v>49</v>
      </c>
      <c r="C15" s="113">
        <f>SUM(C8:C14)</f>
        <v>0</v>
      </c>
      <c r="D15" s="113">
        <f>SUM(D8:D14)</f>
        <v>0</v>
      </c>
      <c r="E15" s="113">
        <f>SUM(E8:E14)</f>
        <v>0</v>
      </c>
      <c r="F15" s="113">
        <f>SUM(F8:F14)</f>
        <v>0</v>
      </c>
      <c r="G15" s="105"/>
      <c r="H15" s="105"/>
      <c r="I15" s="105"/>
      <c r="J15" s="105"/>
    </row>
  </sheetData>
  <mergeCells count="4">
    <mergeCell ref="B1:F1"/>
    <mergeCell ref="B3:F3"/>
    <mergeCell ref="E5:F5"/>
    <mergeCell ref="A6:A7"/>
  </mergeCells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47"/>
  <sheetViews>
    <sheetView workbookViewId="0"/>
  </sheetViews>
  <sheetFormatPr defaultColWidth="8.75" defaultRowHeight="20.100000000000001" customHeight="1" x14ac:dyDescent="0.2"/>
  <cols>
    <col min="1" max="1" width="3.125" style="2" customWidth="1"/>
    <col min="2" max="2" width="12.625" style="2" customWidth="1"/>
    <col min="3" max="3" width="8.625" style="2" customWidth="1"/>
    <col min="4" max="4" width="8.25" style="2" customWidth="1"/>
    <col min="5" max="5" width="8" style="2" customWidth="1"/>
    <col min="6" max="7" width="8.25" style="2" customWidth="1"/>
    <col min="8" max="8" width="8" style="2" customWidth="1"/>
    <col min="9" max="9" width="8.375" style="2" customWidth="1"/>
    <col min="10" max="10" width="8.625" style="2" customWidth="1"/>
    <col min="11" max="11" width="8.25" style="2" customWidth="1"/>
    <col min="12" max="12" width="8.875" style="2" customWidth="1"/>
    <col min="13" max="13" width="9.25" style="2" customWidth="1"/>
    <col min="14" max="14" width="8.25" style="2" customWidth="1"/>
    <col min="15" max="15" width="8.875" style="2" customWidth="1"/>
    <col min="16" max="1024" width="8.75" style="2" customWidth="1"/>
    <col min="1025" max="1025" width="8.75" customWidth="1"/>
  </cols>
  <sheetData>
    <row r="1" spans="1:15" ht="14.25" x14ac:dyDescent="0.2">
      <c r="A1" s="22"/>
      <c r="B1" s="180" t="s">
        <v>249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5" ht="14.25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4.25" x14ac:dyDescent="0.2">
      <c r="A3" s="22"/>
      <c r="B3" s="182" t="s">
        <v>250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5" ht="14.25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 t="s">
        <v>239</v>
      </c>
    </row>
    <row r="5" spans="1:15" ht="14.25" x14ac:dyDescent="0.2">
      <c r="A5" s="173" t="s">
        <v>7</v>
      </c>
      <c r="B5" s="27" t="s">
        <v>3</v>
      </c>
      <c r="C5" s="27" t="s">
        <v>4</v>
      </c>
      <c r="D5" s="27" t="s">
        <v>5</v>
      </c>
      <c r="E5" s="27" t="s">
        <v>6</v>
      </c>
      <c r="F5" s="27" t="s">
        <v>240</v>
      </c>
      <c r="G5" s="27" t="s">
        <v>251</v>
      </c>
      <c r="H5" s="27" t="s">
        <v>252</v>
      </c>
      <c r="I5" s="27" t="s">
        <v>253</v>
      </c>
      <c r="J5" s="27" t="s">
        <v>254</v>
      </c>
      <c r="K5" s="27" t="s">
        <v>255</v>
      </c>
      <c r="L5" s="27" t="s">
        <v>256</v>
      </c>
      <c r="M5" s="27" t="s">
        <v>257</v>
      </c>
      <c r="N5" s="27" t="s">
        <v>258</v>
      </c>
      <c r="O5" s="27" t="s">
        <v>259</v>
      </c>
    </row>
    <row r="6" spans="1:15" ht="14.25" x14ac:dyDescent="0.2">
      <c r="A6" s="173"/>
      <c r="B6" s="27" t="s">
        <v>131</v>
      </c>
      <c r="C6" s="27" t="s">
        <v>260</v>
      </c>
      <c r="D6" s="27" t="s">
        <v>261</v>
      </c>
      <c r="E6" s="27" t="s">
        <v>262</v>
      </c>
      <c r="F6" s="27" t="s">
        <v>263</v>
      </c>
      <c r="G6" s="27" t="s">
        <v>264</v>
      </c>
      <c r="H6" s="27" t="s">
        <v>265</v>
      </c>
      <c r="I6" s="27" t="s">
        <v>266</v>
      </c>
      <c r="J6" s="114" t="s">
        <v>267</v>
      </c>
      <c r="K6" s="114" t="s">
        <v>268</v>
      </c>
      <c r="L6" s="27" t="s">
        <v>269</v>
      </c>
      <c r="M6" s="114" t="s">
        <v>270</v>
      </c>
      <c r="N6" s="114" t="s">
        <v>271</v>
      </c>
      <c r="O6" s="27" t="s">
        <v>272</v>
      </c>
    </row>
    <row r="7" spans="1:15" ht="14.25" x14ac:dyDescent="0.2">
      <c r="A7" s="10" t="s">
        <v>18</v>
      </c>
      <c r="B7" s="27" t="s">
        <v>273</v>
      </c>
      <c r="C7" s="76">
        <f t="shared" ref="C7:O7" si="0">SUM(C8:C17)</f>
        <v>12265560</v>
      </c>
      <c r="D7" s="76">
        <f t="shared" si="0"/>
        <v>9565560</v>
      </c>
      <c r="E7" s="76">
        <f t="shared" si="0"/>
        <v>9465560</v>
      </c>
      <c r="F7" s="76">
        <f t="shared" si="0"/>
        <v>9465560</v>
      </c>
      <c r="G7" s="76">
        <f t="shared" si="0"/>
        <v>9465560</v>
      </c>
      <c r="H7" s="76">
        <f t="shared" si="0"/>
        <v>10465560</v>
      </c>
      <c r="I7" s="76">
        <f t="shared" si="0"/>
        <v>9465560</v>
      </c>
      <c r="J7" s="76">
        <f t="shared" si="0"/>
        <v>34465560</v>
      </c>
      <c r="K7" s="76">
        <f t="shared" si="0"/>
        <v>9465560</v>
      </c>
      <c r="L7" s="76">
        <f t="shared" si="0"/>
        <v>9465560</v>
      </c>
      <c r="M7" s="76">
        <f t="shared" si="0"/>
        <v>11554618</v>
      </c>
      <c r="N7" s="76">
        <f t="shared" si="0"/>
        <v>8261829</v>
      </c>
      <c r="O7" s="76">
        <f t="shared" si="0"/>
        <v>143372047</v>
      </c>
    </row>
    <row r="8" spans="1:15" ht="22.5" x14ac:dyDescent="0.2">
      <c r="A8" s="10" t="s">
        <v>21</v>
      </c>
      <c r="B8" s="11" t="s">
        <v>274</v>
      </c>
      <c r="C8" s="32">
        <v>571000</v>
      </c>
      <c r="D8" s="32">
        <v>571000</v>
      </c>
      <c r="E8" s="32">
        <v>571000</v>
      </c>
      <c r="F8" s="32">
        <v>571000</v>
      </c>
      <c r="G8" s="32">
        <v>571000</v>
      </c>
      <c r="H8" s="32">
        <v>571000</v>
      </c>
      <c r="I8" s="32">
        <v>571000</v>
      </c>
      <c r="J8" s="32">
        <v>571000</v>
      </c>
      <c r="K8" s="32">
        <v>571000</v>
      </c>
      <c r="L8" s="32">
        <v>571000</v>
      </c>
      <c r="M8" s="32">
        <v>571000</v>
      </c>
      <c r="N8" s="32">
        <v>571133</v>
      </c>
      <c r="O8" s="32">
        <v>6852133</v>
      </c>
    </row>
    <row r="9" spans="1:15" ht="14.25" x14ac:dyDescent="0.2">
      <c r="A9" s="10" t="s">
        <v>22</v>
      </c>
      <c r="B9" s="115" t="s">
        <v>275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1:15" ht="34.5" customHeight="1" x14ac:dyDescent="0.2">
      <c r="A10" s="10" t="s">
        <v>23</v>
      </c>
      <c r="B10" s="11" t="s">
        <v>276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ht="20.25" customHeight="1" x14ac:dyDescent="0.2">
      <c r="A11" s="10" t="s">
        <v>24</v>
      </c>
      <c r="B11" s="11" t="s">
        <v>277</v>
      </c>
      <c r="C11" s="32">
        <v>5630000</v>
      </c>
      <c r="D11" s="32">
        <v>5630000</v>
      </c>
      <c r="E11" s="32">
        <v>5630000</v>
      </c>
      <c r="F11" s="32">
        <v>5630000</v>
      </c>
      <c r="G11" s="32">
        <v>5630000</v>
      </c>
      <c r="H11" s="32">
        <v>5630000</v>
      </c>
      <c r="I11" s="32">
        <v>5630000</v>
      </c>
      <c r="J11" s="32">
        <v>5630000</v>
      </c>
      <c r="K11" s="32">
        <v>5630000</v>
      </c>
      <c r="L11" s="32">
        <v>5630000</v>
      </c>
      <c r="M11" s="32">
        <v>5630000</v>
      </c>
      <c r="N11" s="32">
        <v>5626135</v>
      </c>
      <c r="O11" s="5">
        <v>67556135</v>
      </c>
    </row>
    <row r="12" spans="1:15" ht="32.25" customHeight="1" x14ac:dyDescent="0.2">
      <c r="A12" s="10" t="s">
        <v>26</v>
      </c>
      <c r="B12" s="11" t="s">
        <v>278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f>SUM(C12:N12)</f>
        <v>0</v>
      </c>
    </row>
    <row r="13" spans="1:15" ht="32.25" customHeight="1" x14ac:dyDescent="0.2">
      <c r="A13" s="10" t="s">
        <v>28</v>
      </c>
      <c r="B13" s="11" t="s">
        <v>279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</row>
    <row r="14" spans="1:15" ht="64.5" customHeight="1" x14ac:dyDescent="0.2">
      <c r="A14" s="10" t="s">
        <v>30</v>
      </c>
      <c r="B14" s="11" t="s">
        <v>280</v>
      </c>
      <c r="C14" s="32">
        <v>6064560</v>
      </c>
      <c r="D14" s="32">
        <v>3364560</v>
      </c>
      <c r="E14" s="32">
        <v>3264560</v>
      </c>
      <c r="F14" s="32">
        <v>3264560</v>
      </c>
      <c r="G14" s="32">
        <v>3264560</v>
      </c>
      <c r="H14" s="32">
        <v>4264560</v>
      </c>
      <c r="I14" s="32">
        <v>3264560</v>
      </c>
      <c r="J14" s="32">
        <v>28264560</v>
      </c>
      <c r="K14" s="32">
        <v>3264560</v>
      </c>
      <c r="L14" s="32">
        <v>3264560</v>
      </c>
      <c r="M14" s="32">
        <v>5353618</v>
      </c>
      <c r="N14" s="32">
        <v>2064561</v>
      </c>
      <c r="O14" s="32">
        <v>68963779</v>
      </c>
    </row>
    <row r="15" spans="1:15" ht="33" customHeight="1" x14ac:dyDescent="0.2">
      <c r="A15" s="10" t="s">
        <v>32</v>
      </c>
      <c r="B15" s="11" t="s">
        <v>281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f>SUM(C15:N15)</f>
        <v>0</v>
      </c>
    </row>
    <row r="16" spans="1:15" ht="33.75" customHeight="1" x14ac:dyDescent="0.2">
      <c r="A16" s="10" t="s">
        <v>36</v>
      </c>
      <c r="B16" s="11" t="s">
        <v>282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f>SUM(C16:N16)</f>
        <v>0</v>
      </c>
    </row>
    <row r="17" spans="1:15" ht="20.25" customHeight="1" x14ac:dyDescent="0.2">
      <c r="A17" s="10" t="s">
        <v>38</v>
      </c>
      <c r="B17" s="116" t="s">
        <v>283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</row>
    <row r="18" spans="1:15" ht="20.100000000000001" customHeight="1" x14ac:dyDescent="0.2">
      <c r="A18" s="10" t="s">
        <v>41</v>
      </c>
      <c r="B18" s="27" t="s">
        <v>284</v>
      </c>
      <c r="C18" s="76">
        <f t="shared" ref="C18:O18" si="1">SUM(C19:C24)</f>
        <v>11558118</v>
      </c>
      <c r="D18" s="76">
        <f t="shared" si="1"/>
        <v>9611873</v>
      </c>
      <c r="E18" s="76">
        <f t="shared" si="1"/>
        <v>9411872</v>
      </c>
      <c r="F18" s="76">
        <f t="shared" si="1"/>
        <v>9411873</v>
      </c>
      <c r="G18" s="76">
        <f t="shared" si="1"/>
        <v>9411872</v>
      </c>
      <c r="H18" s="76">
        <f t="shared" si="1"/>
        <v>10411873</v>
      </c>
      <c r="I18" s="76">
        <f t="shared" si="1"/>
        <v>9411872</v>
      </c>
      <c r="J18" s="76">
        <f t="shared" si="1"/>
        <v>34411873</v>
      </c>
      <c r="K18" s="76">
        <f t="shared" si="1"/>
        <v>9411873</v>
      </c>
      <c r="L18" s="76">
        <f t="shared" si="1"/>
        <v>9411873</v>
      </c>
      <c r="M18" s="76">
        <f t="shared" si="1"/>
        <v>9411872</v>
      </c>
      <c r="N18" s="76">
        <f t="shared" si="1"/>
        <v>11495199</v>
      </c>
      <c r="O18" s="76">
        <f t="shared" si="1"/>
        <v>143372047</v>
      </c>
    </row>
    <row r="19" spans="1:15" ht="20.100000000000001" customHeight="1" x14ac:dyDescent="0.2">
      <c r="A19" s="10" t="s">
        <v>44</v>
      </c>
      <c r="B19" s="117" t="s">
        <v>285</v>
      </c>
      <c r="C19" s="32">
        <v>7406487</v>
      </c>
      <c r="D19" s="32">
        <v>7406487</v>
      </c>
      <c r="E19" s="32">
        <v>7406487</v>
      </c>
      <c r="F19" s="32">
        <v>7406487</v>
      </c>
      <c r="G19" s="32">
        <v>7406487</v>
      </c>
      <c r="H19" s="32">
        <v>7406487</v>
      </c>
      <c r="I19" s="32">
        <v>7406487</v>
      </c>
      <c r="J19" s="32">
        <v>7406487</v>
      </c>
      <c r="K19" s="32">
        <v>7406487</v>
      </c>
      <c r="L19" s="32">
        <v>7406487</v>
      </c>
      <c r="M19" s="32">
        <v>7406487</v>
      </c>
      <c r="N19" s="32">
        <v>7406487</v>
      </c>
      <c r="O19" s="32">
        <v>88877848</v>
      </c>
    </row>
    <row r="20" spans="1:15" ht="20.100000000000001" customHeight="1" x14ac:dyDescent="0.2">
      <c r="A20" s="10" t="s">
        <v>46</v>
      </c>
      <c r="B20" s="117" t="s">
        <v>286</v>
      </c>
      <c r="C20" s="32">
        <v>0</v>
      </c>
      <c r="D20" s="32">
        <v>200000</v>
      </c>
      <c r="E20" s="32">
        <v>0</v>
      </c>
      <c r="F20" s="32">
        <v>0</v>
      </c>
      <c r="G20" s="32">
        <v>0</v>
      </c>
      <c r="H20" s="32">
        <v>1000000</v>
      </c>
      <c r="I20" s="32">
        <v>0</v>
      </c>
      <c r="J20" s="32">
        <v>25000000</v>
      </c>
      <c r="K20" s="32">
        <v>0</v>
      </c>
      <c r="L20" s="32">
        <v>0</v>
      </c>
      <c r="M20" s="32">
        <v>0</v>
      </c>
      <c r="N20" s="32">
        <v>0</v>
      </c>
      <c r="O20" s="32">
        <v>26200000</v>
      </c>
    </row>
    <row r="21" spans="1:15" ht="20.100000000000001" customHeight="1" x14ac:dyDescent="0.2">
      <c r="A21" s="10" t="s">
        <v>48</v>
      </c>
      <c r="B21" s="117" t="s">
        <v>287</v>
      </c>
      <c r="C21" s="32">
        <v>2005385</v>
      </c>
      <c r="D21" s="32">
        <v>2005386</v>
      </c>
      <c r="E21" s="32">
        <v>2005385</v>
      </c>
      <c r="F21" s="32">
        <v>2005386</v>
      </c>
      <c r="G21" s="32">
        <v>2005385</v>
      </c>
      <c r="H21" s="32">
        <v>2005386</v>
      </c>
      <c r="I21" s="32">
        <v>2005385</v>
      </c>
      <c r="J21" s="32">
        <v>2005386</v>
      </c>
      <c r="K21" s="32">
        <v>2005386</v>
      </c>
      <c r="L21" s="32">
        <v>2005386</v>
      </c>
      <c r="M21" s="32">
        <v>2005385</v>
      </c>
      <c r="N21" s="32">
        <v>4088712</v>
      </c>
      <c r="O21" s="32">
        <v>26147953</v>
      </c>
    </row>
    <row r="22" spans="1:15" ht="20.100000000000001" customHeight="1" x14ac:dyDescent="0.2">
      <c r="A22" s="10" t="s">
        <v>93</v>
      </c>
      <c r="B22" s="117" t="s">
        <v>288</v>
      </c>
      <c r="C22" s="32">
        <v>0</v>
      </c>
      <c r="D22" s="32">
        <v>0</v>
      </c>
      <c r="E22" s="32"/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</row>
    <row r="23" spans="1:15" ht="20.100000000000001" customHeight="1" x14ac:dyDescent="0.2">
      <c r="A23" s="118">
        <v>17</v>
      </c>
      <c r="B23" s="119" t="s">
        <v>289</v>
      </c>
      <c r="C23" s="120">
        <v>2146246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2146246</v>
      </c>
    </row>
    <row r="24" spans="1:15" ht="20.100000000000001" customHeight="1" x14ac:dyDescent="0.2">
      <c r="A24" s="10">
        <v>18</v>
      </c>
      <c r="B24" s="117" t="s">
        <v>290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f>SUM(C24:N24)</f>
        <v>0</v>
      </c>
    </row>
    <row r="26" spans="1:15" ht="20.100000000000001" customHeight="1" x14ac:dyDescent="0.2">
      <c r="A26" s="22"/>
      <c r="B26" s="197" t="s">
        <v>291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</row>
    <row r="27" spans="1:15" ht="20.100000000000001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 t="s">
        <v>239</v>
      </c>
    </row>
    <row r="28" spans="1:15" ht="20.100000000000001" customHeight="1" x14ac:dyDescent="0.2">
      <c r="A28" s="173" t="s">
        <v>7</v>
      </c>
      <c r="B28" s="27" t="s">
        <v>3</v>
      </c>
      <c r="C28" s="27" t="s">
        <v>4</v>
      </c>
      <c r="D28" s="27" t="s">
        <v>5</v>
      </c>
      <c r="E28" s="27" t="s">
        <v>6</v>
      </c>
      <c r="F28" s="27" t="s">
        <v>240</v>
      </c>
      <c r="G28" s="27" t="s">
        <v>251</v>
      </c>
      <c r="H28" s="27" t="s">
        <v>252</v>
      </c>
      <c r="I28" s="27" t="s">
        <v>253</v>
      </c>
      <c r="J28" s="27" t="s">
        <v>254</v>
      </c>
      <c r="K28" s="27" t="s">
        <v>255</v>
      </c>
      <c r="L28" s="27" t="s">
        <v>256</v>
      </c>
      <c r="M28" s="27" t="s">
        <v>257</v>
      </c>
      <c r="N28" s="27" t="s">
        <v>258</v>
      </c>
      <c r="O28" s="27" t="s">
        <v>259</v>
      </c>
    </row>
    <row r="29" spans="1:15" ht="20.100000000000001" customHeight="1" x14ac:dyDescent="0.2">
      <c r="A29" s="173"/>
      <c r="B29" s="27" t="s">
        <v>131</v>
      </c>
      <c r="C29" s="27" t="s">
        <v>260</v>
      </c>
      <c r="D29" s="27" t="s">
        <v>261</v>
      </c>
      <c r="E29" s="27" t="s">
        <v>262</v>
      </c>
      <c r="F29" s="27" t="s">
        <v>263</v>
      </c>
      <c r="G29" s="27" t="s">
        <v>264</v>
      </c>
      <c r="H29" s="27" t="s">
        <v>265</v>
      </c>
      <c r="I29" s="27" t="s">
        <v>266</v>
      </c>
      <c r="J29" s="114" t="s">
        <v>267</v>
      </c>
      <c r="K29" s="114" t="s">
        <v>268</v>
      </c>
      <c r="L29" s="27" t="s">
        <v>269</v>
      </c>
      <c r="M29" s="114" t="s">
        <v>270</v>
      </c>
      <c r="N29" s="114" t="s">
        <v>271</v>
      </c>
      <c r="O29" s="27" t="s">
        <v>272</v>
      </c>
    </row>
    <row r="30" spans="1:15" ht="20.100000000000001" customHeight="1" x14ac:dyDescent="0.2">
      <c r="A30" s="10" t="s">
        <v>18</v>
      </c>
      <c r="B30" s="27" t="s">
        <v>273</v>
      </c>
      <c r="C30" s="76">
        <f t="shared" ref="C30:O30" si="2">SUM(C31:C40)</f>
        <v>12265560</v>
      </c>
      <c r="D30" s="76">
        <f t="shared" si="2"/>
        <v>9565560</v>
      </c>
      <c r="E30" s="76">
        <f t="shared" si="2"/>
        <v>9465560</v>
      </c>
      <c r="F30" s="76">
        <f t="shared" si="2"/>
        <v>9465560</v>
      </c>
      <c r="G30" s="76">
        <f t="shared" si="2"/>
        <v>9465560</v>
      </c>
      <c r="H30" s="76">
        <f t="shared" si="2"/>
        <v>10465560</v>
      </c>
      <c r="I30" s="76">
        <f t="shared" si="2"/>
        <v>9465560</v>
      </c>
      <c r="J30" s="76">
        <f t="shared" si="2"/>
        <v>34465560</v>
      </c>
      <c r="K30" s="76">
        <f t="shared" si="2"/>
        <v>9465560</v>
      </c>
      <c r="L30" s="76">
        <f t="shared" si="2"/>
        <v>21577007</v>
      </c>
      <c r="M30" s="76">
        <f t="shared" si="2"/>
        <v>11554618</v>
      </c>
      <c r="N30" s="76">
        <f t="shared" si="2"/>
        <v>8261829</v>
      </c>
      <c r="O30" s="76">
        <f t="shared" si="2"/>
        <v>133379322</v>
      </c>
    </row>
    <row r="31" spans="1:15" ht="20.100000000000001" customHeight="1" x14ac:dyDescent="0.2">
      <c r="A31" s="10" t="s">
        <v>21</v>
      </c>
      <c r="B31" s="11" t="s">
        <v>274</v>
      </c>
      <c r="C31" s="32">
        <v>571000</v>
      </c>
      <c r="D31" s="32">
        <v>571000</v>
      </c>
      <c r="E31" s="32">
        <v>571000</v>
      </c>
      <c r="F31" s="32">
        <v>571000</v>
      </c>
      <c r="G31" s="32">
        <v>571000</v>
      </c>
      <c r="H31" s="32">
        <v>571000</v>
      </c>
      <c r="I31" s="32">
        <v>571000</v>
      </c>
      <c r="J31" s="32">
        <v>571000</v>
      </c>
      <c r="K31" s="32">
        <v>571000</v>
      </c>
      <c r="L31" s="32">
        <v>571000</v>
      </c>
      <c r="M31" s="32">
        <v>571000</v>
      </c>
      <c r="N31" s="32">
        <v>571133</v>
      </c>
      <c r="O31" s="32">
        <v>5870287</v>
      </c>
    </row>
    <row r="32" spans="1:15" ht="20.100000000000001" customHeight="1" x14ac:dyDescent="0.2">
      <c r="A32" s="10" t="s">
        <v>22</v>
      </c>
      <c r="B32" s="115" t="s">
        <v>275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5" ht="20.100000000000001" customHeight="1" x14ac:dyDescent="0.2">
      <c r="A33" s="10" t="s">
        <v>23</v>
      </c>
      <c r="B33" s="11" t="s">
        <v>276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12111447</v>
      </c>
      <c r="M33" s="32">
        <v>0</v>
      </c>
      <c r="N33" s="32">
        <v>0</v>
      </c>
      <c r="O33" s="32">
        <v>12111447</v>
      </c>
    </row>
    <row r="34" spans="1:15" ht="20.100000000000001" customHeight="1" x14ac:dyDescent="0.2">
      <c r="A34" s="10" t="s">
        <v>24</v>
      </c>
      <c r="B34" s="11" t="s">
        <v>277</v>
      </c>
      <c r="C34" s="32">
        <v>5630000</v>
      </c>
      <c r="D34" s="32">
        <v>5630000</v>
      </c>
      <c r="E34" s="32">
        <v>5630000</v>
      </c>
      <c r="F34" s="32">
        <v>5630000</v>
      </c>
      <c r="G34" s="32">
        <v>5630000</v>
      </c>
      <c r="H34" s="32">
        <v>5630000</v>
      </c>
      <c r="I34" s="32">
        <v>5630000</v>
      </c>
      <c r="J34" s="32">
        <v>5630000</v>
      </c>
      <c r="K34" s="32">
        <v>5630000</v>
      </c>
      <c r="L34" s="32">
        <v>5630000</v>
      </c>
      <c r="M34" s="32">
        <v>5630000</v>
      </c>
      <c r="N34" s="32">
        <v>5626135</v>
      </c>
      <c r="O34" s="5">
        <v>73746803</v>
      </c>
    </row>
    <row r="35" spans="1:15" ht="20.100000000000001" customHeight="1" x14ac:dyDescent="0.2">
      <c r="A35" s="10" t="s">
        <v>26</v>
      </c>
      <c r="B35" s="11" t="s">
        <v>278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f>SUM(C35:N35)</f>
        <v>0</v>
      </c>
    </row>
    <row r="36" spans="1:15" ht="20.100000000000001" customHeight="1" x14ac:dyDescent="0.2">
      <c r="A36" s="10" t="s">
        <v>28</v>
      </c>
      <c r="B36" s="11" t="s">
        <v>279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</row>
    <row r="37" spans="1:15" ht="20.100000000000001" customHeight="1" x14ac:dyDescent="0.2">
      <c r="A37" s="10" t="s">
        <v>30</v>
      </c>
      <c r="B37" s="11" t="s">
        <v>280</v>
      </c>
      <c r="C37" s="32">
        <v>6064560</v>
      </c>
      <c r="D37" s="32">
        <v>3364560</v>
      </c>
      <c r="E37" s="32">
        <v>3264560</v>
      </c>
      <c r="F37" s="32">
        <v>3264560</v>
      </c>
      <c r="G37" s="32">
        <v>3264560</v>
      </c>
      <c r="H37" s="32">
        <v>4264560</v>
      </c>
      <c r="I37" s="32">
        <v>3264560</v>
      </c>
      <c r="J37" s="32">
        <v>28264560</v>
      </c>
      <c r="K37" s="32">
        <v>3264560</v>
      </c>
      <c r="L37" s="32">
        <v>3264560</v>
      </c>
      <c r="M37" s="32">
        <v>5353618</v>
      </c>
      <c r="N37" s="32">
        <v>2064561</v>
      </c>
      <c r="O37" s="32">
        <v>41650785</v>
      </c>
    </row>
    <row r="38" spans="1:15" ht="20.100000000000001" customHeight="1" x14ac:dyDescent="0.2">
      <c r="A38" s="10" t="s">
        <v>32</v>
      </c>
      <c r="B38" s="11" t="s">
        <v>281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f>SUM(C38:N38)</f>
        <v>0</v>
      </c>
    </row>
    <row r="39" spans="1:15" ht="20.100000000000001" customHeight="1" x14ac:dyDescent="0.2">
      <c r="A39" s="10" t="s">
        <v>36</v>
      </c>
      <c r="B39" s="11" t="s">
        <v>282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f>SUM(C39:N39)</f>
        <v>0</v>
      </c>
    </row>
    <row r="40" spans="1:15" ht="20.100000000000001" customHeight="1" x14ac:dyDescent="0.2">
      <c r="A40" s="10" t="s">
        <v>38</v>
      </c>
      <c r="B40" s="116" t="s">
        <v>283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20.100000000000001" customHeight="1" x14ac:dyDescent="0.2">
      <c r="A41" s="10" t="s">
        <v>41</v>
      </c>
      <c r="B41" s="27" t="s">
        <v>284</v>
      </c>
      <c r="C41" s="76">
        <f t="shared" ref="C41:O41" si="3">SUM(C42:C47)</f>
        <v>11558118</v>
      </c>
      <c r="D41" s="76">
        <f t="shared" si="3"/>
        <v>9611873</v>
      </c>
      <c r="E41" s="76">
        <f t="shared" si="3"/>
        <v>9411872</v>
      </c>
      <c r="F41" s="76">
        <f t="shared" si="3"/>
        <v>9411873</v>
      </c>
      <c r="G41" s="76">
        <f t="shared" si="3"/>
        <v>9411872</v>
      </c>
      <c r="H41" s="76">
        <f t="shared" si="3"/>
        <v>11411873</v>
      </c>
      <c r="I41" s="76">
        <f t="shared" si="3"/>
        <v>9982472</v>
      </c>
      <c r="J41" s="76">
        <f t="shared" si="3"/>
        <v>34525993</v>
      </c>
      <c r="K41" s="76">
        <f t="shared" si="3"/>
        <v>9525993</v>
      </c>
      <c r="L41" s="76">
        <f t="shared" si="3"/>
        <v>9525993</v>
      </c>
      <c r="M41" s="76">
        <f t="shared" si="3"/>
        <v>21637440</v>
      </c>
      <c r="N41" s="76">
        <f t="shared" si="3"/>
        <v>11495199</v>
      </c>
      <c r="O41" s="76">
        <f t="shared" si="3"/>
        <v>133379322</v>
      </c>
    </row>
    <row r="42" spans="1:15" ht="20.100000000000001" customHeight="1" x14ac:dyDescent="0.2">
      <c r="A42" s="10" t="s">
        <v>44</v>
      </c>
      <c r="B42" s="117" t="s">
        <v>285</v>
      </c>
      <c r="C42" s="32">
        <v>7406487</v>
      </c>
      <c r="D42" s="32">
        <v>7406487</v>
      </c>
      <c r="E42" s="32">
        <v>7406487</v>
      </c>
      <c r="F42" s="32">
        <v>7406487</v>
      </c>
      <c r="G42" s="32">
        <v>7406487</v>
      </c>
      <c r="H42" s="32">
        <v>7406487</v>
      </c>
      <c r="I42" s="32">
        <v>7406487</v>
      </c>
      <c r="J42" s="32">
        <v>7406487</v>
      </c>
      <c r="K42" s="32">
        <v>7406487</v>
      </c>
      <c r="L42" s="32">
        <v>7406487</v>
      </c>
      <c r="M42" s="32">
        <v>7406487</v>
      </c>
      <c r="N42" s="32">
        <v>7406487</v>
      </c>
      <c r="O42" s="32">
        <v>64249636</v>
      </c>
    </row>
    <row r="43" spans="1:15" ht="20.100000000000001" customHeight="1" x14ac:dyDescent="0.2">
      <c r="A43" s="10" t="s">
        <v>46</v>
      </c>
      <c r="B43" s="117" t="s">
        <v>286</v>
      </c>
      <c r="C43" s="32">
        <v>0</v>
      </c>
      <c r="D43" s="32">
        <v>200000</v>
      </c>
      <c r="E43" s="32">
        <v>0</v>
      </c>
      <c r="F43" s="32">
        <v>0</v>
      </c>
      <c r="G43" s="32">
        <v>0</v>
      </c>
      <c r="H43" s="32">
        <v>2000000</v>
      </c>
      <c r="I43" s="32">
        <v>0</v>
      </c>
      <c r="J43" s="32">
        <v>25000000</v>
      </c>
      <c r="K43" s="32">
        <v>0</v>
      </c>
      <c r="L43" s="32">
        <v>0</v>
      </c>
      <c r="M43" s="32">
        <v>12111447</v>
      </c>
      <c r="N43" s="32">
        <v>0</v>
      </c>
      <c r="O43" s="32">
        <v>39311447</v>
      </c>
    </row>
    <row r="44" spans="1:15" ht="20.100000000000001" customHeight="1" x14ac:dyDescent="0.2">
      <c r="A44" s="10" t="s">
        <v>48</v>
      </c>
      <c r="B44" s="117" t="s">
        <v>287</v>
      </c>
      <c r="C44" s="32">
        <v>2005385</v>
      </c>
      <c r="D44" s="32">
        <v>2005386</v>
      </c>
      <c r="E44" s="32">
        <v>2005385</v>
      </c>
      <c r="F44" s="32">
        <v>2005386</v>
      </c>
      <c r="G44" s="32">
        <v>2005385</v>
      </c>
      <c r="H44" s="32">
        <v>2005386</v>
      </c>
      <c r="I44" s="32">
        <v>2575985</v>
      </c>
      <c r="J44" s="32">
        <v>2119506</v>
      </c>
      <c r="K44" s="32">
        <v>2119506</v>
      </c>
      <c r="L44" s="32">
        <v>2119506</v>
      </c>
      <c r="M44" s="32">
        <v>2119506</v>
      </c>
      <c r="N44" s="32">
        <v>4088712</v>
      </c>
      <c r="O44" s="32">
        <v>27671993</v>
      </c>
    </row>
    <row r="45" spans="1:15" ht="20.100000000000001" customHeight="1" x14ac:dyDescent="0.2">
      <c r="A45" s="10" t="s">
        <v>93</v>
      </c>
      <c r="B45" s="117" t="s">
        <v>288</v>
      </c>
      <c r="C45" s="32">
        <v>0</v>
      </c>
      <c r="D45" s="32">
        <v>0</v>
      </c>
      <c r="E45" s="32"/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</row>
    <row r="46" spans="1:15" ht="20.100000000000001" customHeight="1" x14ac:dyDescent="0.2">
      <c r="A46" s="118">
        <v>17</v>
      </c>
      <c r="B46" s="119" t="s">
        <v>289</v>
      </c>
      <c r="C46" s="120">
        <v>2146246</v>
      </c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v>0</v>
      </c>
      <c r="N46" s="120">
        <v>0</v>
      </c>
      <c r="O46" s="120">
        <v>2146246</v>
      </c>
    </row>
    <row r="47" spans="1:15" ht="20.100000000000001" customHeight="1" x14ac:dyDescent="0.2">
      <c r="A47" s="10">
        <v>18</v>
      </c>
      <c r="B47" s="117" t="s">
        <v>290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f>SUM(C47:N47)</f>
        <v>0</v>
      </c>
    </row>
  </sheetData>
  <mergeCells count="5">
    <mergeCell ref="B1:O1"/>
    <mergeCell ref="B3:O3"/>
    <mergeCell ref="A5:A6"/>
    <mergeCell ref="B26:O26"/>
    <mergeCell ref="A28:A29"/>
  </mergeCells>
  <pageMargins left="0.26535433070866105" right="0.14094488188976406" top="0.63188976377952799" bottom="0.67637795275590618" header="0.238188976377953" footer="0.28267716535433107"/>
  <pageSetup paperSize="0"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44"/>
  <sheetViews>
    <sheetView workbookViewId="0"/>
  </sheetViews>
  <sheetFormatPr defaultColWidth="8.75" defaultRowHeight="12.75" customHeight="1" x14ac:dyDescent="0.2"/>
  <cols>
    <col min="1" max="1" width="5.25" style="2" customWidth="1"/>
    <col min="2" max="2" width="33.75" style="2" customWidth="1"/>
    <col min="3" max="4" width="11.5" style="2" customWidth="1"/>
    <col min="5" max="5" width="32.5" style="2" customWidth="1"/>
    <col min="6" max="6" width="10.875" style="2" customWidth="1"/>
    <col min="7" max="1025" width="8.75" style="2" customWidth="1"/>
    <col min="1026" max="1026" width="8.75" customWidth="1"/>
  </cols>
  <sheetData>
    <row r="1" spans="1:7" ht="14.25" x14ac:dyDescent="0.2">
      <c r="A1" s="22"/>
      <c r="B1" s="180" t="s">
        <v>292</v>
      </c>
      <c r="C1" s="180"/>
      <c r="D1" s="180"/>
      <c r="E1" s="180"/>
      <c r="F1" s="180"/>
    </row>
    <row r="2" spans="1:7" ht="7.5" customHeight="1" x14ac:dyDescent="0.2">
      <c r="A2" s="22"/>
      <c r="B2" s="22"/>
      <c r="C2" s="22"/>
      <c r="D2" s="22"/>
      <c r="E2" s="22"/>
      <c r="F2" s="22"/>
    </row>
    <row r="3" spans="1:7" ht="14.25" x14ac:dyDescent="0.2">
      <c r="A3" s="22"/>
      <c r="B3" s="182" t="s">
        <v>293</v>
      </c>
      <c r="C3" s="182"/>
      <c r="D3" s="182"/>
      <c r="E3" s="182"/>
      <c r="F3" s="182"/>
    </row>
    <row r="4" spans="1:7" ht="14.25" customHeight="1" x14ac:dyDescent="0.2">
      <c r="A4" s="22"/>
      <c r="B4" s="22"/>
      <c r="C4" s="22"/>
      <c r="D4" s="22"/>
      <c r="E4" s="26"/>
      <c r="F4" s="22"/>
      <c r="G4" s="23" t="s">
        <v>72</v>
      </c>
    </row>
    <row r="5" spans="1:7" ht="22.5" x14ac:dyDescent="0.2">
      <c r="A5" s="173" t="s">
        <v>7</v>
      </c>
      <c r="B5" s="27" t="s">
        <v>3</v>
      </c>
      <c r="C5" s="121" t="s">
        <v>294</v>
      </c>
      <c r="D5" s="121" t="s">
        <v>213</v>
      </c>
      <c r="E5" s="27" t="s">
        <v>5</v>
      </c>
      <c r="F5" s="121" t="s">
        <v>294</v>
      </c>
      <c r="G5" s="121" t="s">
        <v>213</v>
      </c>
    </row>
    <row r="6" spans="1:7" ht="10.35" customHeight="1" x14ac:dyDescent="0.2">
      <c r="A6" s="173"/>
      <c r="B6" s="198" t="s">
        <v>295</v>
      </c>
      <c r="C6" s="198"/>
      <c r="D6" s="121"/>
      <c r="E6" s="199" t="s">
        <v>296</v>
      </c>
      <c r="F6" s="199"/>
      <c r="G6" s="122"/>
    </row>
    <row r="7" spans="1:7" ht="14.25" x14ac:dyDescent="0.2">
      <c r="A7" s="10" t="s">
        <v>18</v>
      </c>
      <c r="B7" s="29" t="s">
        <v>297</v>
      </c>
      <c r="C7" s="20">
        <f>C8</f>
        <v>74408268</v>
      </c>
      <c r="D7" s="20">
        <f>D8</f>
        <v>91728587</v>
      </c>
      <c r="E7" s="29" t="s">
        <v>298</v>
      </c>
      <c r="F7" s="31"/>
      <c r="G7" s="122"/>
    </row>
    <row r="8" spans="1:7" ht="14.25" x14ac:dyDescent="0.2">
      <c r="A8" s="10" t="s">
        <v>21</v>
      </c>
      <c r="B8" s="29" t="s">
        <v>299</v>
      </c>
      <c r="C8" s="20">
        <f>C9+C22</f>
        <v>74408268</v>
      </c>
      <c r="D8" s="20">
        <f>D9+D22</f>
        <v>91728587</v>
      </c>
      <c r="E8" s="29" t="s">
        <v>300</v>
      </c>
      <c r="F8" s="20">
        <f>F9+F20</f>
        <v>118525801</v>
      </c>
      <c r="G8" s="20">
        <f>G9+G20</f>
        <v>131233126</v>
      </c>
    </row>
    <row r="9" spans="1:7" ht="14.25" x14ac:dyDescent="0.2">
      <c r="A9" s="10" t="s">
        <v>22</v>
      </c>
      <c r="B9" s="29" t="s">
        <v>301</v>
      </c>
      <c r="C9" s="20">
        <f>C10+C13+C17+C18+C19</f>
        <v>74408268</v>
      </c>
      <c r="D9" s="20">
        <f>D10+D13+D17+D18+D19</f>
        <v>79617140</v>
      </c>
      <c r="E9" s="29" t="s">
        <v>301</v>
      </c>
      <c r="F9" s="20">
        <f>SUM(F10:F14)</f>
        <v>91325801</v>
      </c>
      <c r="G9" s="20">
        <f>SUM(G10:G14)</f>
        <v>91921679</v>
      </c>
    </row>
    <row r="10" spans="1:7" ht="14.25" x14ac:dyDescent="0.2">
      <c r="A10" s="10" t="s">
        <v>23</v>
      </c>
      <c r="B10" s="5" t="s">
        <v>302</v>
      </c>
      <c r="C10" s="32">
        <f>SUM(C11:C12)</f>
        <v>56908268</v>
      </c>
      <c r="D10" s="32">
        <v>59161752</v>
      </c>
      <c r="E10" s="5" t="s">
        <v>145</v>
      </c>
      <c r="F10" s="32">
        <v>34929140</v>
      </c>
      <c r="G10" s="32">
        <v>40423422</v>
      </c>
    </row>
    <row r="11" spans="1:7" ht="14.25" x14ac:dyDescent="0.2">
      <c r="A11" s="10" t="s">
        <v>24</v>
      </c>
      <c r="B11" s="53" t="s">
        <v>303</v>
      </c>
      <c r="C11" s="54">
        <v>3252133</v>
      </c>
      <c r="D11" s="54">
        <v>3270287</v>
      </c>
      <c r="E11" s="5" t="s">
        <v>25</v>
      </c>
      <c r="F11" s="32">
        <v>5895321</v>
      </c>
      <c r="G11" s="32">
        <v>6352677</v>
      </c>
    </row>
    <row r="12" spans="1:7" ht="14.25" x14ac:dyDescent="0.2">
      <c r="A12" s="10" t="s">
        <v>26</v>
      </c>
      <c r="B12" s="53" t="s">
        <v>304</v>
      </c>
      <c r="C12" s="54">
        <v>53656135</v>
      </c>
      <c r="D12" s="54">
        <v>53656135</v>
      </c>
      <c r="E12" s="5" t="s">
        <v>305</v>
      </c>
      <c r="F12" s="32">
        <v>28466068</v>
      </c>
      <c r="G12" s="32">
        <v>22439308</v>
      </c>
    </row>
    <row r="13" spans="1:7" ht="14.25" x14ac:dyDescent="0.2">
      <c r="A13" s="10" t="s">
        <v>28</v>
      </c>
      <c r="B13" s="5" t="s">
        <v>306</v>
      </c>
      <c r="C13" s="32">
        <f>SUM(C14:C15)</f>
        <v>13900000</v>
      </c>
      <c r="D13" s="32">
        <f>SUM(D14:D16)</f>
        <v>17855388</v>
      </c>
      <c r="E13" s="5" t="s">
        <v>307</v>
      </c>
      <c r="F13" s="32">
        <v>6033972</v>
      </c>
      <c r="G13" s="32">
        <v>6033972</v>
      </c>
    </row>
    <row r="14" spans="1:7" ht="14.25" x14ac:dyDescent="0.2">
      <c r="A14" s="10" t="s">
        <v>30</v>
      </c>
      <c r="B14" s="53" t="s">
        <v>308</v>
      </c>
      <c r="C14" s="53">
        <v>7260000</v>
      </c>
      <c r="D14" s="53">
        <v>7847500</v>
      </c>
      <c r="E14" s="5" t="s">
        <v>309</v>
      </c>
      <c r="F14" s="32">
        <v>16001300</v>
      </c>
      <c r="G14" s="32">
        <v>16672300</v>
      </c>
    </row>
    <row r="15" spans="1:7" ht="12.6" customHeight="1" x14ac:dyDescent="0.2">
      <c r="A15" s="10"/>
      <c r="B15" s="53" t="s">
        <v>310</v>
      </c>
      <c r="C15" s="53">
        <v>6640000</v>
      </c>
      <c r="D15" s="53">
        <v>6640000</v>
      </c>
      <c r="E15" s="5"/>
      <c r="F15" s="32"/>
      <c r="G15" s="32"/>
    </row>
    <row r="16" spans="1:7" ht="12.6" customHeight="1" x14ac:dyDescent="0.2">
      <c r="A16" s="10"/>
      <c r="B16" s="53" t="s">
        <v>311</v>
      </c>
      <c r="C16" s="53">
        <v>0</v>
      </c>
      <c r="D16" s="53">
        <v>3367888</v>
      </c>
      <c r="E16" s="5"/>
      <c r="F16" s="32"/>
      <c r="G16" s="32"/>
    </row>
    <row r="17" spans="1:7" ht="14.25" x14ac:dyDescent="0.2">
      <c r="A17" s="10" t="s">
        <v>32</v>
      </c>
      <c r="B17" s="5" t="s">
        <v>312</v>
      </c>
      <c r="C17" s="32">
        <v>3600000</v>
      </c>
      <c r="D17" s="32">
        <v>2600000</v>
      </c>
      <c r="E17" s="5"/>
      <c r="F17" s="32"/>
      <c r="G17" s="32"/>
    </row>
    <row r="18" spans="1:7" ht="14.25" x14ac:dyDescent="0.2">
      <c r="A18" s="10" t="s">
        <v>36</v>
      </c>
      <c r="B18" s="5" t="s">
        <v>313</v>
      </c>
      <c r="C18" s="32">
        <v>0</v>
      </c>
      <c r="D18" s="32">
        <v>0</v>
      </c>
      <c r="E18" s="5" t="s">
        <v>314</v>
      </c>
      <c r="F18" s="5">
        <v>0</v>
      </c>
      <c r="G18" s="5">
        <v>0</v>
      </c>
    </row>
    <row r="19" spans="1:7" ht="14.25" x14ac:dyDescent="0.2">
      <c r="A19" s="10" t="s">
        <v>38</v>
      </c>
      <c r="B19" s="5" t="s">
        <v>315</v>
      </c>
      <c r="C19" s="32">
        <v>0</v>
      </c>
      <c r="D19" s="32">
        <v>0</v>
      </c>
      <c r="E19" s="5"/>
      <c r="F19" s="5"/>
      <c r="G19" s="5"/>
    </row>
    <row r="20" spans="1:7" ht="11.1" customHeight="1" x14ac:dyDescent="0.2">
      <c r="A20" s="10" t="s">
        <v>41</v>
      </c>
      <c r="B20" s="5"/>
      <c r="C20" s="5"/>
      <c r="D20" s="5"/>
      <c r="E20" s="29" t="s">
        <v>316</v>
      </c>
      <c r="F20" s="20">
        <f>SUM(F21:F26)</f>
        <v>27200000</v>
      </c>
      <c r="G20" s="20">
        <f>SUM(G21:G26)</f>
        <v>39311447</v>
      </c>
    </row>
    <row r="21" spans="1:7" ht="12.6" customHeight="1" x14ac:dyDescent="0.2">
      <c r="A21" s="10" t="s">
        <v>44</v>
      </c>
      <c r="B21" s="5"/>
      <c r="C21" s="29"/>
      <c r="D21" s="29"/>
      <c r="E21" s="5" t="s">
        <v>317</v>
      </c>
      <c r="F21" s="32">
        <v>27200000</v>
      </c>
      <c r="G21" s="32">
        <v>39311447</v>
      </c>
    </row>
    <row r="22" spans="1:7" ht="14.25" x14ac:dyDescent="0.2">
      <c r="A22" s="10" t="s">
        <v>46</v>
      </c>
      <c r="B22" s="29" t="s">
        <v>316</v>
      </c>
      <c r="C22" s="20">
        <f>SUM(C23:C24)</f>
        <v>0</v>
      </c>
      <c r="D22" s="20">
        <f>SUM(D23:D24)</f>
        <v>12111447</v>
      </c>
      <c r="E22" s="5" t="s">
        <v>37</v>
      </c>
      <c r="F22" s="32">
        <v>0</v>
      </c>
      <c r="G22" s="32">
        <v>0</v>
      </c>
    </row>
    <row r="23" spans="1:7" ht="14.25" x14ac:dyDescent="0.2">
      <c r="A23" s="10" t="s">
        <v>48</v>
      </c>
      <c r="B23" s="5" t="s">
        <v>318</v>
      </c>
      <c r="C23" s="32">
        <v>0</v>
      </c>
      <c r="D23" s="32">
        <v>12111447</v>
      </c>
      <c r="E23" s="5" t="s">
        <v>319</v>
      </c>
      <c r="F23" s="5">
        <v>0</v>
      </c>
      <c r="G23" s="5">
        <v>0</v>
      </c>
    </row>
    <row r="24" spans="1:7" ht="14.25" x14ac:dyDescent="0.2">
      <c r="A24" s="10" t="s">
        <v>93</v>
      </c>
      <c r="B24" s="5" t="s">
        <v>320</v>
      </c>
      <c r="C24" s="32">
        <v>0</v>
      </c>
      <c r="D24" s="32">
        <v>0</v>
      </c>
      <c r="E24" s="5" t="s">
        <v>321</v>
      </c>
      <c r="F24" s="5">
        <v>0</v>
      </c>
      <c r="G24" s="5">
        <v>0</v>
      </c>
    </row>
    <row r="25" spans="1:7" ht="14.25" x14ac:dyDescent="0.2">
      <c r="A25" s="10" t="s">
        <v>95</v>
      </c>
      <c r="B25" s="5" t="s">
        <v>322</v>
      </c>
      <c r="C25" s="32">
        <v>0</v>
      </c>
      <c r="D25" s="32">
        <v>0</v>
      </c>
      <c r="E25" s="5" t="s">
        <v>323</v>
      </c>
      <c r="F25" s="5">
        <v>0</v>
      </c>
      <c r="G25" s="5">
        <v>0</v>
      </c>
    </row>
    <row r="26" spans="1:7" ht="14.25" x14ac:dyDescent="0.2">
      <c r="A26" s="10" t="s">
        <v>97</v>
      </c>
      <c r="B26" s="5" t="s">
        <v>324</v>
      </c>
      <c r="C26" s="5">
        <v>0</v>
      </c>
      <c r="D26" s="5">
        <v>0</v>
      </c>
      <c r="E26" s="123" t="s">
        <v>325</v>
      </c>
      <c r="F26" s="5">
        <v>0</v>
      </c>
      <c r="G26" s="5">
        <v>0</v>
      </c>
    </row>
    <row r="27" spans="1:7" ht="14.25" x14ac:dyDescent="0.2">
      <c r="A27" s="10" t="s">
        <v>99</v>
      </c>
      <c r="B27" s="5" t="s">
        <v>315</v>
      </c>
      <c r="C27" s="5">
        <v>0</v>
      </c>
      <c r="D27" s="5">
        <v>0</v>
      </c>
      <c r="E27" s="19" t="s">
        <v>326</v>
      </c>
      <c r="F27" s="20">
        <v>0</v>
      </c>
      <c r="G27" s="20">
        <v>0</v>
      </c>
    </row>
    <row r="28" spans="1:7" ht="22.5" x14ac:dyDescent="0.2">
      <c r="A28" s="10" t="s">
        <v>101</v>
      </c>
      <c r="B28" s="124" t="s">
        <v>327</v>
      </c>
      <c r="C28" s="20">
        <f>C7</f>
        <v>74408268</v>
      </c>
      <c r="D28" s="20">
        <f>D7</f>
        <v>91728587</v>
      </c>
      <c r="E28" s="19" t="s">
        <v>328</v>
      </c>
      <c r="F28" s="125">
        <f>SUM(F29:F30)</f>
        <v>22700000</v>
      </c>
      <c r="G28" s="125">
        <f>SUM(G29:G30)</f>
        <v>0</v>
      </c>
    </row>
    <row r="29" spans="1:7" ht="14.25" x14ac:dyDescent="0.2">
      <c r="A29" s="10" t="s">
        <v>103</v>
      </c>
      <c r="B29" s="124"/>
      <c r="C29" s="5"/>
      <c r="D29" s="5"/>
      <c r="E29" s="5" t="s">
        <v>329</v>
      </c>
      <c r="F29" s="32">
        <v>22700000</v>
      </c>
      <c r="G29" s="32">
        <v>0</v>
      </c>
    </row>
    <row r="30" spans="1:7" ht="15.75" customHeight="1" x14ac:dyDescent="0.2">
      <c r="A30" s="10" t="s">
        <v>105</v>
      </c>
      <c r="B30" s="29" t="s">
        <v>330</v>
      </c>
      <c r="C30" s="20">
        <f>SUM(C31:C32)</f>
        <v>68963779</v>
      </c>
      <c r="D30" s="20">
        <f>SUM(D31:D32)</f>
        <v>41650785</v>
      </c>
      <c r="E30" s="5" t="s">
        <v>331</v>
      </c>
      <c r="F30" s="32">
        <v>0</v>
      </c>
      <c r="G30" s="32">
        <v>0</v>
      </c>
    </row>
    <row r="31" spans="1:7" ht="14.25" x14ac:dyDescent="0.2">
      <c r="A31" s="10" t="s">
        <v>159</v>
      </c>
      <c r="B31" s="5" t="s">
        <v>332</v>
      </c>
      <c r="C31" s="32">
        <v>41763779</v>
      </c>
      <c r="D31" s="32">
        <v>14450785</v>
      </c>
      <c r="E31" s="29" t="s">
        <v>333</v>
      </c>
      <c r="F31" s="29">
        <f>F32</f>
        <v>0</v>
      </c>
      <c r="G31" s="29">
        <f>G32</f>
        <v>0</v>
      </c>
    </row>
    <row r="32" spans="1:7" ht="14.25" x14ac:dyDescent="0.2">
      <c r="A32" s="10" t="s">
        <v>161</v>
      </c>
      <c r="B32" s="5" t="s">
        <v>334</v>
      </c>
      <c r="C32" s="32">
        <v>27200000</v>
      </c>
      <c r="D32" s="32">
        <v>27200000</v>
      </c>
      <c r="E32" s="5" t="s">
        <v>335</v>
      </c>
      <c r="F32" s="32">
        <v>0</v>
      </c>
      <c r="G32" s="32">
        <v>0</v>
      </c>
    </row>
    <row r="33" spans="1:7" ht="12.75" customHeight="1" x14ac:dyDescent="0.2">
      <c r="A33" s="10" t="s">
        <v>164</v>
      </c>
      <c r="B33" s="5"/>
      <c r="C33" s="5"/>
      <c r="D33" s="5"/>
      <c r="E33" s="29" t="s">
        <v>336</v>
      </c>
      <c r="F33" s="20">
        <f>SUM(F34:F36)</f>
        <v>2146246</v>
      </c>
      <c r="G33" s="20">
        <f>SUM(G34:G36)</f>
        <v>2146246</v>
      </c>
    </row>
    <row r="34" spans="1:7" ht="12.75" customHeight="1" x14ac:dyDescent="0.2">
      <c r="A34" s="10" t="s">
        <v>163</v>
      </c>
      <c r="B34" s="5"/>
      <c r="C34" s="5"/>
      <c r="D34" s="5"/>
      <c r="E34" s="5" t="s">
        <v>337</v>
      </c>
      <c r="F34" s="32">
        <v>0</v>
      </c>
      <c r="G34" s="32">
        <v>0</v>
      </c>
    </row>
    <row r="35" spans="1:7" ht="14.25" x14ac:dyDescent="0.2">
      <c r="A35" s="10" t="s">
        <v>167</v>
      </c>
      <c r="B35" s="29" t="s">
        <v>338</v>
      </c>
      <c r="C35" s="20">
        <f>C36+C39</f>
        <v>68963779</v>
      </c>
      <c r="D35" s="20">
        <f>D36+D39</f>
        <v>41650785</v>
      </c>
      <c r="E35" s="5" t="s">
        <v>339</v>
      </c>
      <c r="F35" s="32">
        <v>2146246</v>
      </c>
      <c r="G35" s="32">
        <v>2146246</v>
      </c>
    </row>
    <row r="36" spans="1:7" ht="14.25" x14ac:dyDescent="0.2">
      <c r="A36" s="10" t="s">
        <v>169</v>
      </c>
      <c r="B36" s="29" t="s">
        <v>340</v>
      </c>
      <c r="C36" s="32">
        <v>68963779</v>
      </c>
      <c r="D36" s="32">
        <v>41650785</v>
      </c>
      <c r="E36" s="5" t="s">
        <v>341</v>
      </c>
      <c r="F36" s="32">
        <v>0</v>
      </c>
      <c r="G36" s="32">
        <v>0</v>
      </c>
    </row>
    <row r="37" spans="1:7" ht="14.25" x14ac:dyDescent="0.2">
      <c r="A37" s="10" t="s">
        <v>171</v>
      </c>
      <c r="B37" s="5" t="s">
        <v>342</v>
      </c>
      <c r="C37" s="32">
        <v>41763779</v>
      </c>
      <c r="D37" s="32">
        <v>14450785</v>
      </c>
      <c r="E37" s="126" t="s">
        <v>343</v>
      </c>
      <c r="F37" s="20">
        <f>F8+F27+F33</f>
        <v>120672047</v>
      </c>
      <c r="G37" s="20">
        <f>G8+G27+G33</f>
        <v>133379372</v>
      </c>
    </row>
    <row r="38" spans="1:7" ht="14.25" x14ac:dyDescent="0.2">
      <c r="A38" s="10" t="s">
        <v>173</v>
      </c>
      <c r="B38" s="5" t="s">
        <v>344</v>
      </c>
      <c r="C38" s="32">
        <v>27200000</v>
      </c>
      <c r="D38" s="32">
        <v>27200000</v>
      </c>
      <c r="E38" s="126"/>
      <c r="F38" s="29"/>
      <c r="G38" s="29"/>
    </row>
    <row r="39" spans="1:7" ht="14.25" x14ac:dyDescent="0.2">
      <c r="A39" s="10" t="s">
        <v>175</v>
      </c>
      <c r="B39" s="29" t="s">
        <v>345</v>
      </c>
      <c r="C39" s="32">
        <f>SUM(C40:C41)</f>
        <v>0</v>
      </c>
      <c r="D39" s="32">
        <f>SUM(D40:D41)</f>
        <v>0</v>
      </c>
      <c r="E39" s="5"/>
      <c r="F39" s="5"/>
      <c r="G39" s="5"/>
    </row>
    <row r="40" spans="1:7" ht="11.85" customHeight="1" x14ac:dyDescent="0.2">
      <c r="A40" s="10" t="s">
        <v>177</v>
      </c>
      <c r="B40" s="5" t="s">
        <v>346</v>
      </c>
      <c r="C40" s="32">
        <v>0</v>
      </c>
      <c r="D40" s="32">
        <v>0</v>
      </c>
      <c r="E40" s="5"/>
      <c r="F40" s="5"/>
      <c r="G40" s="5"/>
    </row>
    <row r="41" spans="1:7" ht="11.1" customHeight="1" x14ac:dyDescent="0.2">
      <c r="A41" s="10" t="s">
        <v>179</v>
      </c>
      <c r="B41" s="5" t="s">
        <v>347</v>
      </c>
      <c r="C41" s="32">
        <v>0</v>
      </c>
      <c r="D41" s="32">
        <v>0</v>
      </c>
      <c r="E41" s="5"/>
      <c r="F41" s="5"/>
      <c r="G41" s="5"/>
    </row>
    <row r="42" spans="1:7" ht="12.75" customHeight="1" x14ac:dyDescent="0.2">
      <c r="A42" s="10" t="s">
        <v>181</v>
      </c>
      <c r="B42" s="29" t="s">
        <v>348</v>
      </c>
      <c r="C42" s="20">
        <f>SUM(C43:C44)</f>
        <v>143372047</v>
      </c>
      <c r="D42" s="20">
        <f>SUM(D43:D44)</f>
        <v>133379372</v>
      </c>
      <c r="E42" s="29" t="s">
        <v>349</v>
      </c>
      <c r="F42" s="20">
        <f>SUM(F43:F44)</f>
        <v>143372047</v>
      </c>
      <c r="G42" s="20">
        <f>SUM(G43:G44)</f>
        <v>133379372</v>
      </c>
    </row>
    <row r="43" spans="1:7" ht="12.75" customHeight="1" x14ac:dyDescent="0.2">
      <c r="A43" s="10" t="s">
        <v>183</v>
      </c>
      <c r="B43" s="5" t="s">
        <v>350</v>
      </c>
      <c r="C43" s="32">
        <f>C9+C37</f>
        <v>116172047</v>
      </c>
      <c r="D43" s="32">
        <f>D9+D37</f>
        <v>94067925</v>
      </c>
      <c r="E43" s="5" t="s">
        <v>351</v>
      </c>
      <c r="F43" s="32">
        <f>F9+F28+F34+F35</f>
        <v>116172047</v>
      </c>
      <c r="G43" s="32">
        <f>G9+G28+G34+G35</f>
        <v>94067925</v>
      </c>
    </row>
    <row r="44" spans="1:7" ht="12.75" customHeight="1" x14ac:dyDescent="0.2">
      <c r="A44" s="10" t="s">
        <v>185</v>
      </c>
      <c r="B44" s="5" t="s">
        <v>352</v>
      </c>
      <c r="C44" s="32">
        <f>C39+C38+C22</f>
        <v>27200000</v>
      </c>
      <c r="D44" s="32">
        <f>D39+D38+D22</f>
        <v>39311447</v>
      </c>
      <c r="E44" s="5" t="s">
        <v>353</v>
      </c>
      <c r="F44" s="32">
        <f>F20+F36</f>
        <v>27200000</v>
      </c>
      <c r="G44" s="32">
        <f>G20+G36</f>
        <v>39311447</v>
      </c>
    </row>
  </sheetData>
  <mergeCells count="5">
    <mergeCell ref="B1:F1"/>
    <mergeCell ref="B3:F3"/>
    <mergeCell ref="A5:A6"/>
    <mergeCell ref="B6:C6"/>
    <mergeCell ref="E6:F6"/>
  </mergeCells>
  <printOptions horizontalCentered="1"/>
  <pageMargins left="0.43307086614173207" right="0.39370078740157505" top="0.55118110236220508" bottom="0.55118110236220508" header="0.15748031496063003" footer="0.15748031496063003"/>
  <pageSetup paperSize="0" scale="85"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26"/>
  <sheetViews>
    <sheetView workbookViewId="0"/>
  </sheetViews>
  <sheetFormatPr defaultColWidth="8.75" defaultRowHeight="14.25" x14ac:dyDescent="0.2"/>
  <cols>
    <col min="1" max="1" width="4.875" style="3" customWidth="1"/>
    <col min="2" max="2" width="41.75" style="3" customWidth="1"/>
    <col min="3" max="3" width="11.25" style="3" customWidth="1"/>
    <col min="4" max="4" width="10.75" style="3" customWidth="1"/>
    <col min="5" max="5" width="10.75" style="3" hidden="1" customWidth="1"/>
    <col min="6" max="6" width="16.75" style="3" customWidth="1"/>
    <col min="7" max="7" width="10.125" style="3" customWidth="1"/>
    <col min="8" max="8" width="8.875" style="3" customWidth="1"/>
    <col min="9" max="9" width="12.125" style="3" customWidth="1"/>
    <col min="10" max="10" width="8.875" style="3" customWidth="1"/>
    <col min="11" max="11" width="11.625" style="3" customWidth="1"/>
    <col min="12" max="12" width="11.5" style="3" customWidth="1"/>
    <col min="13" max="13" width="12.375" style="3" customWidth="1"/>
    <col min="14" max="14" width="12.125" style="3" customWidth="1"/>
    <col min="15" max="15" width="11.875" style="3" customWidth="1"/>
    <col min="16" max="16" width="13.875" style="3" customWidth="1"/>
    <col min="17" max="1024" width="8.75" style="3" customWidth="1"/>
    <col min="1025" max="1025" width="8.75" customWidth="1"/>
  </cols>
  <sheetData>
    <row r="1" spans="1:16" x14ac:dyDescent="0.2">
      <c r="A1" s="22"/>
      <c r="B1" s="190" t="s">
        <v>354</v>
      </c>
      <c r="C1" s="190"/>
      <c r="D1" s="190"/>
      <c r="E1" s="190"/>
      <c r="F1" s="1"/>
      <c r="M1" s="127"/>
      <c r="N1" s="127"/>
      <c r="O1" s="127"/>
      <c r="P1" s="127"/>
    </row>
    <row r="2" spans="1:16" x14ac:dyDescent="0.2">
      <c r="A2" s="22"/>
      <c r="B2" s="22"/>
      <c r="C2" s="22"/>
      <c r="D2" s="22"/>
      <c r="E2" s="22"/>
    </row>
    <row r="3" spans="1:16" x14ac:dyDescent="0.2">
      <c r="A3" s="22"/>
      <c r="B3" s="25" t="s">
        <v>355</v>
      </c>
      <c r="C3" s="25"/>
      <c r="D3" s="22"/>
      <c r="E3" s="22"/>
      <c r="M3" s="128"/>
      <c r="N3" s="128"/>
      <c r="O3" s="128"/>
      <c r="P3" s="128"/>
    </row>
    <row r="4" spans="1:16" x14ac:dyDescent="0.2">
      <c r="A4" s="22"/>
      <c r="B4" s="22"/>
      <c r="C4" s="22"/>
      <c r="D4" s="22"/>
      <c r="E4" s="22"/>
    </row>
    <row r="5" spans="1:16" x14ac:dyDescent="0.2">
      <c r="A5" s="22"/>
      <c r="B5" s="22"/>
      <c r="C5" s="22"/>
      <c r="D5" s="22"/>
      <c r="E5" s="22"/>
      <c r="P5" s="129"/>
    </row>
    <row r="6" spans="1:16" s="128" customFormat="1" ht="12" x14ac:dyDescent="0.2">
      <c r="A6" s="25"/>
      <c r="B6" s="130" t="s">
        <v>50</v>
      </c>
      <c r="C6" s="25" t="s">
        <v>74</v>
      </c>
      <c r="D6" s="25" t="s">
        <v>75</v>
      </c>
      <c r="E6" s="25"/>
    </row>
    <row r="7" spans="1:16" ht="22.5" customHeight="1" x14ac:dyDescent="0.2">
      <c r="A7" s="22"/>
      <c r="B7" s="5" t="s">
        <v>356</v>
      </c>
      <c r="C7" s="131" t="s">
        <v>357</v>
      </c>
      <c r="D7" s="131" t="s">
        <v>357</v>
      </c>
      <c r="E7" s="22"/>
      <c r="M7" s="132"/>
      <c r="N7" s="132"/>
      <c r="O7" s="132"/>
      <c r="P7" s="175"/>
    </row>
    <row r="8" spans="1:16" ht="22.5" customHeight="1" x14ac:dyDescent="0.2">
      <c r="A8" s="22"/>
      <c r="B8" s="5" t="s">
        <v>358</v>
      </c>
      <c r="C8" s="131" t="s">
        <v>359</v>
      </c>
      <c r="D8" s="131" t="s">
        <v>359</v>
      </c>
      <c r="E8" s="22"/>
      <c r="M8" s="132"/>
      <c r="N8" s="132"/>
      <c r="O8" s="132"/>
      <c r="P8" s="175"/>
    </row>
    <row r="9" spans="1:16" ht="18.600000000000001" customHeight="1" x14ac:dyDescent="0.2">
      <c r="A9" s="22"/>
      <c r="B9" s="5" t="s">
        <v>360</v>
      </c>
      <c r="C9" s="131" t="s">
        <v>361</v>
      </c>
      <c r="D9" s="131" t="s">
        <v>361</v>
      </c>
      <c r="E9" s="22"/>
      <c r="P9" s="175"/>
    </row>
    <row r="10" spans="1:16" ht="18.600000000000001" customHeight="1" x14ac:dyDescent="0.2">
      <c r="A10" s="22"/>
      <c r="B10" s="29" t="s">
        <v>49</v>
      </c>
      <c r="C10" s="46" t="s">
        <v>362</v>
      </c>
      <c r="D10" s="46" t="s">
        <v>362</v>
      </c>
      <c r="E10" s="22"/>
      <c r="P10" s="175"/>
    </row>
    <row r="11" spans="1:16" s="134" customFormat="1" ht="20.100000000000001" customHeight="1" x14ac:dyDescent="0.2">
      <c r="A11" s="133"/>
      <c r="B11" s="133"/>
      <c r="C11" s="23"/>
      <c r="D11" s="133"/>
      <c r="E11" s="133"/>
      <c r="P11" s="175"/>
    </row>
    <row r="12" spans="1:16" x14ac:dyDescent="0.2">
      <c r="A12" s="22"/>
      <c r="B12" s="26" t="s">
        <v>51</v>
      </c>
      <c r="C12" s="23"/>
      <c r="D12" s="22"/>
      <c r="E12" s="22"/>
      <c r="P12" s="135"/>
    </row>
    <row r="13" spans="1:16" x14ac:dyDescent="0.2">
      <c r="A13" s="22"/>
      <c r="B13" s="5" t="s">
        <v>363</v>
      </c>
      <c r="C13" s="131" t="s">
        <v>364</v>
      </c>
      <c r="D13" s="131" t="s">
        <v>364</v>
      </c>
      <c r="E13" s="22"/>
      <c r="M13" s="135"/>
      <c r="N13" s="135"/>
      <c r="O13" s="135"/>
      <c r="P13" s="135"/>
    </row>
    <row r="14" spans="1:16" x14ac:dyDescent="0.2">
      <c r="A14" s="22"/>
      <c r="B14" s="5" t="s">
        <v>365</v>
      </c>
      <c r="C14" s="131" t="s">
        <v>366</v>
      </c>
      <c r="D14" s="131" t="s">
        <v>366</v>
      </c>
      <c r="E14" s="22"/>
      <c r="M14" s="135"/>
      <c r="N14" s="135"/>
      <c r="O14" s="135"/>
      <c r="P14" s="135"/>
    </row>
    <row r="15" spans="1:16" x14ac:dyDescent="0.2">
      <c r="A15" s="22"/>
      <c r="B15" s="29" t="s">
        <v>49</v>
      </c>
      <c r="C15" s="46" t="s">
        <v>367</v>
      </c>
      <c r="D15" s="46" t="s">
        <v>367</v>
      </c>
      <c r="E15" s="22"/>
    </row>
    <row r="16" spans="1:16" x14ac:dyDescent="0.2">
      <c r="A16" s="22"/>
      <c r="B16" s="22"/>
      <c r="C16" s="22"/>
      <c r="D16" s="22"/>
      <c r="E16" s="22"/>
    </row>
    <row r="17" spans="1:5" x14ac:dyDescent="0.2">
      <c r="A17" s="22"/>
      <c r="B17" s="26" t="s">
        <v>52</v>
      </c>
      <c r="C17" s="22"/>
      <c r="D17" s="22"/>
      <c r="E17" s="22"/>
    </row>
    <row r="18" spans="1:5" x14ac:dyDescent="0.2">
      <c r="A18" s="22"/>
      <c r="B18" s="5" t="s">
        <v>368</v>
      </c>
      <c r="C18" s="131" t="s">
        <v>369</v>
      </c>
      <c r="D18" s="131" t="s">
        <v>369</v>
      </c>
      <c r="E18" s="22"/>
    </row>
    <row r="19" spans="1:5" x14ac:dyDescent="0.2">
      <c r="A19" s="22"/>
      <c r="B19" s="5" t="s">
        <v>370</v>
      </c>
      <c r="C19" s="131" t="s">
        <v>369</v>
      </c>
      <c r="D19" s="131" t="s">
        <v>369</v>
      </c>
      <c r="E19" s="22"/>
    </row>
    <row r="20" spans="1:5" x14ac:dyDescent="0.2">
      <c r="A20" s="22"/>
      <c r="B20" s="5" t="s">
        <v>371</v>
      </c>
      <c r="C20" s="131" t="s">
        <v>369</v>
      </c>
      <c r="D20" s="131" t="s">
        <v>369</v>
      </c>
      <c r="E20" s="22"/>
    </row>
    <row r="21" spans="1:5" x14ac:dyDescent="0.2">
      <c r="A21" s="22"/>
      <c r="B21" s="29" t="s">
        <v>49</v>
      </c>
      <c r="C21" s="46" t="s">
        <v>366</v>
      </c>
      <c r="D21" s="46" t="s">
        <v>366</v>
      </c>
      <c r="E21" s="22"/>
    </row>
    <row r="22" spans="1:5" x14ac:dyDescent="0.2">
      <c r="A22" s="22"/>
      <c r="B22" s="22"/>
      <c r="C22" s="22"/>
      <c r="D22" s="22"/>
      <c r="E22" s="22"/>
    </row>
    <row r="23" spans="1:5" x14ac:dyDescent="0.2">
      <c r="A23" s="22"/>
      <c r="B23" s="22"/>
      <c r="C23" s="22"/>
      <c r="D23" s="22"/>
      <c r="E23" s="22"/>
    </row>
    <row r="24" spans="1:5" x14ac:dyDescent="0.2">
      <c r="A24" s="22"/>
      <c r="B24" s="22"/>
      <c r="C24" s="22"/>
      <c r="D24" s="22"/>
      <c r="E24" s="22"/>
    </row>
    <row r="25" spans="1:5" x14ac:dyDescent="0.2">
      <c r="A25" s="22"/>
      <c r="B25" s="22"/>
      <c r="C25" s="22"/>
      <c r="D25" s="22"/>
      <c r="E25" s="22"/>
    </row>
    <row r="26" spans="1:5" x14ac:dyDescent="0.2">
      <c r="A26" s="22"/>
      <c r="B26" s="22"/>
      <c r="C26" s="22"/>
      <c r="D26" s="22"/>
      <c r="E26" s="22"/>
    </row>
  </sheetData>
  <mergeCells count="2">
    <mergeCell ref="B1:E1"/>
    <mergeCell ref="P7:P11"/>
  </mergeCells>
  <pageMargins left="0.70826771653543308" right="0.70826771653543308" top="1.1417322834645671" bottom="1.1417322834645671" header="0.74803149606299213" footer="0.74803149606299213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Címrend</vt:lpstr>
      <vt:lpstr>Bevétel2020</vt:lpstr>
      <vt:lpstr>Kiadás2020</vt:lpstr>
      <vt:lpstr>felújítás</vt:lpstr>
      <vt:lpstr>felhalmozás</vt:lpstr>
      <vt:lpstr>több_éves</vt:lpstr>
      <vt:lpstr>előir_-_falhaszn__ütemterv</vt:lpstr>
      <vt:lpstr>Mérleg</vt:lpstr>
      <vt:lpstr>létszámadatok</vt:lpstr>
      <vt:lpstr>10__melléklet_cofog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user4</cp:lastModifiedBy>
  <cp:lastPrinted>2020-10-27T13:41:43Z</cp:lastPrinted>
  <dcterms:created xsi:type="dcterms:W3CDTF">2020-01-29T12:59:06Z</dcterms:created>
  <dcterms:modified xsi:type="dcterms:W3CDTF">2020-11-23T13:33:05Z</dcterms:modified>
</cp:coreProperties>
</file>