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60" windowWidth="15360" windowHeight="7485" tabRatio="805" activeTab="4"/>
  </bookViews>
  <sheets>
    <sheet name="1. melléklet" sheetId="1" r:id="rId1"/>
    <sheet name="2. melléklet  " sheetId="2" r:id="rId2"/>
    <sheet name="3. melléklet" sheetId="3" r:id="rId3"/>
    <sheet name="3.a.  melléklet " sheetId="6" r:id="rId4"/>
    <sheet name="4. melléklet" sheetId="7" r:id="rId5"/>
    <sheet name="5. melléklet " sheetId="9" r:id="rId6"/>
    <sheet name="6. melléklet  " sheetId="10" r:id="rId7"/>
    <sheet name="7. melléklet " sheetId="11" r:id="rId8"/>
    <sheet name="8.. melléklet  " sheetId="14" r:id="rId9"/>
    <sheet name="9. melléklet" sheetId="21" r:id="rId10"/>
    <sheet name="Munka1" sheetId="22" r:id="rId11"/>
  </sheets>
  <definedNames>
    <definedName name="Excel_BuiltIn_Print_Area_8">#REF!</definedName>
    <definedName name="Excel_BuiltIn_Print_Area_9">"$#HIV!.$A$2:$L$19"</definedName>
    <definedName name="Excel_BuiltIn_Print_Titles_3_1">'3. melléklet'!$A$2:$IU$3</definedName>
    <definedName name="Excel_BuiltIn_Print_Titles_4_1">#REF!</definedName>
    <definedName name="_xlnm.Print_Titles" localSheetId="0">'1. melléklet'!$1:$2</definedName>
    <definedName name="_xlnm.Print_Titles" localSheetId="1">'2. melléklet  '!$2:$3</definedName>
    <definedName name="_xlnm.Print_Titles" localSheetId="2">'3. melléklet'!$2:$3</definedName>
    <definedName name="_xlnm.Print_Titles" localSheetId="3">'3.a.  melléklet '!$1:$2</definedName>
    <definedName name="_xlnm.Print_Titles" localSheetId="7">'7. melléklet '!$5:$6</definedName>
    <definedName name="_xlnm.Print_Area" localSheetId="4">'4. melléklet'!$A$1:$I$17</definedName>
    <definedName name="_xlnm.Print_Area" localSheetId="6">'6. melléklet  '!$A$1:$H$11</definedName>
  </definedNames>
  <calcPr calcId="181029" fullCalcOnLoad="1"/>
</workbook>
</file>

<file path=xl/calcChain.xml><?xml version="1.0" encoding="utf-8"?>
<calcChain xmlns="http://schemas.openxmlformats.org/spreadsheetml/2006/main">
  <c r="F37" i="21" l="1"/>
  <c r="G36" i="21"/>
  <c r="F36" i="21"/>
  <c r="G37" i="21"/>
  <c r="G27" i="21"/>
  <c r="F27" i="21"/>
  <c r="G7" i="21"/>
  <c r="G15" i="21"/>
  <c r="G20" i="21"/>
  <c r="G24" i="21"/>
  <c r="D70" i="11"/>
  <c r="D67" i="11"/>
  <c r="D54" i="11"/>
  <c r="D65" i="11"/>
  <c r="D51" i="11"/>
  <c r="D61" i="11"/>
  <c r="D50" i="11"/>
  <c r="D42" i="11"/>
  <c r="D36" i="11"/>
  <c r="D41" i="11"/>
  <c r="C36" i="11"/>
  <c r="C42" i="11"/>
  <c r="D26" i="11"/>
  <c r="D25" i="11"/>
  <c r="D17" i="11"/>
  <c r="D14" i="11"/>
  <c r="D10" i="11"/>
  <c r="C70" i="11"/>
  <c r="C67" i="11"/>
  <c r="C61" i="11"/>
  <c r="C54" i="11"/>
  <c r="C65" i="11"/>
  <c r="C51" i="11"/>
  <c r="C50" i="11"/>
  <c r="C26" i="11"/>
  <c r="C25" i="11"/>
  <c r="C14" i="11"/>
  <c r="C10" i="11"/>
  <c r="C17" i="11"/>
  <c r="D14" i="9"/>
  <c r="E14" i="9"/>
  <c r="E23" i="9"/>
  <c r="C14" i="9"/>
  <c r="G17" i="7"/>
  <c r="I16" i="7"/>
  <c r="D17" i="7"/>
  <c r="I12" i="7"/>
  <c r="I13" i="7"/>
  <c r="I14" i="7"/>
  <c r="I15" i="7"/>
  <c r="I11" i="7"/>
  <c r="F41" i="6"/>
  <c r="D41" i="6"/>
  <c r="D42" i="6"/>
  <c r="E41" i="6"/>
  <c r="C41" i="6"/>
  <c r="C42" i="6"/>
  <c r="C16" i="6"/>
  <c r="C23" i="6"/>
  <c r="D23" i="6"/>
  <c r="F19" i="6"/>
  <c r="F20" i="6"/>
  <c r="F21" i="6"/>
  <c r="F22" i="6"/>
  <c r="E23" i="6"/>
  <c r="E17" i="3"/>
  <c r="F17" i="3"/>
  <c r="D17" i="3"/>
  <c r="F63" i="3"/>
  <c r="E51" i="3"/>
  <c r="D51" i="3"/>
  <c r="D31" i="3"/>
  <c r="E31" i="3"/>
  <c r="E36" i="3"/>
  <c r="C31" i="3"/>
  <c r="C36" i="3"/>
  <c r="F15" i="3"/>
  <c r="F16" i="3"/>
  <c r="F28" i="2"/>
  <c r="F30" i="2"/>
  <c r="D21" i="2"/>
  <c r="E21" i="2"/>
  <c r="F21" i="2"/>
  <c r="C21" i="2"/>
  <c r="F26" i="2"/>
  <c r="F27" i="2"/>
  <c r="C96" i="1"/>
  <c r="D96" i="1"/>
  <c r="E96" i="1"/>
  <c r="F74" i="1"/>
  <c r="C61" i="1"/>
  <c r="E61" i="1"/>
  <c r="D61" i="1"/>
  <c r="F53" i="1"/>
  <c r="F54" i="1"/>
  <c r="F45" i="1"/>
  <c r="F44" i="1"/>
  <c r="F36" i="1"/>
  <c r="F37" i="1"/>
  <c r="D26" i="1"/>
  <c r="E26" i="1"/>
  <c r="E31" i="1"/>
  <c r="C26" i="1"/>
  <c r="F17" i="1"/>
  <c r="F16" i="1"/>
  <c r="D14" i="1"/>
  <c r="C14" i="1"/>
  <c r="F9" i="1"/>
  <c r="F10" i="1"/>
  <c r="F11" i="1"/>
  <c r="F13" i="1"/>
  <c r="E66" i="3"/>
  <c r="F24" i="21"/>
  <c r="F20" i="21"/>
  <c r="F15" i="21"/>
  <c r="F7" i="21"/>
  <c r="F10" i="14"/>
  <c r="F11" i="14"/>
  <c r="F19" i="14"/>
  <c r="F7" i="14"/>
  <c r="C21" i="9"/>
  <c r="E16" i="6"/>
  <c r="F16" i="6"/>
  <c r="F11" i="6"/>
  <c r="F24" i="1"/>
  <c r="F25" i="1"/>
  <c r="F64" i="3"/>
  <c r="D13" i="2"/>
  <c r="E13" i="2"/>
  <c r="C13" i="2"/>
  <c r="F93" i="1"/>
  <c r="F59" i="1"/>
  <c r="F58" i="1"/>
  <c r="D68" i="1"/>
  <c r="E68" i="1"/>
  <c r="F68" i="1"/>
  <c r="C68" i="1"/>
  <c r="F26" i="1"/>
  <c r="C31" i="1"/>
  <c r="D59" i="3"/>
  <c r="C17" i="3"/>
  <c r="E54" i="1"/>
  <c r="C41" i="1"/>
  <c r="E14" i="1"/>
  <c r="J22" i="2"/>
  <c r="K22" i="2"/>
  <c r="L22" i="2"/>
  <c r="I22" i="2"/>
  <c r="F12" i="6"/>
  <c r="F18" i="6"/>
  <c r="F14" i="3"/>
  <c r="L26" i="2"/>
  <c r="L27" i="2"/>
  <c r="L30" i="2"/>
  <c r="L9" i="2"/>
  <c r="L10" i="2"/>
  <c r="L11" i="2"/>
  <c r="L12" i="2"/>
  <c r="L13" i="2"/>
  <c r="F12" i="2"/>
  <c r="F18" i="2"/>
  <c r="F19" i="2"/>
  <c r="F22" i="2"/>
  <c r="C84" i="1"/>
  <c r="D46" i="1"/>
  <c r="E46" i="1"/>
  <c r="C46" i="1"/>
  <c r="D54" i="1"/>
  <c r="C54" i="1"/>
  <c r="E42" i="6"/>
  <c r="F10" i="6"/>
  <c r="F95" i="1"/>
  <c r="F97" i="1"/>
  <c r="D29" i="2"/>
  <c r="E29" i="2"/>
  <c r="C29" i="2"/>
  <c r="E50" i="1"/>
  <c r="E41" i="1"/>
  <c r="D41" i="1"/>
  <c r="F41" i="1"/>
  <c r="E18" i="1"/>
  <c r="D18" i="1"/>
  <c r="F6" i="6"/>
  <c r="F7" i="6"/>
  <c r="F8" i="6"/>
  <c r="F40" i="6"/>
  <c r="F9" i="3"/>
  <c r="F11" i="3"/>
  <c r="F12" i="3"/>
  <c r="F28" i="3"/>
  <c r="F29" i="3"/>
  <c r="F30" i="3"/>
  <c r="F32" i="3"/>
  <c r="F39" i="3"/>
  <c r="F42" i="3"/>
  <c r="D46" i="3"/>
  <c r="E46" i="3"/>
  <c r="D66" i="3"/>
  <c r="F66" i="3"/>
  <c r="F7" i="3"/>
  <c r="F8" i="1"/>
  <c r="F23" i="1"/>
  <c r="F27" i="1"/>
  <c r="F34" i="1"/>
  <c r="F66" i="1"/>
  <c r="F67" i="1"/>
  <c r="F69" i="1"/>
  <c r="F71" i="1"/>
  <c r="F72" i="1"/>
  <c r="F73" i="1"/>
  <c r="F77" i="1"/>
  <c r="F81" i="1"/>
  <c r="F83" i="1"/>
  <c r="F85" i="1"/>
  <c r="F86" i="1"/>
  <c r="F6" i="1"/>
  <c r="K29" i="2"/>
  <c r="J29" i="2"/>
  <c r="I29" i="2"/>
  <c r="E84" i="1"/>
  <c r="E76" i="1"/>
  <c r="D84" i="1"/>
  <c r="D76" i="1"/>
  <c r="C76" i="1"/>
  <c r="C11" i="10"/>
  <c r="D11" i="10"/>
  <c r="E11" i="10"/>
  <c r="F11" i="10"/>
  <c r="G11" i="10"/>
  <c r="H11" i="10"/>
  <c r="C23" i="3"/>
  <c r="D23" i="3"/>
  <c r="E23" i="3"/>
  <c r="D36" i="3"/>
  <c r="C46" i="3"/>
  <c r="C55" i="3"/>
  <c r="C59" i="3"/>
  <c r="E59" i="3"/>
  <c r="C66" i="3"/>
  <c r="F9" i="2"/>
  <c r="D31" i="1"/>
  <c r="F31" i="3"/>
  <c r="D67" i="3"/>
  <c r="L29" i="2"/>
  <c r="K31" i="2"/>
  <c r="F29" i="2"/>
  <c r="E24" i="2"/>
  <c r="E31" i="2"/>
  <c r="D24" i="2"/>
  <c r="D31" i="2"/>
  <c r="C24" i="2"/>
  <c r="I31" i="2"/>
  <c r="F13" i="2"/>
  <c r="J31" i="2"/>
  <c r="C31" i="2"/>
  <c r="F96" i="1"/>
  <c r="C94" i="1"/>
  <c r="F61" i="1"/>
  <c r="F31" i="1"/>
  <c r="F76" i="1"/>
  <c r="F84" i="1"/>
  <c r="F14" i="1"/>
  <c r="D94" i="1"/>
  <c r="C62" i="1"/>
  <c r="E94" i="1"/>
  <c r="E62" i="1"/>
  <c r="D62" i="1"/>
  <c r="L31" i="2"/>
  <c r="F24" i="2"/>
  <c r="F31" i="2"/>
  <c r="F94" i="1"/>
  <c r="F62" i="1"/>
  <c r="D23" i="9"/>
  <c r="C23" i="9"/>
  <c r="I17" i="7"/>
  <c r="F42" i="6"/>
  <c r="F23" i="6"/>
  <c r="C67" i="3"/>
  <c r="F46" i="3"/>
  <c r="F36" i="3"/>
  <c r="E67" i="3"/>
  <c r="F67" i="3"/>
</calcChain>
</file>

<file path=xl/sharedStrings.xml><?xml version="1.0" encoding="utf-8"?>
<sst xmlns="http://schemas.openxmlformats.org/spreadsheetml/2006/main" count="663" uniqueCount="415">
  <si>
    <t>Támogatás összesen</t>
  </si>
  <si>
    <t>Vállalkozási tevékenységet terhelő befizetési kötelezettség</t>
  </si>
  <si>
    <t>Sor-sz.</t>
  </si>
  <si>
    <t>Megnevezés</t>
  </si>
  <si>
    <t>teljesítés %-a</t>
  </si>
  <si>
    <t>Működési bevételek</t>
  </si>
  <si>
    <t>1.</t>
  </si>
  <si>
    <t>2.</t>
  </si>
  <si>
    <t>Működési bevételek összesen</t>
  </si>
  <si>
    <t>II.</t>
  </si>
  <si>
    <t>III.</t>
  </si>
  <si>
    <t>Felhalmozási bevételek összesen</t>
  </si>
  <si>
    <t>IV.</t>
  </si>
  <si>
    <t>V.</t>
  </si>
  <si>
    <t>VI.</t>
  </si>
  <si>
    <t>VII.</t>
  </si>
  <si>
    <t>Finanszírozási bevételek</t>
  </si>
  <si>
    <t>Finanszírozási bevételek összesen</t>
  </si>
  <si>
    <t>VIII.</t>
  </si>
  <si>
    <t>I.</t>
  </si>
  <si>
    <t>Felhalmozási kiadások összesen</t>
  </si>
  <si>
    <t>FINANSZÍROZÁSI KIADÁSOK</t>
  </si>
  <si>
    <t>Költségvetési létszámkeret (fő)</t>
  </si>
  <si>
    <t xml:space="preserve">Megnevezés </t>
  </si>
  <si>
    <t>telj.%-a</t>
  </si>
  <si>
    <t xml:space="preserve">1. </t>
  </si>
  <si>
    <t xml:space="preserve">2. </t>
  </si>
  <si>
    <t>3.</t>
  </si>
  <si>
    <t>4.</t>
  </si>
  <si>
    <t>5.</t>
  </si>
  <si>
    <t>6.</t>
  </si>
  <si>
    <t>7.</t>
  </si>
  <si>
    <t>Működési célú kiadások összesen</t>
  </si>
  <si>
    <t>FINANSZÍROZÁSI BEVÉTELEK</t>
  </si>
  <si>
    <t>telj. %-a</t>
  </si>
  <si>
    <t>BEVÉTELEK</t>
  </si>
  <si>
    <t>Összesen</t>
  </si>
  <si>
    <t>Beruházások</t>
  </si>
  <si>
    <t>Felújítások</t>
  </si>
  <si>
    <t>8.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</si>
  <si>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</si>
  <si>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</si>
  <si>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</si>
  <si>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</si>
  <si>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</si>
  <si>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</si>
  <si>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</si>
  <si>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</si>
  <si>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</si>
  <si>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</si>
  <si>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</si>
  <si>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Személyi juttatások</t>
  </si>
  <si>
    <t>Dologi kiadások</t>
  </si>
  <si>
    <t>KIADÁSOK ÖSSZESEN</t>
  </si>
  <si>
    <t>BEVÉTELEK ÖSSZESEN</t>
  </si>
  <si>
    <t>Sorsz.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</si>
  <si>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</si>
  <si>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</si>
  <si>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</si>
  <si>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</si>
  <si>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</si>
  <si>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</si>
  <si>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</si>
  <si>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</si>
  <si>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</si>
  <si>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</si>
  <si>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</si>
  <si>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</si>
  <si>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</si>
  <si>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</si>
  <si>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</si>
  <si>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13.</t>
  </si>
  <si>
    <t>16.</t>
  </si>
  <si>
    <t xml:space="preserve">Befektetett pénzügyi eszközök </t>
  </si>
  <si>
    <t>A)</t>
  </si>
  <si>
    <t>Idegen pénzeszközök</t>
  </si>
  <si>
    <t>B)</t>
  </si>
  <si>
    <t>FORRÁSOK</t>
  </si>
  <si>
    <t>KÖTELEZETTSÉGEK ÖSSZESEN  (I+II+III)</t>
  </si>
  <si>
    <t>ESZKÖZÖK ÖSSZESEN</t>
  </si>
  <si>
    <t>Ssz.</t>
  </si>
  <si>
    <t xml:space="preserve">4. </t>
  </si>
  <si>
    <t xml:space="preserve">5. </t>
  </si>
  <si>
    <t>Közhatalmi bevételek</t>
  </si>
  <si>
    <t>Finanszírozási kiadások</t>
  </si>
  <si>
    <t>Ellátottak pénzbeli juttatásai</t>
  </si>
  <si>
    <t>Működési célú átvett pénzeszközök</t>
  </si>
  <si>
    <t>Közhatalmi bevételek összesen</t>
  </si>
  <si>
    <t>Felhalmozási bevételek</t>
  </si>
  <si>
    <t>Támogatás</t>
  </si>
  <si>
    <t>Családi támogatások</t>
  </si>
  <si>
    <t>Családi támogatások összesen</t>
  </si>
  <si>
    <t>Foglalkoztatással, munkanélküliséggel kapcsolatos ellátások</t>
  </si>
  <si>
    <t>Lakhatással kapcsolatos ellátások</t>
  </si>
  <si>
    <t>Egyéb nem intézményi ellátások</t>
  </si>
  <si>
    <t>Egyéb nem intézményi ellátások összesen</t>
  </si>
  <si>
    <t>Működési támogatások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</si>
  <si>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</si>
  <si>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</si>
  <si>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</si>
  <si>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</si>
  <si>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</si>
  <si>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</si>
  <si>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</si>
  <si>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</si>
  <si>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</si>
  <si>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</si>
  <si>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</si>
  <si>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</si>
  <si>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</si>
  <si>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</si>
  <si>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</si>
  <si>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</si>
  <si>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</si>
  <si>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</si>
  <si>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</si>
  <si>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</si>
  <si>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 xml:space="preserve">IV.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</si>
  <si>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</si>
  <si>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</si>
  <si>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</si>
  <si>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</si>
  <si>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</si>
  <si>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</si>
  <si>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</si>
  <si>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</si>
  <si>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</si>
  <si>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</si>
  <si>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támogatások, kölcsönök visszatérülése</t>
  </si>
  <si>
    <t>Egyéb 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</si>
  <si>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</si>
  <si>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</si>
  <si>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</si>
  <si>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</si>
  <si>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</si>
  <si>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Belföldi finanszírozás bevételei</t>
  </si>
  <si>
    <t>1.1. Hitel, kölcsönfelvétel</t>
  </si>
  <si>
    <t>1.2. Maradvány igénybevétele</t>
  </si>
  <si>
    <t xml:space="preserve">KIADÁSOK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</si>
  <si>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</si>
  <si>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</si>
  <si>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</si>
  <si>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</si>
  <si>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</si>
  <si>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</si>
  <si>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</si>
  <si>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 és propagandakiadások</t>
  </si>
  <si>
    <t>Különféle befizetések és egyéb dologi kiadások</t>
  </si>
  <si>
    <t>Dologi kiadások összesen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</si>
  <si>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</si>
  <si>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</si>
  <si>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</si>
  <si>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</si>
  <si>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</si>
  <si>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</si>
  <si>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</si>
  <si>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Egyéb felhalmozási célú kiadások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</si>
  <si>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</si>
  <si>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</si>
  <si>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</si>
  <si>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</si>
  <si>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</si>
  <si>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</si>
  <si>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</si>
  <si>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Ebből  - kötelező feladatellátáshoz kapcsolódó</t>
  </si>
  <si>
    <t xml:space="preserve">            - önként vállalt feladatellátáshoz kapcs. </t>
  </si>
  <si>
    <t>MŰKÖDÉSI CÉLÚ BEVÉTELEK</t>
  </si>
  <si>
    <t xml:space="preserve">Működési célú támogatások </t>
  </si>
  <si>
    <t>1.1. Önkormányzatok működési támogatásai</t>
  </si>
  <si>
    <t>1.2. Elvonások és befizetések bevételei</t>
  </si>
  <si>
    <t>1.3. Működési célú támog, kölcsön visszatérül</t>
  </si>
  <si>
    <t>1.4. Egyéb működési célú támog bevételei</t>
  </si>
  <si>
    <t>2.1.Jövedelemadók</t>
  </si>
  <si>
    <t xml:space="preserve"> 2.2.Szociális hozzájárulási adó és járulék</t>
  </si>
  <si>
    <t>2.3.Bérhez és foglalkoztatáshoz kapcs adó</t>
  </si>
  <si>
    <t>2.4.Vagyoni típusú adó</t>
  </si>
  <si>
    <t>2.5.Termékek és szolgáltatások adói</t>
  </si>
  <si>
    <t>2.6.Egyéb közhatalmi bevételek</t>
  </si>
  <si>
    <t>FELHALMOZÁSI BEVÉTELEK</t>
  </si>
  <si>
    <t>Felhalmozási támogatások</t>
  </si>
  <si>
    <t>Felhalmozási célú bevétel összesen</t>
  </si>
  <si>
    <t>Bevételek összesen</t>
  </si>
  <si>
    <t>MŰKÖDÉSI CÉLÚ KIADÁSOK</t>
  </si>
  <si>
    <t>Felhalmozási célú kiadás összesen</t>
  </si>
  <si>
    <t>Kiadások összesen</t>
  </si>
  <si>
    <t>1.3. ÁH belüli megelőlegezés</t>
  </si>
  <si>
    <t>1.3. ÁH belüli megelőlegezések</t>
  </si>
  <si>
    <t>1.1. Gyermekvédelmi támogatás</t>
  </si>
  <si>
    <t>1.2. Óvodáztatási támogatás</t>
  </si>
  <si>
    <t>1.3. Egyéb pénzbeli és természetbeli ellátás</t>
  </si>
  <si>
    <t>Intézményi ellátottak pénzbeli juttatásai</t>
  </si>
  <si>
    <t xml:space="preserve">Ellátottak pénzbeli juttatásai </t>
  </si>
  <si>
    <t>Egyéb működési kiadások</t>
  </si>
  <si>
    <t xml:space="preserve">Immateriális javak összesen </t>
  </si>
  <si>
    <t xml:space="preserve">Tárgyi eszközök összesen </t>
  </si>
  <si>
    <t>Koncesszióba, vagyonkezelésbe adott eszközök</t>
  </si>
  <si>
    <t>BEFEKTETETT ESZKÖZÖK ÖSSZESEN (I.+II.+III.IV)</t>
  </si>
  <si>
    <t xml:space="preserve">Készletek összesen  </t>
  </si>
  <si>
    <t xml:space="preserve">Értékpapírok összesen  </t>
  </si>
  <si>
    <t>NEMZETI VAGYONBA TARTOZÓ FORGÓESZKÖZÖK</t>
  </si>
  <si>
    <t>Forintszámlák, devizaszámlák</t>
  </si>
  <si>
    <t>C.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</si>
  <si>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</si>
  <si>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</si>
  <si>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</si>
  <si>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</si>
  <si>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D.</t>
  </si>
  <si>
    <t>KÖVETELÉSEK</t>
  </si>
  <si>
    <t>E.</t>
  </si>
  <si>
    <t>F.</t>
  </si>
  <si>
    <t>AKTÍV IDŐBELI ELHATÁROLÁSOK</t>
  </si>
  <si>
    <t>Felhalmozott eredmény</t>
  </si>
  <si>
    <t>Eszközök értékhelyesbítésének forrása</t>
  </si>
  <si>
    <t>Mérleg szerinti eredmény</t>
  </si>
  <si>
    <t xml:space="preserve">SAJÁT TŐKE ÖSSZESEN </t>
  </si>
  <si>
    <t>Költségvetési évben esedékes kötelezettségek</t>
  </si>
  <si>
    <t>Költségvetési évet követően esedékes kötelezettségek</t>
  </si>
  <si>
    <t>Kötelezettség jellegű sajátos elszámolások</t>
  </si>
  <si>
    <t>G.</t>
  </si>
  <si>
    <t>H.</t>
  </si>
  <si>
    <t>EGYÉB SAJÁTOS FORRÁSOLDALI ELSZÁMOLÁS</t>
  </si>
  <si>
    <t>K.</t>
  </si>
  <si>
    <t>PASSZÍV IDŐBELI ELHATÁROLÁSOK</t>
  </si>
  <si>
    <t>Önkormányzat  és intézmények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</si>
  <si>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</si>
  <si>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</si>
  <si>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</si>
  <si>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</si>
  <si>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</si>
  <si>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</si>
  <si>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A.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</si>
  <si>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</si>
  <si>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</si>
  <si>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</si>
  <si>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</si>
  <si>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07.</t>
  </si>
  <si>
    <t>Vállalkozási tevékenység finanszírozási bevételei</t>
  </si>
  <si>
    <t>Vállalkozási tevékenység finanszírozási kiadásai</t>
  </si>
  <si>
    <t>Vállalkozási tevékenység finanszírozási egyenlege</t>
  </si>
  <si>
    <t>B.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</si>
  <si>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</si>
  <si>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</si>
  <si>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</si>
  <si>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</si>
  <si>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 xml:space="preserve">G. </t>
  </si>
  <si>
    <t>Vállalkozási tevékenység felhasználható maradványa</t>
  </si>
  <si>
    <t>01.</t>
  </si>
  <si>
    <t>Közhatalmi eredményszemléletű bevételek</t>
  </si>
  <si>
    <t>02.</t>
  </si>
  <si>
    <t>Eszközök és szolgáltatások értékesítésének nettó eredményszemléletű bevételei</t>
  </si>
  <si>
    <t>03.</t>
  </si>
  <si>
    <t>Tevékenység egyéb nettó eredményszemléletű bevételei</t>
  </si>
  <si>
    <t>Tevékenység nettó eredményszemléleti bevételei</t>
  </si>
  <si>
    <t>04.</t>
  </si>
  <si>
    <t>Saját termelésű készletek állományváltozása</t>
  </si>
  <si>
    <t>05.</t>
  </si>
  <si>
    <t>Saját előállítású eszközök aktivált értéke</t>
  </si>
  <si>
    <t>Aktivált saját teljesítmények értéke</t>
  </si>
  <si>
    <t>06.</t>
  </si>
  <si>
    <t>Egyéb működési célú támogatások eredményszemléletű bevételei</t>
  </si>
  <si>
    <t>08.</t>
  </si>
  <si>
    <t>Különféle egyéb eredményszemléletű bevételek</t>
  </si>
  <si>
    <t>Egyéb eredményszemléletű bevételek</t>
  </si>
  <si>
    <t>09.</t>
  </si>
  <si>
    <t>Anyagköltség</t>
  </si>
  <si>
    <t>Igénybe vett szolgáltatások értéke</t>
  </si>
  <si>
    <t>Eladott áruk beszerzési értéke</t>
  </si>
  <si>
    <t>Eladott (közvetített) szolgáltatások értéke</t>
  </si>
  <si>
    <t>Anyag jellegű ráfordítások</t>
  </si>
  <si>
    <t>Bérköltség</t>
  </si>
  <si>
    <t>Személyi jellegű egyéb kifizetések</t>
  </si>
  <si>
    <t>Bérjárulékok</t>
  </si>
  <si>
    <t xml:space="preserve">V. </t>
  </si>
  <si>
    <t>Személyi jellegű ráfordítások</t>
  </si>
  <si>
    <t>Értékcsökkenési leírás</t>
  </si>
  <si>
    <t xml:space="preserve">VII. </t>
  </si>
  <si>
    <t>Egyéb ráfordítások</t>
  </si>
  <si>
    <t>TEVÉKENYSÉG EREDMÉNYE</t>
  </si>
  <si>
    <t>Kapott (járó) osztalék és részesedés</t>
  </si>
  <si>
    <t>Kapott (járó) kamatok és kamatjellegű eredményszemléletű bevételek</t>
  </si>
  <si>
    <t>Pénzügyi műveleltek egyéb eredményszemléletű bevételei</t>
  </si>
  <si>
    <t>Pénzügyi műveletek eredményszemléletű bevételei</t>
  </si>
  <si>
    <t>Fizetendő kamatok és kamatjellegű ráfordítások</t>
  </si>
  <si>
    <t>Részesedések, értékpapírok és pénzeszközök értékvesztése</t>
  </si>
  <si>
    <t>Pénzügyi műveletek egyéb ráfordításai</t>
  </si>
  <si>
    <t xml:space="preserve">IX. </t>
  </si>
  <si>
    <t>Pénzügyi műveletek ráfordításai</t>
  </si>
  <si>
    <t>PÉNZÜGYI MŰVELETEK EREDMÉNYE</t>
  </si>
  <si>
    <t>Felhalmozási célú támogatások eredményszemléletű bevételei</t>
  </si>
  <si>
    <t>MÉRLEG SZERINTI EREDMÉNY</t>
  </si>
  <si>
    <t>Készletértékesítés ellenértéke</t>
  </si>
  <si>
    <t>Egyéb működési célú támogatások ÁH belülre összesen</t>
  </si>
  <si>
    <t>2.1. Foglalkoztatást helyettesítő támogatás</t>
  </si>
  <si>
    <t>3.1. Lakásfenntartási támogatás</t>
  </si>
  <si>
    <t>5.1. Rendszeres szociális segély</t>
  </si>
  <si>
    <t>5.2. Átmeneti segély</t>
  </si>
  <si>
    <t>5.3. Köztemetés</t>
  </si>
  <si>
    <t>5.4. Saját hatáskörben biztosított ellátások</t>
  </si>
  <si>
    <t>5.5. Települési támogatás</t>
  </si>
  <si>
    <t xml:space="preserve"> </t>
  </si>
  <si>
    <t>Egyéb működési célú támogatások bevételei ÁH belülről</t>
  </si>
  <si>
    <t>1.2. Települési önk egyes köznevelési feladatainak támogatása</t>
  </si>
  <si>
    <t>FORRÁSOK ÖSSZESEN</t>
  </si>
  <si>
    <t>14.</t>
  </si>
  <si>
    <t>15.</t>
  </si>
  <si>
    <t>24.</t>
  </si>
  <si>
    <t>26.</t>
  </si>
  <si>
    <t>5.3.Egyéb áruhasználati és szolgáltatási adók</t>
  </si>
  <si>
    <t>Ellátottak juttatásai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</si>
  <si>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</si>
  <si>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</si>
  <si>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</si>
  <si>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Kis-Balaton Alapítvány támogatása</t>
  </si>
  <si>
    <t xml:space="preserve"> - Innovatív Dél-Zala Vidékfejlesztési Egyesület</t>
  </si>
  <si>
    <t xml:space="preserve"> - Rákóczi Szövetség</t>
  </si>
  <si>
    <t>Egyéb működési célú támogatások ÁH kívülre összesen</t>
  </si>
  <si>
    <t>Egyéb eszközök induláskori értéke és változásai</t>
  </si>
  <si>
    <t>EU-s forrásból megvalósuló programok</t>
  </si>
  <si>
    <t>Szociális étkeztetés</t>
  </si>
  <si>
    <t>Falugondnoki szolgáltatás</t>
  </si>
  <si>
    <t xml:space="preserve">  Személyi juttatások</t>
  </si>
  <si>
    <t xml:space="preserve"> Munkaadókat terhelő járulékok</t>
  </si>
  <si>
    <t xml:space="preserve"> Dologi kiadások</t>
  </si>
  <si>
    <t xml:space="preserve"> - Háziorvosi ügyelet</t>
  </si>
  <si>
    <t xml:space="preserve"> - Fogászati ügyelet</t>
  </si>
  <si>
    <t xml:space="preserve"> - Országos Mentőszolgálat</t>
  </si>
  <si>
    <t>Felhalmozási támogatás</t>
  </si>
  <si>
    <t>Áthúzúdó bérkompenzáció</t>
  </si>
  <si>
    <t>Polgármesteri illetmény támogatása</t>
  </si>
  <si>
    <t>Könyvtári és közművelődési feladatok</t>
  </si>
  <si>
    <t>1.4. Lekötött betét megszüntetése</t>
  </si>
  <si>
    <t>2.1. Közmunka támogatása</t>
  </si>
  <si>
    <t>Szociális ágazati pótlék</t>
  </si>
  <si>
    <t>Szociális feladatok támogatása</t>
  </si>
  <si>
    <t>Szociális tüzifa</t>
  </si>
  <si>
    <t>Ft</t>
  </si>
  <si>
    <t>Települési önk működés  támogatása</t>
  </si>
  <si>
    <t>Szociális és gyermekjóléti feladatok</t>
  </si>
  <si>
    <t>Járdafelújítás</t>
  </si>
  <si>
    <t>Kulturház lépcső</t>
  </si>
  <si>
    <t>Hivatal kerítés</t>
  </si>
  <si>
    <t>Dél- Zalai Vízmű(kötváll.)</t>
  </si>
  <si>
    <t>2020. évi eredeti előirányzat</t>
  </si>
  <si>
    <t>2020. évi módosított előirányzat</t>
  </si>
  <si>
    <t>2020. évi teljesítés</t>
  </si>
  <si>
    <t>2020.évi eredeti ei.</t>
  </si>
  <si>
    <t>2020.évi módosított</t>
  </si>
  <si>
    <t xml:space="preserve">2020.évi teljesítés </t>
  </si>
  <si>
    <t>2020. évi eredeti  előirányzat</t>
  </si>
  <si>
    <t>2020. évi eredeti előir.</t>
  </si>
  <si>
    <t>2020. évi. mód. előir.</t>
  </si>
  <si>
    <t>2020. évi. teljesítés</t>
  </si>
  <si>
    <t>2020.év</t>
  </si>
  <si>
    <t>2020. évi előirányzat</t>
  </si>
  <si>
    <t>2020. évi módosítás</t>
  </si>
  <si>
    <t xml:space="preserve"> Ft-ban</t>
  </si>
  <si>
    <t>1.4. Szociális és gyermekjóléti feladatok támogatása</t>
  </si>
  <si>
    <t>1.3. Gyermekétkeztetési feladatok támogatása</t>
  </si>
  <si>
    <t>1.5. Kulturális feladatok támogatása</t>
  </si>
  <si>
    <t>1.6. Működési célú költségvetési és kiegészítő támogatás</t>
  </si>
  <si>
    <t>1.7. Elszámolásból származó bevételek</t>
  </si>
  <si>
    <t>1.4. Gyermekétkeztetési feladatok támogatása</t>
  </si>
  <si>
    <t>2.2. Nemzeti Kukturális Alap támogatása</t>
  </si>
  <si>
    <t xml:space="preserve"> - Utazási támogatás-Tankerület</t>
  </si>
  <si>
    <t xml:space="preserve"> - Óvodai hozzájárulás -Zalakaros</t>
  </si>
  <si>
    <t xml:space="preserve"> - Házi segítségnyújtás- Szociális Alapellátó Szolgálat</t>
  </si>
  <si>
    <t xml:space="preserve"> - TÖOSZ Budapest- tagdíj</t>
  </si>
  <si>
    <t xml:space="preserve"> - Polgári Védelmi Szövetség</t>
  </si>
  <si>
    <t xml:space="preserve"> - Templom: orgona felújítása</t>
  </si>
  <si>
    <t xml:space="preserve"> - Vidékfejlesztési Egyesület</t>
  </si>
  <si>
    <t>Szünidei étkezés</t>
  </si>
  <si>
    <t>Kiegészítő támogatás</t>
  </si>
  <si>
    <t xml:space="preserve"> Buszváró létesítése</t>
  </si>
  <si>
    <t xml:space="preserve"> Autóbusz telephely</t>
  </si>
  <si>
    <t>Ingatlan vásárlás</t>
  </si>
  <si>
    <t>Temető kerítés</t>
  </si>
  <si>
    <t>Gépkocsi vásárlás</t>
  </si>
  <si>
    <t>Antenna</t>
  </si>
  <si>
    <t>1. Vagyoni értékű jogok</t>
  </si>
  <si>
    <t>2. Szellemi termékek</t>
  </si>
  <si>
    <t>1. Ingatlanok és kapcsolódó vagyoni értékű jogok</t>
  </si>
  <si>
    <t>2. Gépek. Berendezések, felszerelések, járművek</t>
  </si>
  <si>
    <t>3. Beruházások, felújítások</t>
  </si>
  <si>
    <t>1. Tartós részesedések</t>
  </si>
  <si>
    <t>1. közhatalmi bevételre</t>
  </si>
  <si>
    <t>2. működési bevételre</t>
  </si>
  <si>
    <t>1. Adott előlegek</t>
  </si>
  <si>
    <t>2. Forgótőke elszámolása</t>
  </si>
  <si>
    <t>3. Folyósított, megelőlegezett társadalombiztosítási ellátások</t>
  </si>
  <si>
    <t>EGYÉB SAJÁTOS  ElSZÁMOLÁSOK</t>
  </si>
  <si>
    <t xml:space="preserve">I. </t>
  </si>
  <si>
    <t>Fizetendő általános forgalmi adó elszámolása</t>
  </si>
  <si>
    <t xml:space="preserve">II. </t>
  </si>
  <si>
    <t>Egyéb sajátos eszközoldali elszámolások</t>
  </si>
  <si>
    <t>Költségek, ráfordítások aktív időbeli elhatárolása</t>
  </si>
  <si>
    <t>Nemzeti vagyon induláskori értéke</t>
  </si>
  <si>
    <t>Nemzeti vagyon változásai</t>
  </si>
  <si>
    <t>1. Dologi kiadásokra</t>
  </si>
  <si>
    <t>2. Felújításokra</t>
  </si>
  <si>
    <t>1. dologi kiadásokra</t>
  </si>
  <si>
    <t>2. Ellátottak pénzbeli juttatásaira</t>
  </si>
  <si>
    <t>3. Egyéb működési célú kiadásokra</t>
  </si>
  <si>
    <t>4. Beruházásokra</t>
  </si>
  <si>
    <t>5. Felújításokra</t>
  </si>
  <si>
    <t>6. Finanszírozási kiadásokra</t>
  </si>
  <si>
    <t>1. Kapott előlegek</t>
  </si>
  <si>
    <t>2. Más szervezetet megillető bevételek elszámolása</t>
  </si>
  <si>
    <t>3. Letétre, megőrzésre átvett pénzeszközök</t>
  </si>
  <si>
    <t>Költségek, ráfordítások passzív időbeli elhatárolása</t>
  </si>
  <si>
    <t>Halasztott eredményszemléletű bevételek</t>
  </si>
  <si>
    <t>Éven túli lejáratú forint lekötött bankbetétek</t>
  </si>
  <si>
    <t>Fotintpénztár</t>
  </si>
  <si>
    <t>3. felhalmozási célú átvett pénzeszközre</t>
  </si>
  <si>
    <t>Központi működési célú támogatások eredményszemléletű bevételei</t>
  </si>
  <si>
    <t>1.1 közművelődési érdekeltségnövelő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</si>
</sst>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6" formatCode="0.0"/>
    <numFmt numFmtId="167" formatCode="mmm\ d/"/>
    <numFmt numFmtId="169" formatCode="#,###"/>
    <numFmt numFmtId="176" formatCode="0.0%"/>
    <numFmt numFmtId="177" formatCode="#,##0;[Red]#,##0"/>
  </numFmts>
  <fonts count="33" x14ac:knownFonts="1">
    <font>
      <sz val="10"/>
      <name val="Arial CE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Garamond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</cellStyleXfs>
  <cellXfs count="463">
    <xf numFmtId="0" fontId="0" fillId="0" borderId="0" xfId="0"/>
    <xf numFmtId="0" fontId="2" fillId="0" borderId="0" xfId="8" applyAlignment="1"/>
    <xf numFmtId="0" fontId="2" fillId="0" borderId="0" xfId="8"/>
    <xf numFmtId="0" fontId="2" fillId="0" borderId="0" xfId="8" applyFont="1"/>
    <xf numFmtId="1" fontId="2" fillId="0" borderId="0" xfId="8" applyNumberFormat="1" applyAlignment="1"/>
    <xf numFmtId="0" fontId="5" fillId="0" borderId="0" xfId="8" applyFont="1" applyAlignment="1"/>
    <xf numFmtId="0" fontId="0" fillId="0" borderId="0" xfId="0" applyFill="1"/>
    <xf numFmtId="0" fontId="8" fillId="0" borderId="0" xfId="0" applyFont="1" applyFill="1"/>
    <xf numFmtId="0" fontId="8" fillId="2" borderId="0" xfId="0" applyFont="1" applyFill="1"/>
    <xf numFmtId="0" fontId="7" fillId="0" borderId="0" xfId="0" applyFont="1" applyBorder="1"/>
    <xf numFmtId="0" fontId="0" fillId="0" borderId="0" xfId="0" applyBorder="1"/>
    <xf numFmtId="0" fontId="7" fillId="0" borderId="0" xfId="0" applyFont="1"/>
    <xf numFmtId="49" fontId="10" fillId="0" borderId="1" xfId="0" applyNumberFormat="1" applyFont="1" applyBorder="1" applyAlignment="1">
      <alignment horizontal="center"/>
    </xf>
    <xf numFmtId="0" fontId="11" fillId="0" borderId="0" xfId="8" applyFont="1" applyAlignment="1"/>
    <xf numFmtId="0" fontId="11" fillId="0" borderId="0" xfId="8" applyFont="1"/>
    <xf numFmtId="3" fontId="11" fillId="0" borderId="0" xfId="8" applyNumberFormat="1" applyFont="1"/>
    <xf numFmtId="3" fontId="11" fillId="0" borderId="0" xfId="8" applyNumberFormat="1" applyFont="1" applyAlignment="1">
      <alignment horizontal="right"/>
    </xf>
    <xf numFmtId="0" fontId="14" fillId="0" borderId="0" xfId="8" applyFont="1"/>
    <xf numFmtId="0" fontId="14" fillId="0" borderId="0" xfId="8" applyFont="1" applyAlignment="1"/>
    <xf numFmtId="3" fontId="14" fillId="0" borderId="0" xfId="8" applyNumberFormat="1" applyFont="1"/>
    <xf numFmtId="0" fontId="11" fillId="0" borderId="0" xfId="0" applyFont="1"/>
    <xf numFmtId="3" fontId="11" fillId="0" borderId="1" xfId="0" applyNumberFormat="1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Fill="1"/>
    <xf numFmtId="0" fontId="7" fillId="0" borderId="0" xfId="0" applyFont="1" applyFill="1"/>
    <xf numFmtId="0" fontId="13" fillId="0" borderId="0" xfId="0" applyFont="1" applyFill="1"/>
    <xf numFmtId="0" fontId="6" fillId="0" borderId="0" xfId="0" applyFont="1" applyFill="1"/>
    <xf numFmtId="3" fontId="10" fillId="0" borderId="1" xfId="8" applyNumberFormat="1" applyFont="1" applyBorder="1" applyAlignment="1">
      <alignment horizontal="center"/>
    </xf>
    <xf numFmtId="3" fontId="16" fillId="0" borderId="1" xfId="8" applyNumberFormat="1" applyFont="1" applyBorder="1" applyAlignment="1">
      <alignment horizontal="right"/>
    </xf>
    <xf numFmtId="3" fontId="10" fillId="0" borderId="1" xfId="8" applyNumberFormat="1" applyFont="1" applyBorder="1" applyAlignment="1">
      <alignment horizontal="right"/>
    </xf>
    <xf numFmtId="3" fontId="16" fillId="0" borderId="2" xfId="8" applyNumberFormat="1" applyFont="1" applyBorder="1" applyAlignment="1">
      <alignment horizontal="right"/>
    </xf>
    <xf numFmtId="0" fontId="10" fillId="0" borderId="0" xfId="8" applyFont="1"/>
    <xf numFmtId="0" fontId="10" fillId="0" borderId="0" xfId="8" applyFont="1" applyAlignment="1"/>
    <xf numFmtId="3" fontId="10" fillId="0" borderId="0" xfId="8" applyNumberFormat="1" applyFont="1" applyAlignment="1">
      <alignment horizontal="right"/>
    </xf>
    <xf numFmtId="3" fontId="10" fillId="0" borderId="0" xfId="8" applyNumberFormat="1" applyFont="1" applyAlignment="1"/>
    <xf numFmtId="0" fontId="12" fillId="0" borderId="0" xfId="8" applyFont="1"/>
    <xf numFmtId="0" fontId="5" fillId="0" borderId="0" xfId="8" applyFont="1"/>
    <xf numFmtId="0" fontId="14" fillId="0" borderId="0" xfId="0" applyFon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2" fillId="0" borderId="0" xfId="0" applyFont="1"/>
    <xf numFmtId="0" fontId="14" fillId="0" borderId="0" xfId="0" applyFont="1" applyFill="1"/>
    <xf numFmtId="0" fontId="14" fillId="0" borderId="0" xfId="0" applyFont="1" applyBorder="1"/>
    <xf numFmtId="0" fontId="10" fillId="0" borderId="0" xfId="15" applyFont="1" applyAlignment="1">
      <alignment horizontal="center" vertical="center" wrapText="1"/>
    </xf>
    <xf numFmtId="0" fontId="10" fillId="0" borderId="0" xfId="15" applyFont="1"/>
    <xf numFmtId="0" fontId="16" fillId="0" borderId="3" xfId="15" applyFont="1" applyBorder="1" applyAlignment="1">
      <alignment horizontal="center"/>
    </xf>
    <xf numFmtId="0" fontId="16" fillId="0" borderId="3" xfId="15" applyFont="1" applyBorder="1" applyAlignment="1">
      <alignment horizontal="left"/>
    </xf>
    <xf numFmtId="0" fontId="10" fillId="0" borderId="3" xfId="15" applyFont="1" applyBorder="1"/>
    <xf numFmtId="3" fontId="10" fillId="0" borderId="3" xfId="15" applyNumberFormat="1" applyFont="1" applyBorder="1"/>
    <xf numFmtId="167" fontId="16" fillId="0" borderId="3" xfId="15" applyNumberFormat="1" applyFont="1" applyBorder="1" applyAlignment="1">
      <alignment horizontal="center"/>
    </xf>
    <xf numFmtId="3" fontId="16" fillId="0" borderId="3" xfId="15" applyNumberFormat="1" applyFont="1" applyBorder="1"/>
    <xf numFmtId="3" fontId="10" fillId="0" borderId="0" xfId="15" applyNumberFormat="1" applyFont="1"/>
    <xf numFmtId="0" fontId="16" fillId="0" borderId="0" xfId="15" applyFont="1"/>
    <xf numFmtId="0" fontId="16" fillId="0" borderId="0" xfId="15" applyFont="1" applyAlignment="1">
      <alignment horizontal="center"/>
    </xf>
    <xf numFmtId="0" fontId="10" fillId="0" borderId="0" xfId="15" applyFont="1" applyAlignment="1">
      <alignment horizontal="left"/>
    </xf>
    <xf numFmtId="0" fontId="16" fillId="2" borderId="3" xfId="6" applyFont="1" applyFill="1" applyBorder="1" applyAlignment="1">
      <alignment horizontal="center" vertical="center"/>
    </xf>
    <xf numFmtId="0" fontId="14" fillId="0" borderId="0" xfId="12" applyFont="1"/>
    <xf numFmtId="0" fontId="16" fillId="2" borderId="3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center" vertical="center"/>
    </xf>
    <xf numFmtId="0" fontId="10" fillId="0" borderId="3" xfId="6" applyFont="1" applyBorder="1" applyAlignment="1">
      <alignment horizontal="left" vertical="center"/>
    </xf>
    <xf numFmtId="3" fontId="10" fillId="0" borderId="3" xfId="6" applyNumberFormat="1" applyFont="1" applyBorder="1" applyAlignment="1">
      <alignment vertical="center"/>
    </xf>
    <xf numFmtId="3" fontId="10" fillId="0" borderId="3" xfId="6" applyNumberFormat="1" applyFont="1" applyBorder="1" applyAlignment="1">
      <alignment horizontal="right" vertical="center"/>
    </xf>
    <xf numFmtId="3" fontId="16" fillId="0" borderId="3" xfId="6" applyNumberFormat="1" applyFont="1" applyBorder="1" applyAlignment="1">
      <alignment vertical="center"/>
    </xf>
    <xf numFmtId="0" fontId="10" fillId="0" borderId="0" xfId="12" applyFont="1"/>
    <xf numFmtId="0" fontId="14" fillId="0" borderId="0" xfId="10" applyFont="1"/>
    <xf numFmtId="3" fontId="14" fillId="0" borderId="0" xfId="10" applyNumberFormat="1" applyFont="1"/>
    <xf numFmtId="0" fontId="14" fillId="0" borderId="0" xfId="10" applyFont="1" applyAlignment="1">
      <alignment horizontal="center"/>
    </xf>
    <xf numFmtId="0" fontId="10" fillId="0" borderId="0" xfId="10" applyFont="1" applyAlignment="1"/>
    <xf numFmtId="3" fontId="10" fillId="0" borderId="0" xfId="10" applyNumberFormat="1" applyFont="1" applyAlignment="1"/>
    <xf numFmtId="0" fontId="21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4" fillId="0" borderId="0" xfId="4" applyFont="1"/>
    <xf numFmtId="0" fontId="10" fillId="0" borderId="0" xfId="4" applyFont="1" applyAlignment="1"/>
    <xf numFmtId="0" fontId="14" fillId="0" borderId="0" xfId="4" applyFont="1" applyAlignment="1">
      <alignment horizontal="right"/>
    </xf>
    <xf numFmtId="0" fontId="17" fillId="0" borderId="1" xfId="4" applyFont="1" applyBorder="1" applyAlignment="1">
      <alignment horizontal="center"/>
    </xf>
    <xf numFmtId="0" fontId="18" fillId="0" borderId="1" xfId="4" applyFont="1" applyBorder="1" applyAlignment="1">
      <alignment horizontal="center"/>
    </xf>
    <xf numFmtId="0" fontId="12" fillId="0" borderId="0" xfId="4" applyFont="1"/>
    <xf numFmtId="0" fontId="17" fillId="0" borderId="1" xfId="4" applyFont="1" applyBorder="1"/>
    <xf numFmtId="0" fontId="14" fillId="0" borderId="0" xfId="16" applyFont="1"/>
    <xf numFmtId="0" fontId="14" fillId="0" borderId="1" xfId="16" applyFont="1" applyBorder="1" applyAlignment="1">
      <alignment horizontal="center"/>
    </xf>
    <xf numFmtId="3" fontId="10" fillId="0" borderId="1" xfId="16" applyNumberFormat="1" applyFont="1" applyBorder="1"/>
    <xf numFmtId="3" fontId="16" fillId="0" borderId="1" xfId="16" applyNumberFormat="1" applyFont="1" applyBorder="1" applyAlignment="1"/>
    <xf numFmtId="0" fontId="14" fillId="0" borderId="1" xfId="16" applyFont="1" applyFill="1" applyBorder="1" applyAlignment="1">
      <alignment horizontal="center"/>
    </xf>
    <xf numFmtId="3" fontId="16" fillId="0" borderId="1" xfId="16" applyNumberFormat="1" applyFont="1" applyBorder="1"/>
    <xf numFmtId="0" fontId="14" fillId="0" borderId="0" xfId="16" applyFont="1" applyBorder="1" applyAlignment="1">
      <alignment horizontal="center"/>
    </xf>
    <xf numFmtId="0" fontId="14" fillId="0" borderId="0" xfId="9" applyFont="1"/>
    <xf numFmtId="0" fontId="11" fillId="0" borderId="0" xfId="9" applyFont="1"/>
    <xf numFmtId="0" fontId="10" fillId="0" borderId="4" xfId="9" applyFont="1" applyBorder="1" applyAlignment="1">
      <alignment horizontal="center" wrapText="1"/>
    </xf>
    <xf numFmtId="0" fontId="10" fillId="0" borderId="3" xfId="9" applyFont="1" applyBorder="1" applyAlignment="1">
      <alignment horizontal="left" wrapText="1"/>
    </xf>
    <xf numFmtId="3" fontId="10" fillId="0" borderId="3" xfId="9" applyNumberFormat="1" applyFont="1" applyBorder="1" applyAlignment="1">
      <alignment horizontal="right" wrapText="1"/>
    </xf>
    <xf numFmtId="0" fontId="14" fillId="0" borderId="0" xfId="9" applyFont="1" applyAlignment="1">
      <alignment horizontal="left"/>
    </xf>
    <xf numFmtId="0" fontId="10" fillId="0" borderId="4" xfId="9" applyFont="1" applyBorder="1" applyAlignment="1">
      <alignment horizontal="center"/>
    </xf>
    <xf numFmtId="0" fontId="10" fillId="0" borderId="0" xfId="9" applyFont="1" applyAlignment="1">
      <alignment horizontal="left"/>
    </xf>
    <xf numFmtId="0" fontId="15" fillId="0" borderId="4" xfId="9" applyFont="1" applyBorder="1" applyAlignment="1">
      <alignment horizontal="center" vertical="top" wrapText="1"/>
    </xf>
    <xf numFmtId="0" fontId="15" fillId="0" borderId="3" xfId="9" applyFont="1" applyBorder="1" applyAlignment="1">
      <alignment vertical="top" wrapText="1"/>
    </xf>
    <xf numFmtId="3" fontId="10" fillId="0" borderId="3" xfId="9" applyNumberFormat="1" applyFont="1" applyBorder="1" applyAlignment="1">
      <alignment horizontal="right" vertical="top" wrapText="1"/>
    </xf>
    <xf numFmtId="0" fontId="16" fillId="0" borderId="4" xfId="9" applyFont="1" applyBorder="1" applyAlignment="1">
      <alignment horizontal="left"/>
    </xf>
    <xf numFmtId="0" fontId="16" fillId="0" borderId="3" xfId="9" applyFont="1" applyBorder="1" applyAlignment="1">
      <alignment horizontal="left" wrapText="1"/>
    </xf>
    <xf numFmtId="3" fontId="16" fillId="0" borderId="3" xfId="9" applyNumberFormat="1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right" wrapText="1"/>
    </xf>
    <xf numFmtId="0" fontId="12" fillId="0" borderId="0" xfId="9" applyFont="1" applyAlignment="1">
      <alignment horizontal="left"/>
    </xf>
    <xf numFmtId="0" fontId="14" fillId="0" borderId="0" xfId="9" applyFont="1" applyAlignment="1">
      <alignment horizontal="right"/>
    </xf>
    <xf numFmtId="0" fontId="16" fillId="0" borderId="3" xfId="6" applyFont="1" applyBorder="1" applyAlignment="1">
      <alignment horizontal="left" vertical="center"/>
    </xf>
    <xf numFmtId="3" fontId="16" fillId="0" borderId="3" xfId="6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/>
    </xf>
    <xf numFmtId="3" fontId="13" fillId="0" borderId="4" xfId="1" applyNumberFormat="1" applyFont="1" applyFill="1" applyBorder="1" applyAlignment="1" applyProtection="1"/>
    <xf numFmtId="3" fontId="11" fillId="0" borderId="4" xfId="1" applyNumberFormat="1" applyFont="1" applyFill="1" applyBorder="1" applyAlignment="1" applyProtection="1"/>
    <xf numFmtId="3" fontId="14" fillId="0" borderId="4" xfId="1" applyNumberFormat="1" applyFont="1" applyFill="1" applyBorder="1" applyAlignment="1" applyProtection="1"/>
    <xf numFmtId="0" fontId="13" fillId="0" borderId="1" xfId="0" applyFont="1" applyBorder="1" applyAlignment="1">
      <alignment horizontal="center"/>
    </xf>
    <xf numFmtId="0" fontId="14" fillId="0" borderId="4" xfId="0" applyFont="1" applyFill="1" applyBorder="1"/>
    <xf numFmtId="49" fontId="13" fillId="0" borderId="1" xfId="0" applyNumberFormat="1" applyFont="1" applyBorder="1" applyAlignment="1">
      <alignment horizontal="center"/>
    </xf>
    <xf numFmtId="0" fontId="13" fillId="0" borderId="4" xfId="0" applyFont="1" applyFill="1" applyBorder="1"/>
    <xf numFmtId="3" fontId="14" fillId="0" borderId="4" xfId="1" applyNumberFormat="1" applyFont="1" applyFill="1" applyBorder="1" applyAlignment="1" applyProtection="1">
      <alignment wrapText="1"/>
    </xf>
    <xf numFmtId="49" fontId="10" fillId="0" borderId="2" xfId="0" applyNumberFormat="1" applyFont="1" applyBorder="1" applyAlignment="1">
      <alignment horizontal="center"/>
    </xf>
    <xf numFmtId="3" fontId="14" fillId="0" borderId="5" xfId="1" applyNumberFormat="1" applyFont="1" applyFill="1" applyBorder="1" applyAlignment="1" applyProtection="1"/>
    <xf numFmtId="3" fontId="13" fillId="0" borderId="1" xfId="1" applyNumberFormat="1" applyFont="1" applyFill="1" applyBorder="1" applyAlignment="1" applyProtection="1"/>
    <xf numFmtId="3" fontId="13" fillId="0" borderId="1" xfId="0" applyNumberFormat="1" applyFont="1" applyBorder="1" applyAlignment="1"/>
    <xf numFmtId="3" fontId="14" fillId="0" borderId="1" xfId="1" applyNumberFormat="1" applyFont="1" applyFill="1" applyBorder="1" applyAlignment="1" applyProtection="1"/>
    <xf numFmtId="0" fontId="11" fillId="0" borderId="1" xfId="0" applyFont="1" applyBorder="1" applyAlignment="1">
      <alignment horizontal="center"/>
    </xf>
    <xf numFmtId="3" fontId="12" fillId="0" borderId="4" xfId="1" applyNumberFormat="1" applyFont="1" applyFill="1" applyBorder="1" applyAlignment="1" applyProtection="1"/>
    <xf numFmtId="3" fontId="13" fillId="0" borderId="4" xfId="0" applyNumberFormat="1" applyFont="1" applyBorder="1" applyAlignment="1"/>
    <xf numFmtId="3" fontId="14" fillId="0" borderId="4" xfId="0" applyNumberFormat="1" applyFont="1" applyBorder="1" applyAlignment="1"/>
    <xf numFmtId="0" fontId="12" fillId="0" borderId="1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21" fillId="0" borderId="4" xfId="0" applyFont="1" applyBorder="1"/>
    <xf numFmtId="3" fontId="14" fillId="0" borderId="3" xfId="0" applyNumberFormat="1" applyFont="1" applyBorder="1" applyAlignment="1">
      <alignment horizontal="left" vertical="center"/>
    </xf>
    <xf numFmtId="0" fontId="21" fillId="0" borderId="3" xfId="0" applyFont="1" applyBorder="1" applyAlignment="1">
      <alignment horizontal="left"/>
    </xf>
    <xf numFmtId="3" fontId="10" fillId="0" borderId="1" xfId="0" applyNumberFormat="1" applyFont="1" applyBorder="1"/>
    <xf numFmtId="169" fontId="10" fillId="0" borderId="1" xfId="0" applyNumberFormat="1" applyFont="1" applyBorder="1"/>
    <xf numFmtId="3" fontId="16" fillId="0" borderId="1" xfId="0" applyNumberFormat="1" applyFont="1" applyBorder="1"/>
    <xf numFmtId="169" fontId="16" fillId="0" borderId="1" xfId="0" applyNumberFormat="1" applyFont="1" applyBorder="1"/>
    <xf numFmtId="3" fontId="10" fillId="3" borderId="1" xfId="1" applyNumberFormat="1" applyFont="1" applyFill="1" applyBorder="1" applyAlignment="1" applyProtection="1"/>
    <xf numFmtId="3" fontId="16" fillId="3" borderId="1" xfId="0" applyNumberFormat="1" applyFont="1" applyFill="1" applyBorder="1" applyAlignment="1" applyProtection="1"/>
    <xf numFmtId="3" fontId="17" fillId="0" borderId="1" xfId="0" applyNumberFormat="1" applyFont="1" applyFill="1" applyBorder="1"/>
    <xf numFmtId="3" fontId="10" fillId="0" borderId="2" xfId="0" applyNumberFormat="1" applyFont="1" applyBorder="1"/>
    <xf numFmtId="169" fontId="10" fillId="0" borderId="2" xfId="0" applyNumberFormat="1" applyFont="1" applyBorder="1"/>
    <xf numFmtId="0" fontId="16" fillId="0" borderId="1" xfId="0" applyFont="1" applyBorder="1"/>
    <xf numFmtId="0" fontId="10" fillId="0" borderId="1" xfId="0" applyFont="1" applyBorder="1"/>
    <xf numFmtId="3" fontId="10" fillId="0" borderId="1" xfId="8" applyNumberFormat="1" applyFont="1" applyBorder="1"/>
    <xf numFmtId="3" fontId="10" fillId="0" borderId="6" xfId="8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left" wrapText="1"/>
    </xf>
    <xf numFmtId="3" fontId="10" fillId="0" borderId="1" xfId="0" applyNumberFormat="1" applyFont="1" applyBorder="1" applyAlignment="1">
      <alignment horizontal="left"/>
    </xf>
    <xf numFmtId="169" fontId="26" fillId="0" borderId="1" xfId="0" applyNumberFormat="1" applyFont="1" applyBorder="1"/>
    <xf numFmtId="169" fontId="27" fillId="0" borderId="1" xfId="0" applyNumberFormat="1" applyFont="1" applyBorder="1"/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left"/>
    </xf>
    <xf numFmtId="169" fontId="26" fillId="0" borderId="2" xfId="0" applyNumberFormat="1" applyFont="1" applyBorder="1"/>
    <xf numFmtId="169" fontId="16" fillId="0" borderId="3" xfId="15" applyNumberFormat="1" applyFont="1" applyBorder="1"/>
    <xf numFmtId="0" fontId="10" fillId="0" borderId="3" xfId="15" applyFont="1" applyBorder="1" applyAlignment="1">
      <alignment horizontal="center"/>
    </xf>
    <xf numFmtId="0" fontId="12" fillId="2" borderId="3" xfId="12" applyFont="1" applyFill="1" applyBorder="1" applyAlignment="1">
      <alignment horizontal="center"/>
    </xf>
    <xf numFmtId="0" fontId="16" fillId="2" borderId="3" xfId="12" applyFont="1" applyFill="1" applyBorder="1" applyAlignment="1">
      <alignment horizontal="center"/>
    </xf>
    <xf numFmtId="0" fontId="10" fillId="0" borderId="0" xfId="16" applyFont="1"/>
    <xf numFmtId="0" fontId="10" fillId="0" borderId="0" xfId="16" applyFont="1" applyBorder="1" applyAlignment="1">
      <alignment horizontal="center"/>
    </xf>
    <xf numFmtId="0" fontId="12" fillId="0" borderId="1" xfId="16" applyFont="1" applyBorder="1" applyAlignment="1">
      <alignment horizontal="center"/>
    </xf>
    <xf numFmtId="0" fontId="12" fillId="0" borderId="0" xfId="16" applyFont="1"/>
    <xf numFmtId="0" fontId="12" fillId="0" borderId="1" xfId="16" applyFont="1" applyFill="1" applyBorder="1" applyAlignment="1">
      <alignment horizontal="center"/>
    </xf>
    <xf numFmtId="0" fontId="10" fillId="0" borderId="1" xfId="16" applyFont="1" applyBorder="1" applyAlignment="1">
      <alignment horizontal="center"/>
    </xf>
    <xf numFmtId="0" fontId="16" fillId="0" borderId="1" xfId="16" applyFont="1" applyBorder="1" applyAlignment="1">
      <alignment horizontal="center"/>
    </xf>
    <xf numFmtId="0" fontId="10" fillId="0" borderId="1" xfId="16" applyFont="1" applyFill="1" applyBorder="1" applyAlignment="1">
      <alignment horizontal="center"/>
    </xf>
    <xf numFmtId="0" fontId="16" fillId="0" borderId="1" xfId="16" applyFont="1" applyFill="1" applyBorder="1" applyAlignment="1">
      <alignment horizontal="center"/>
    </xf>
    <xf numFmtId="3" fontId="10" fillId="0" borderId="1" xfId="16" applyNumberFormat="1" applyFont="1" applyBorder="1" applyAlignment="1"/>
    <xf numFmtId="0" fontId="25" fillId="0" borderId="0" xfId="0" applyFont="1"/>
    <xf numFmtId="0" fontId="8" fillId="0" borderId="0" xfId="0" applyFont="1"/>
    <xf numFmtId="166" fontId="16" fillId="2" borderId="3" xfId="6" applyNumberFormat="1" applyFont="1" applyFill="1" applyBorder="1" applyAlignment="1">
      <alignment horizontal="center" vertical="center"/>
    </xf>
    <xf numFmtId="166" fontId="16" fillId="2" borderId="3" xfId="6" applyNumberFormat="1" applyFont="1" applyFill="1" applyBorder="1" applyAlignment="1">
      <alignment horizontal="right" vertical="center"/>
    </xf>
    <xf numFmtId="166" fontId="16" fillId="0" borderId="3" xfId="6" applyNumberFormat="1" applyFont="1" applyFill="1" applyBorder="1" applyAlignment="1">
      <alignment horizontal="right" vertical="center"/>
    </xf>
    <xf numFmtId="166" fontId="10" fillId="0" borderId="3" xfId="6" applyNumberFormat="1" applyFont="1" applyBorder="1" applyAlignment="1">
      <alignment vertical="center"/>
    </xf>
    <xf numFmtId="166" fontId="10" fillId="0" borderId="3" xfId="6" applyNumberFormat="1" applyFont="1" applyBorder="1" applyAlignment="1">
      <alignment horizontal="right" vertical="center"/>
    </xf>
    <xf numFmtId="166" fontId="16" fillId="0" borderId="3" xfId="6" applyNumberFormat="1" applyFont="1" applyBorder="1" applyAlignment="1">
      <alignment vertical="center"/>
    </xf>
    <xf numFmtId="166" fontId="14" fillId="0" borderId="0" xfId="12" applyNumberFormat="1" applyFont="1"/>
    <xf numFmtId="3" fontId="18" fillId="0" borderId="3" xfId="0" applyNumberFormat="1" applyFont="1" applyBorder="1" applyAlignment="1">
      <alignment horizontal="right"/>
    </xf>
    <xf numFmtId="3" fontId="16" fillId="0" borderId="3" xfId="8" applyNumberFormat="1" applyFont="1" applyBorder="1"/>
    <xf numFmtId="0" fontId="28" fillId="0" borderId="0" xfId="8" applyFont="1"/>
    <xf numFmtId="169" fontId="2" fillId="0" borderId="0" xfId="8" applyNumberFormat="1"/>
    <xf numFmtId="0" fontId="29" fillId="0" borderId="4" xfId="8" applyFont="1" applyFill="1" applyBorder="1" applyAlignment="1">
      <alignment horizontal="left" vertical="center"/>
    </xf>
    <xf numFmtId="3" fontId="12" fillId="0" borderId="1" xfId="8" applyNumberFormat="1" applyFont="1" applyFill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/>
    </xf>
    <xf numFmtId="3" fontId="29" fillId="0" borderId="4" xfId="2" applyNumberFormat="1" applyFont="1" applyFill="1" applyBorder="1" applyAlignment="1" applyProtection="1"/>
    <xf numFmtId="3" fontId="14" fillId="0" borderId="1" xfId="13" applyNumberFormat="1" applyFont="1" applyBorder="1"/>
    <xf numFmtId="169" fontId="14" fillId="0" borderId="1" xfId="13" applyNumberFormat="1" applyFont="1" applyBorder="1"/>
    <xf numFmtId="3" fontId="12" fillId="0" borderId="1" xfId="8" applyNumberFormat="1" applyFont="1" applyBorder="1" applyAlignment="1">
      <alignment horizontal="right"/>
    </xf>
    <xf numFmtId="49" fontId="14" fillId="0" borderId="1" xfId="13" applyNumberFormat="1" applyFont="1" applyBorder="1" applyAlignment="1">
      <alignment horizontal="center"/>
    </xf>
    <xf numFmtId="3" fontId="19" fillId="0" borderId="4" xfId="2" applyNumberFormat="1" applyFont="1" applyFill="1" applyBorder="1" applyAlignment="1" applyProtection="1"/>
    <xf numFmtId="3" fontId="14" fillId="0" borderId="1" xfId="8" applyNumberFormat="1" applyFont="1" applyBorder="1" applyAlignment="1">
      <alignment horizontal="right"/>
    </xf>
    <xf numFmtId="0" fontId="14" fillId="0" borderId="1" xfId="13" applyFont="1" applyBorder="1" applyAlignment="1">
      <alignment horizontal="center"/>
    </xf>
    <xf numFmtId="0" fontId="12" fillId="0" borderId="1" xfId="13" applyFont="1" applyBorder="1" applyAlignment="1">
      <alignment horizontal="center"/>
    </xf>
    <xf numFmtId="3" fontId="12" fillId="0" borderId="1" xfId="13" applyNumberFormat="1" applyFont="1" applyBorder="1"/>
    <xf numFmtId="169" fontId="12" fillId="0" borderId="1" xfId="13" applyNumberFormat="1" applyFont="1" applyBorder="1"/>
    <xf numFmtId="3" fontId="14" fillId="3" borderId="1" xfId="2" applyNumberFormat="1" applyFont="1" applyFill="1" applyBorder="1" applyAlignment="1" applyProtection="1"/>
    <xf numFmtId="3" fontId="12" fillId="3" borderId="1" xfId="13" applyNumberFormat="1" applyFont="1" applyFill="1" applyBorder="1" applyAlignment="1" applyProtection="1"/>
    <xf numFmtId="3" fontId="24" fillId="0" borderId="1" xfId="13" applyNumberFormat="1" applyFont="1" applyFill="1" applyBorder="1"/>
    <xf numFmtId="49" fontId="24" fillId="0" borderId="1" xfId="13" applyNumberFormat="1" applyFont="1" applyBorder="1" applyAlignment="1">
      <alignment horizontal="center"/>
    </xf>
    <xf numFmtId="3" fontId="30" fillId="0" borderId="4" xfId="2" applyNumberFormat="1" applyFont="1" applyFill="1" applyBorder="1" applyAlignment="1" applyProtection="1"/>
    <xf numFmtId="3" fontId="24" fillId="0" borderId="1" xfId="13" applyNumberFormat="1" applyFont="1" applyBorder="1"/>
    <xf numFmtId="169" fontId="24" fillId="0" borderId="1" xfId="13" applyNumberFormat="1" applyFont="1" applyBorder="1"/>
    <xf numFmtId="3" fontId="24" fillId="0" borderId="1" xfId="8" applyNumberFormat="1" applyFont="1" applyBorder="1" applyAlignment="1">
      <alignment horizontal="right"/>
    </xf>
    <xf numFmtId="0" fontId="19" fillId="0" borderId="4" xfId="13" applyFont="1" applyFill="1" applyBorder="1"/>
    <xf numFmtId="3" fontId="14" fillId="0" borderId="1" xfId="8" applyNumberFormat="1" applyFont="1" applyBorder="1"/>
    <xf numFmtId="0" fontId="29" fillId="0" borderId="4" xfId="13" applyFont="1" applyFill="1" applyBorder="1"/>
    <xf numFmtId="3" fontId="19" fillId="0" borderId="4" xfId="2" applyNumberFormat="1" applyFont="1" applyFill="1" applyBorder="1" applyAlignment="1" applyProtection="1">
      <alignment wrapText="1"/>
    </xf>
    <xf numFmtId="3" fontId="29" fillId="0" borderId="5" xfId="2" applyNumberFormat="1" applyFont="1" applyFill="1" applyBorder="1" applyAlignment="1" applyProtection="1"/>
    <xf numFmtId="3" fontId="12" fillId="0" borderId="2" xfId="13" applyNumberFormat="1" applyFont="1" applyBorder="1"/>
    <xf numFmtId="169" fontId="12" fillId="0" borderId="2" xfId="13" applyNumberFormat="1" applyFont="1" applyBorder="1"/>
    <xf numFmtId="3" fontId="14" fillId="0" borderId="2" xfId="8" applyNumberFormat="1" applyFont="1" applyBorder="1" applyAlignment="1">
      <alignment horizontal="right"/>
    </xf>
    <xf numFmtId="49" fontId="14" fillId="0" borderId="4" xfId="13" applyNumberFormat="1" applyFont="1" applyBorder="1" applyAlignment="1">
      <alignment horizontal="center"/>
    </xf>
    <xf numFmtId="3" fontId="19" fillId="0" borderId="3" xfId="2" applyNumberFormat="1" applyFont="1" applyFill="1" applyBorder="1" applyAlignment="1" applyProtection="1"/>
    <xf numFmtId="3" fontId="14" fillId="0" borderId="3" xfId="13" applyNumberFormat="1" applyFont="1" applyBorder="1"/>
    <xf numFmtId="169" fontId="14" fillId="0" borderId="3" xfId="13" applyNumberFormat="1" applyFont="1" applyBorder="1"/>
    <xf numFmtId="3" fontId="14" fillId="0" borderId="3" xfId="8" applyNumberFormat="1" applyFont="1" applyBorder="1" applyAlignment="1">
      <alignment horizontal="right"/>
    </xf>
    <xf numFmtId="49" fontId="14" fillId="0" borderId="5" xfId="13" applyNumberFormat="1" applyFont="1" applyBorder="1" applyAlignment="1">
      <alignment horizontal="center"/>
    </xf>
    <xf numFmtId="3" fontId="29" fillId="0" borderId="3" xfId="2" applyNumberFormat="1" applyFont="1" applyFill="1" applyBorder="1" applyAlignment="1" applyProtection="1"/>
    <xf numFmtId="3" fontId="12" fillId="0" borderId="3" xfId="13" applyNumberFormat="1" applyFont="1" applyBorder="1"/>
    <xf numFmtId="49" fontId="12" fillId="0" borderId="4" xfId="13" applyNumberFormat="1" applyFont="1" applyBorder="1" applyAlignment="1">
      <alignment horizontal="center"/>
    </xf>
    <xf numFmtId="3" fontId="29" fillId="0" borderId="3" xfId="13" applyNumberFormat="1" applyFont="1" applyBorder="1" applyAlignment="1"/>
    <xf numFmtId="0" fontId="12" fillId="0" borderId="3" xfId="13" applyFont="1" applyBorder="1"/>
    <xf numFmtId="0" fontId="14" fillId="0" borderId="3" xfId="13" applyFont="1" applyBorder="1"/>
    <xf numFmtId="0" fontId="12" fillId="0" borderId="4" xfId="13" applyFont="1" applyBorder="1" applyAlignment="1">
      <alignment horizontal="center"/>
    </xf>
    <xf numFmtId="169" fontId="12" fillId="0" borderId="3" xfId="13" applyNumberFormat="1" applyFont="1" applyBorder="1"/>
    <xf numFmtId="3" fontId="14" fillId="0" borderId="3" xfId="8" applyNumberFormat="1" applyFont="1" applyFill="1" applyBorder="1" applyAlignment="1">
      <alignment horizontal="right"/>
    </xf>
    <xf numFmtId="3" fontId="19" fillId="0" borderId="3" xfId="13" applyNumberFormat="1" applyFont="1" applyBorder="1" applyAlignment="1"/>
    <xf numFmtId="3" fontId="14" fillId="0" borderId="3" xfId="8" applyNumberFormat="1" applyFont="1" applyFill="1" applyBorder="1"/>
    <xf numFmtId="0" fontId="14" fillId="0" borderId="4" xfId="13" applyFont="1" applyBorder="1" applyAlignment="1">
      <alignment horizontal="center"/>
    </xf>
    <xf numFmtId="3" fontId="12" fillId="0" borderId="3" xfId="8" applyNumberFormat="1" applyFont="1" applyFill="1" applyBorder="1" applyAlignment="1">
      <alignment horizontal="center" vertical="center" wrapText="1"/>
    </xf>
    <xf numFmtId="3" fontId="14" fillId="0" borderId="3" xfId="8" applyNumberFormat="1" applyFont="1" applyFill="1" applyBorder="1" applyAlignment="1">
      <alignment horizontal="right" vertical="center" wrapText="1"/>
    </xf>
    <xf numFmtId="0" fontId="14" fillId="0" borderId="3" xfId="5" applyFont="1" applyBorder="1"/>
    <xf numFmtId="3" fontId="14" fillId="0" borderId="3" xfId="5" applyNumberFormat="1" applyFont="1" applyBorder="1" applyAlignment="1">
      <alignment horizontal="right"/>
    </xf>
    <xf numFmtId="49" fontId="12" fillId="0" borderId="4" xfId="13" applyNumberFormat="1" applyFont="1" applyBorder="1" applyAlignment="1">
      <alignment horizontal="center" vertical="center"/>
    </xf>
    <xf numFmtId="49" fontId="29" fillId="0" borderId="3" xfId="13" applyNumberFormat="1" applyFont="1" applyBorder="1" applyAlignment="1">
      <alignment vertical="center"/>
    </xf>
    <xf numFmtId="3" fontId="12" fillId="0" borderId="3" xfId="13" applyNumberFormat="1" applyFont="1" applyBorder="1" applyAlignment="1">
      <alignment vertical="center"/>
    </xf>
    <xf numFmtId="3" fontId="12" fillId="0" borderId="3" xfId="2" applyNumberFormat="1" applyFont="1" applyFill="1" applyBorder="1" applyAlignment="1" applyProtection="1">
      <alignment horizontal="right" vertical="center"/>
    </xf>
    <xf numFmtId="49" fontId="14" fillId="0" borderId="4" xfId="13" applyNumberFormat="1" applyFont="1" applyBorder="1" applyAlignment="1">
      <alignment horizontal="center" vertical="center"/>
    </xf>
    <xf numFmtId="49" fontId="19" fillId="0" borderId="3" xfId="13" applyNumberFormat="1" applyFont="1" applyBorder="1" applyAlignment="1">
      <alignment vertical="center"/>
    </xf>
    <xf numFmtId="3" fontId="14" fillId="0" borderId="3" xfId="13" applyNumberFormat="1" applyFont="1" applyBorder="1" applyAlignment="1"/>
    <xf numFmtId="3" fontId="14" fillId="0" borderId="3" xfId="2" applyNumberFormat="1" applyFont="1" applyFill="1" applyBorder="1" applyAlignment="1" applyProtection="1"/>
    <xf numFmtId="3" fontId="14" fillId="0" borderId="3" xfId="8" applyNumberFormat="1" applyFont="1" applyBorder="1" applyAlignment="1"/>
    <xf numFmtId="3" fontId="12" fillId="0" borderId="3" xfId="13" applyNumberFormat="1" applyFont="1" applyBorder="1" applyAlignment="1"/>
    <xf numFmtId="49" fontId="29" fillId="0" borderId="3" xfId="13" applyNumberFormat="1" applyFont="1" applyBorder="1" applyAlignment="1">
      <alignment vertical="center" wrapText="1"/>
    </xf>
    <xf numFmtId="3" fontId="12" fillId="0" borderId="3" xfId="2" applyNumberFormat="1" applyFont="1" applyFill="1" applyBorder="1" applyAlignment="1" applyProtection="1"/>
    <xf numFmtId="3" fontId="12" fillId="0" borderId="3" xfId="8" applyNumberFormat="1" applyFont="1" applyBorder="1" applyAlignment="1"/>
    <xf numFmtId="3" fontId="14" fillId="0" borderId="3" xfId="5" applyNumberFormat="1" applyFont="1" applyBorder="1" applyAlignment="1"/>
    <xf numFmtId="3" fontId="12" fillId="0" borderId="3" xfId="5" applyNumberFormat="1" applyFont="1" applyBorder="1" applyAlignment="1"/>
    <xf numFmtId="49" fontId="29" fillId="0" borderId="3" xfId="13" applyNumberFormat="1" applyFont="1" applyBorder="1" applyAlignment="1"/>
    <xf numFmtId="3" fontId="20" fillId="0" borderId="3" xfId="13" applyNumberFormat="1" applyFont="1" applyBorder="1" applyAlignment="1"/>
    <xf numFmtId="49" fontId="24" fillId="0" borderId="4" xfId="13" applyNumberFormat="1" applyFont="1" applyBorder="1" applyAlignment="1">
      <alignment horizontal="center" vertical="center"/>
    </xf>
    <xf numFmtId="49" fontId="30" fillId="0" borderId="3" xfId="13" applyNumberFormat="1" applyFont="1" applyBorder="1" applyAlignment="1">
      <alignment vertical="center"/>
    </xf>
    <xf numFmtId="3" fontId="24" fillId="0" borderId="3" xfId="13" applyNumberFormat="1" applyFont="1" applyBorder="1" applyAlignment="1"/>
    <xf numFmtId="3" fontId="24" fillId="0" borderId="3" xfId="2" applyNumberFormat="1" applyFont="1" applyFill="1" applyBorder="1" applyAlignment="1" applyProtection="1"/>
    <xf numFmtId="177" fontId="14" fillId="0" borderId="3" xfId="2" applyNumberFormat="1" applyFont="1" applyFill="1" applyBorder="1" applyAlignment="1" applyProtection="1"/>
    <xf numFmtId="3" fontId="14" fillId="0" borderId="3" xfId="2" applyNumberFormat="1" applyFont="1" applyFill="1" applyBorder="1" applyAlignment="1" applyProtection="1">
      <alignment horizontal="right" vertical="center"/>
    </xf>
    <xf numFmtId="3" fontId="12" fillId="0" borderId="3" xfId="2" applyNumberFormat="1" applyFont="1" applyFill="1" applyBorder="1" applyAlignment="1" applyProtection="1">
      <alignment vertical="center"/>
    </xf>
    <xf numFmtId="3" fontId="14" fillId="0" borderId="3" xfId="2" applyNumberFormat="1" applyFont="1" applyFill="1" applyBorder="1" applyAlignment="1" applyProtection="1">
      <alignment vertical="center"/>
    </xf>
    <xf numFmtId="3" fontId="14" fillId="0" borderId="3" xfId="5" applyNumberFormat="1" applyFont="1" applyFill="1" applyBorder="1"/>
    <xf numFmtId="3" fontId="12" fillId="0" borderId="3" xfId="8" applyNumberFormat="1" applyFont="1" applyBorder="1"/>
    <xf numFmtId="0" fontId="31" fillId="0" borderId="0" xfId="0" applyFont="1"/>
    <xf numFmtId="0" fontId="19" fillId="0" borderId="0" xfId="14" applyFont="1"/>
    <xf numFmtId="0" fontId="19" fillId="0" borderId="0" xfId="14" applyFont="1" applyAlignment="1">
      <alignment horizontal="right"/>
    </xf>
    <xf numFmtId="49" fontId="19" fillId="0" borderId="1" xfId="14" applyNumberFormat="1" applyFont="1" applyFill="1" applyBorder="1" applyAlignment="1">
      <alignment horizontal="center"/>
    </xf>
    <xf numFmtId="0" fontId="29" fillId="0" borderId="4" xfId="14" applyFont="1" applyFill="1" applyBorder="1"/>
    <xf numFmtId="169" fontId="19" fillId="0" borderId="1" xfId="14" applyNumberFormat="1" applyFont="1" applyFill="1" applyBorder="1"/>
    <xf numFmtId="49" fontId="19" fillId="0" borderId="1" xfId="14" applyNumberFormat="1" applyFont="1" applyBorder="1" applyAlignment="1">
      <alignment horizontal="center"/>
    </xf>
    <xf numFmtId="49" fontId="29" fillId="0" borderId="1" xfId="14" applyNumberFormat="1" applyFont="1" applyFill="1" applyBorder="1"/>
    <xf numFmtId="0" fontId="19" fillId="0" borderId="1" xfId="14" applyFont="1" applyFill="1" applyBorder="1"/>
    <xf numFmtId="3" fontId="19" fillId="0" borderId="1" xfId="14" applyNumberFormat="1" applyFont="1" applyBorder="1"/>
    <xf numFmtId="0" fontId="19" fillId="0" borderId="4" xfId="14" applyFont="1" applyFill="1" applyBorder="1"/>
    <xf numFmtId="49" fontId="19" fillId="0" borderId="1" xfId="14" applyNumberFormat="1" applyFont="1" applyFill="1" applyBorder="1"/>
    <xf numFmtId="3" fontId="19" fillId="0" borderId="1" xfId="14" applyNumberFormat="1" applyFont="1" applyFill="1" applyBorder="1"/>
    <xf numFmtId="3" fontId="19" fillId="0" borderId="4" xfId="3" applyNumberFormat="1" applyFont="1" applyFill="1" applyBorder="1" applyAlignment="1" applyProtection="1"/>
    <xf numFmtId="169" fontId="30" fillId="0" borderId="1" xfId="14" applyNumberFormat="1" applyFont="1" applyFill="1" applyBorder="1"/>
    <xf numFmtId="49" fontId="19" fillId="0" borderId="2" xfId="14" applyNumberFormat="1" applyFont="1" applyFill="1" applyBorder="1" applyAlignment="1">
      <alignment horizontal="center"/>
    </xf>
    <xf numFmtId="0" fontId="19" fillId="0" borderId="5" xfId="14" applyFont="1" applyFill="1" applyBorder="1"/>
    <xf numFmtId="169" fontId="19" fillId="0" borderId="2" xfId="14" applyNumberFormat="1" applyFont="1" applyFill="1" applyBorder="1"/>
    <xf numFmtId="49" fontId="19" fillId="0" borderId="2" xfId="14" applyNumberFormat="1" applyFont="1" applyBorder="1" applyAlignment="1">
      <alignment horizontal="center"/>
    </xf>
    <xf numFmtId="49" fontId="19" fillId="0" borderId="2" xfId="14" applyNumberFormat="1" applyFont="1" applyFill="1" applyBorder="1"/>
    <xf numFmtId="3" fontId="19" fillId="0" borderId="2" xfId="14" applyNumberFormat="1" applyFont="1" applyBorder="1"/>
    <xf numFmtId="3" fontId="19" fillId="0" borderId="2" xfId="14" applyNumberFormat="1" applyFont="1" applyFill="1" applyBorder="1"/>
    <xf numFmtId="49" fontId="19" fillId="0" borderId="3" xfId="14" applyNumberFormat="1" applyFont="1" applyFill="1" applyBorder="1" applyAlignment="1">
      <alignment horizontal="center"/>
    </xf>
    <xf numFmtId="0" fontId="19" fillId="0" borderId="3" xfId="14" applyFont="1" applyFill="1" applyBorder="1"/>
    <xf numFmtId="169" fontId="19" fillId="0" borderId="3" xfId="14" applyNumberFormat="1" applyFont="1" applyFill="1" applyBorder="1"/>
    <xf numFmtId="49" fontId="19" fillId="0" borderId="3" xfId="14" applyNumberFormat="1" applyFont="1" applyBorder="1" applyAlignment="1">
      <alignment horizontal="center"/>
    </xf>
    <xf numFmtId="49" fontId="19" fillId="0" borderId="3" xfId="14" applyNumberFormat="1" applyFont="1" applyFill="1" applyBorder="1"/>
    <xf numFmtId="3" fontId="19" fillId="0" borderId="3" xfId="14" applyNumberFormat="1" applyFont="1" applyBorder="1"/>
    <xf numFmtId="3" fontId="19" fillId="0" borderId="3" xfId="14" applyNumberFormat="1" applyFont="1" applyFill="1" applyBorder="1"/>
    <xf numFmtId="49" fontId="29" fillId="0" borderId="3" xfId="14" applyNumberFormat="1" applyFont="1" applyBorder="1" applyAlignment="1">
      <alignment horizontal="center"/>
    </xf>
    <xf numFmtId="49" fontId="29" fillId="0" borderId="3" xfId="14" applyNumberFormat="1" applyFont="1" applyFill="1" applyBorder="1"/>
    <xf numFmtId="169" fontId="29" fillId="0" borderId="3" xfId="14" applyNumberFormat="1" applyFont="1" applyFill="1" applyBorder="1"/>
    <xf numFmtId="49" fontId="29" fillId="0" borderId="3" xfId="14" applyNumberFormat="1" applyFont="1" applyBorder="1"/>
    <xf numFmtId="169" fontId="30" fillId="0" borderId="3" xfId="14" applyNumberFormat="1" applyFont="1" applyBorder="1"/>
    <xf numFmtId="0" fontId="29" fillId="0" borderId="3" xfId="14" applyFont="1" applyFill="1" applyBorder="1"/>
    <xf numFmtId="49" fontId="19" fillId="0" borderId="3" xfId="14" applyNumberFormat="1" applyFont="1" applyBorder="1"/>
    <xf numFmtId="0" fontId="29" fillId="0" borderId="3" xfId="14" applyFont="1" applyBorder="1"/>
    <xf numFmtId="169" fontId="29" fillId="0" borderId="3" xfId="14" applyNumberFormat="1" applyFont="1" applyBorder="1"/>
    <xf numFmtId="0" fontId="16" fillId="0" borderId="0" xfId="0" applyFont="1"/>
    <xf numFmtId="0" fontId="32" fillId="0" borderId="0" xfId="0" applyFont="1"/>
    <xf numFmtId="176" fontId="31" fillId="0" borderId="0" xfId="0" applyNumberFormat="1" applyFont="1"/>
    <xf numFmtId="176" fontId="19" fillId="0" borderId="0" xfId="14" applyNumberFormat="1" applyFont="1"/>
    <xf numFmtId="176" fontId="29" fillId="0" borderId="7" xfId="14" applyNumberFormat="1" applyFont="1" applyFill="1" applyBorder="1" applyAlignment="1">
      <alignment horizontal="left" vertical="center"/>
    </xf>
    <xf numFmtId="176" fontId="19" fillId="0" borderId="1" xfId="14" applyNumberFormat="1" applyFont="1" applyBorder="1" applyAlignment="1">
      <alignment vertical="center"/>
    </xf>
    <xf numFmtId="176" fontId="29" fillId="0" borderId="1" xfId="14" applyNumberFormat="1" applyFont="1" applyBorder="1" applyAlignment="1">
      <alignment vertical="center"/>
    </xf>
    <xf numFmtId="176" fontId="11" fillId="0" borderId="0" xfId="0" applyNumberFormat="1" applyFont="1" applyBorder="1"/>
    <xf numFmtId="176" fontId="11" fillId="0" borderId="0" xfId="0" applyNumberFormat="1" applyFont="1"/>
    <xf numFmtId="176" fontId="19" fillId="0" borderId="1" xfId="14" applyNumberFormat="1" applyFont="1" applyBorder="1"/>
    <xf numFmtId="176" fontId="19" fillId="0" borderId="1" xfId="14" applyNumberFormat="1" applyFont="1" applyFill="1" applyBorder="1"/>
    <xf numFmtId="176" fontId="29" fillId="0" borderId="1" xfId="14" applyNumberFormat="1" applyFont="1" applyFill="1" applyBorder="1"/>
    <xf numFmtId="176" fontId="12" fillId="0" borderId="1" xfId="8" applyNumberFormat="1" applyFont="1" applyFill="1" applyBorder="1" applyAlignment="1">
      <alignment horizontal="center" vertical="center" wrapText="1"/>
    </xf>
    <xf numFmtId="176" fontId="12" fillId="0" borderId="1" xfId="8" applyNumberFormat="1" applyFont="1" applyBorder="1" applyAlignment="1">
      <alignment horizontal="right"/>
    </xf>
    <xf numFmtId="176" fontId="14" fillId="0" borderId="1" xfId="8" applyNumberFormat="1" applyFont="1" applyBorder="1" applyAlignment="1">
      <alignment horizontal="right"/>
    </xf>
    <xf numFmtId="176" fontId="14" fillId="0" borderId="0" xfId="8" applyNumberFormat="1" applyFont="1"/>
    <xf numFmtId="4" fontId="10" fillId="0" borderId="3" xfId="6" applyNumberFormat="1" applyFont="1" applyBorder="1" applyAlignment="1">
      <alignment vertical="center"/>
    </xf>
    <xf numFmtId="0" fontId="16" fillId="0" borderId="1" xfId="4" applyFont="1" applyBorder="1" applyAlignment="1">
      <alignment horizontal="center"/>
    </xf>
    <xf numFmtId="9" fontId="14" fillId="0" borderId="0" xfId="8" applyNumberFormat="1" applyFont="1"/>
    <xf numFmtId="0" fontId="16" fillId="0" borderId="4" xfId="13" applyFont="1" applyBorder="1"/>
    <xf numFmtId="3" fontId="16" fillId="0" borderId="3" xfId="13" applyNumberFormat="1" applyFont="1" applyBorder="1" applyAlignment="1"/>
    <xf numFmtId="169" fontId="16" fillId="0" borderId="3" xfId="13" applyNumberFormat="1" applyFont="1" applyBorder="1"/>
    <xf numFmtId="176" fontId="16" fillId="0" borderId="1" xfId="8" applyNumberFormat="1" applyFont="1" applyBorder="1" applyAlignment="1">
      <alignment horizontal="right"/>
    </xf>
    <xf numFmtId="0" fontId="4" fillId="0" borderId="0" xfId="8" applyFont="1"/>
    <xf numFmtId="3" fontId="14" fillId="0" borderId="3" xfId="0" applyNumberFormat="1" applyFont="1" applyBorder="1" applyAlignment="1">
      <alignment horizontal="right" vertical="center"/>
    </xf>
    <xf numFmtId="3" fontId="14" fillId="0" borderId="3" xfId="8" applyNumberFormat="1" applyFont="1" applyBorder="1"/>
    <xf numFmtId="0" fontId="16" fillId="0" borderId="4" xfId="13" applyFont="1" applyBorder="1" applyAlignment="1">
      <alignment horizontal="center"/>
    </xf>
    <xf numFmtId="49" fontId="12" fillId="0" borderId="3" xfId="14" applyNumberFormat="1" applyFont="1" applyFill="1" applyBorder="1" applyAlignment="1">
      <alignment horizontal="center"/>
    </xf>
    <xf numFmtId="0" fontId="12" fillId="0" borderId="3" xfId="14" applyFont="1" applyFill="1" applyBorder="1"/>
    <xf numFmtId="169" fontId="12" fillId="0" borderId="3" xfId="14" applyNumberFormat="1" applyFont="1" applyFill="1" applyBorder="1"/>
    <xf numFmtId="49" fontId="14" fillId="0" borderId="3" xfId="14" applyNumberFormat="1" applyFont="1" applyBorder="1" applyAlignment="1">
      <alignment horizontal="center"/>
    </xf>
    <xf numFmtId="49" fontId="12" fillId="0" borderId="3" xfId="14" applyNumberFormat="1" applyFont="1" applyBorder="1"/>
    <xf numFmtId="3" fontId="14" fillId="0" borderId="3" xfId="14" applyNumberFormat="1" applyFont="1" applyBorder="1"/>
    <xf numFmtId="169" fontId="24" fillId="0" borderId="3" xfId="14" applyNumberFormat="1" applyFont="1" applyBorder="1"/>
    <xf numFmtId="0" fontId="25" fillId="0" borderId="0" xfId="0" applyFont="1" applyFill="1"/>
    <xf numFmtId="0" fontId="12" fillId="0" borderId="3" xfId="14" applyFont="1" applyBorder="1"/>
    <xf numFmtId="169" fontId="12" fillId="0" borderId="3" xfId="14" applyNumberFormat="1" applyFont="1" applyBorder="1"/>
    <xf numFmtId="0" fontId="25" fillId="0" borderId="0" xfId="0" applyFont="1" applyBorder="1"/>
    <xf numFmtId="176" fontId="10" fillId="0" borderId="1" xfId="8" applyNumberFormat="1" applyFont="1" applyBorder="1" applyAlignment="1">
      <alignment horizontal="center"/>
    </xf>
    <xf numFmtId="176" fontId="10" fillId="0" borderId="1" xfId="8" applyNumberFormat="1" applyFont="1" applyBorder="1" applyAlignment="1">
      <alignment horizontal="right"/>
    </xf>
    <xf numFmtId="176" fontId="10" fillId="0" borderId="0" xfId="8" applyNumberFormat="1" applyFont="1"/>
    <xf numFmtId="176" fontId="16" fillId="0" borderId="3" xfId="15" applyNumberFormat="1" applyFont="1" applyBorder="1"/>
    <xf numFmtId="176" fontId="10" fillId="0" borderId="3" xfId="15" applyNumberFormat="1" applyFont="1" applyBorder="1"/>
    <xf numFmtId="176" fontId="10" fillId="0" borderId="0" xfId="15" applyNumberFormat="1" applyFont="1"/>
    <xf numFmtId="4" fontId="12" fillId="2" borderId="3" xfId="12" applyNumberFormat="1" applyFont="1" applyFill="1" applyBorder="1"/>
    <xf numFmtId="4" fontId="16" fillId="2" borderId="3" xfId="12" applyNumberFormat="1" applyFont="1" applyFill="1" applyBorder="1"/>
    <xf numFmtId="4" fontId="10" fillId="0" borderId="3" xfId="12" applyNumberFormat="1" applyFont="1" applyBorder="1"/>
    <xf numFmtId="4" fontId="16" fillId="0" borderId="3" xfId="12" applyNumberFormat="1" applyFont="1" applyBorder="1"/>
    <xf numFmtId="4" fontId="10" fillId="0" borderId="0" xfId="12" applyNumberFormat="1" applyFont="1"/>
    <xf numFmtId="0" fontId="22" fillId="0" borderId="3" xfId="10" applyFont="1" applyBorder="1" applyAlignment="1">
      <alignment horizontal="center"/>
    </xf>
    <xf numFmtId="0" fontId="22" fillId="0" borderId="3" xfId="10" applyFont="1" applyBorder="1" applyAlignment="1">
      <alignment horizontal="left"/>
    </xf>
    <xf numFmtId="0" fontId="18" fillId="0" borderId="3" xfId="10" applyFont="1" applyBorder="1" applyAlignment="1"/>
    <xf numFmtId="3" fontId="18" fillId="0" borderId="3" xfId="10" applyNumberFormat="1" applyFont="1" applyBorder="1" applyAlignment="1"/>
    <xf numFmtId="0" fontId="18" fillId="0" borderId="3" xfId="10" applyFont="1" applyBorder="1" applyAlignment="1">
      <alignment horizontal="left"/>
    </xf>
    <xf numFmtId="0" fontId="23" fillId="0" borderId="3" xfId="10" applyFont="1" applyBorder="1" applyAlignment="1">
      <alignment horizontal="center"/>
    </xf>
    <xf numFmtId="0" fontId="10" fillId="0" borderId="3" xfId="7" applyFont="1" applyBorder="1" applyAlignment="1">
      <alignment horizontal="left"/>
    </xf>
    <xf numFmtId="3" fontId="10" fillId="0" borderId="3" xfId="7" applyNumberFormat="1" applyFont="1" applyBorder="1" applyAlignment="1"/>
    <xf numFmtId="3" fontId="17" fillId="0" borderId="3" xfId="10" applyNumberFormat="1" applyFont="1" applyBorder="1" applyAlignment="1"/>
    <xf numFmtId="3" fontId="10" fillId="0" borderId="3" xfId="10" applyNumberFormat="1" applyFont="1" applyBorder="1" applyAlignment="1"/>
    <xf numFmtId="0" fontId="16" fillId="0" borderId="3" xfId="7" applyFont="1" applyBorder="1" applyAlignment="1">
      <alignment horizontal="left"/>
    </xf>
    <xf numFmtId="3" fontId="16" fillId="0" borderId="3" xfId="7" applyNumberFormat="1" applyFont="1" applyBorder="1" applyAlignment="1"/>
    <xf numFmtId="0" fontId="23" fillId="0" borderId="3" xfId="10" applyFont="1" applyBorder="1" applyAlignment="1">
      <alignment horizontal="left"/>
    </xf>
    <xf numFmtId="0" fontId="23" fillId="2" borderId="3" xfId="10" applyFont="1" applyFill="1" applyBorder="1" applyAlignment="1">
      <alignment horizontal="center"/>
    </xf>
    <xf numFmtId="0" fontId="22" fillId="2" borderId="3" xfId="10" applyFont="1" applyFill="1" applyBorder="1" applyAlignment="1">
      <alignment horizontal="left"/>
    </xf>
    <xf numFmtId="3" fontId="18" fillId="2" borderId="3" xfId="10" applyNumberFormat="1" applyFont="1" applyFill="1" applyBorder="1" applyAlignment="1"/>
    <xf numFmtId="3" fontId="10" fillId="0" borderId="1" xfId="13" applyNumberFormat="1" applyFont="1" applyBorder="1"/>
    <xf numFmtId="169" fontId="10" fillId="0" borderId="1" xfId="13" applyNumberFormat="1" applyFont="1" applyBorder="1"/>
    <xf numFmtId="3" fontId="17" fillId="0" borderId="1" xfId="13" applyNumberFormat="1" applyFont="1" applyBorder="1"/>
    <xf numFmtId="169" fontId="17" fillId="0" borderId="1" xfId="13" applyNumberFormat="1" applyFont="1" applyBorder="1"/>
    <xf numFmtId="3" fontId="17" fillId="0" borderId="1" xfId="8" applyNumberFormat="1" applyFont="1" applyBorder="1" applyAlignment="1">
      <alignment horizontal="right"/>
    </xf>
    <xf numFmtId="49" fontId="17" fillId="0" borderId="4" xfId="11" applyNumberFormat="1" applyFont="1" applyBorder="1" applyAlignment="1">
      <alignment vertical="center"/>
    </xf>
    <xf numFmtId="3" fontId="17" fillId="0" borderId="3" xfId="0" applyNumberFormat="1" applyFont="1" applyBorder="1"/>
    <xf numFmtId="0" fontId="16" fillId="0" borderId="8" xfId="15" applyFont="1" applyBorder="1" applyAlignment="1">
      <alignment horizontal="center"/>
    </xf>
    <xf numFmtId="3" fontId="17" fillId="0" borderId="8" xfId="0" applyNumberFormat="1" applyFont="1" applyBorder="1"/>
    <xf numFmtId="3" fontId="10" fillId="0" borderId="8" xfId="15" applyNumberFormat="1" applyFont="1" applyBorder="1"/>
    <xf numFmtId="49" fontId="18" fillId="0" borderId="3" xfId="11" applyNumberFormat="1" applyFont="1" applyBorder="1" applyAlignment="1">
      <alignment vertical="center"/>
    </xf>
    <xf numFmtId="49" fontId="10" fillId="5" borderId="4" xfId="11" applyNumberFormat="1" applyFont="1" applyFill="1" applyBorder="1" applyAlignment="1">
      <alignment vertical="center"/>
    </xf>
    <xf numFmtId="3" fontId="17" fillId="5" borderId="3" xfId="0" applyNumberFormat="1" applyFont="1" applyFill="1" applyBorder="1"/>
    <xf numFmtId="49" fontId="10" fillId="5" borderId="5" xfId="11" applyNumberFormat="1" applyFont="1" applyFill="1" applyBorder="1" applyAlignment="1">
      <alignment vertical="center"/>
    </xf>
    <xf numFmtId="49" fontId="10" fillId="5" borderId="3" xfId="11" applyNumberFormat="1" applyFont="1" applyFill="1" applyBorder="1" applyAlignment="1">
      <alignment vertical="center"/>
    </xf>
    <xf numFmtId="49" fontId="17" fillId="0" borderId="3" xfId="11" applyNumberFormat="1" applyFont="1" applyBorder="1" applyAlignment="1">
      <alignment vertical="center"/>
    </xf>
    <xf numFmtId="4" fontId="16" fillId="0" borderId="3" xfId="12" applyNumberFormat="1" applyFont="1" applyFill="1" applyBorder="1"/>
    <xf numFmtId="0" fontId="16" fillId="0" borderId="3" xfId="12" applyFont="1" applyFill="1" applyBorder="1" applyAlignment="1">
      <alignment horizontal="center"/>
    </xf>
    <xf numFmtId="0" fontId="14" fillId="0" borderId="0" xfId="12" applyFont="1" applyFill="1"/>
    <xf numFmtId="3" fontId="10" fillId="0" borderId="3" xfId="6" applyNumberFormat="1" applyFont="1" applyFill="1" applyBorder="1" applyAlignment="1">
      <alignment horizontal="right" vertical="center"/>
    </xf>
    <xf numFmtId="0" fontId="10" fillId="0" borderId="3" xfId="6" applyFont="1" applyFill="1" applyBorder="1" applyAlignment="1">
      <alignment horizontal="left" vertical="center"/>
    </xf>
    <xf numFmtId="166" fontId="10" fillId="0" borderId="3" xfId="6" applyNumberFormat="1" applyFont="1" applyFill="1" applyBorder="1" applyAlignment="1">
      <alignment horizontal="left" vertical="center"/>
    </xf>
    <xf numFmtId="3" fontId="10" fillId="0" borderId="3" xfId="6" applyNumberFormat="1" applyFont="1" applyFill="1" applyBorder="1" applyAlignment="1">
      <alignment horizontal="left" vertical="center"/>
    </xf>
    <xf numFmtId="4" fontId="10" fillId="0" borderId="3" xfId="12" applyNumberFormat="1" applyFont="1" applyBorder="1" applyAlignment="1">
      <alignment horizontal="left"/>
    </xf>
    <xf numFmtId="0" fontId="14" fillId="0" borderId="0" xfId="12" applyFont="1" applyAlignment="1">
      <alignment horizontal="left"/>
    </xf>
    <xf numFmtId="0" fontId="10" fillId="0" borderId="3" xfId="12" applyFont="1" applyBorder="1" applyAlignment="1">
      <alignment horizontal="right"/>
    </xf>
    <xf numFmtId="49" fontId="17" fillId="0" borderId="0" xfId="11" applyNumberFormat="1" applyFont="1" applyBorder="1" applyAlignment="1">
      <alignment vertical="center"/>
    </xf>
    <xf numFmtId="3" fontId="16" fillId="0" borderId="3" xfId="6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3" fontId="14" fillId="0" borderId="3" xfId="8" applyNumberFormat="1" applyFont="1" applyFill="1" applyBorder="1" applyAlignment="1">
      <alignment horizontal="right" wrapText="1"/>
    </xf>
    <xf numFmtId="176" fontId="29" fillId="0" borderId="1" xfId="14" applyNumberFormat="1" applyFont="1" applyBorder="1" applyAlignment="1"/>
    <xf numFmtId="3" fontId="10" fillId="0" borderId="3" xfId="12" applyNumberFormat="1" applyFont="1" applyBorder="1" applyAlignment="1">
      <alignment horizontal="right"/>
    </xf>
    <xf numFmtId="3" fontId="10" fillId="0" borderId="3" xfId="6" applyNumberFormat="1" applyFont="1" applyBorder="1" applyAlignment="1"/>
    <xf numFmtId="166" fontId="10" fillId="0" borderId="3" xfId="6" applyNumberFormat="1" applyFont="1" applyBorder="1" applyAlignment="1"/>
    <xf numFmtId="3" fontId="10" fillId="0" borderId="3" xfId="6" applyNumberFormat="1" applyFont="1" applyBorder="1" applyAlignment="1">
      <alignment horizontal="right"/>
    </xf>
    <xf numFmtId="4" fontId="10" fillId="0" borderId="3" xfId="6" applyNumberFormat="1" applyFont="1" applyBorder="1" applyAlignment="1"/>
    <xf numFmtId="166" fontId="10" fillId="0" borderId="3" xfId="6" applyNumberFormat="1" applyFont="1" applyBorder="1" applyAlignment="1">
      <alignment horizontal="right"/>
    </xf>
    <xf numFmtId="3" fontId="16" fillId="0" borderId="3" xfId="12" applyNumberFormat="1" applyFont="1" applyBorder="1" applyAlignment="1">
      <alignment horizontal="right"/>
    </xf>
    <xf numFmtId="49" fontId="10" fillId="4" borderId="4" xfId="11" applyNumberFormat="1" applyFont="1" applyFill="1" applyBorder="1" applyAlignment="1"/>
    <xf numFmtId="0" fontId="10" fillId="0" borderId="1" xfId="4" applyFont="1" applyBorder="1" applyAlignment="1">
      <alignment horizontal="center"/>
    </xf>
    <xf numFmtId="0" fontId="17" fillId="0" borderId="4" xfId="4" applyFont="1" applyBorder="1" applyAlignment="1">
      <alignment horizontal="left"/>
    </xf>
    <xf numFmtId="0" fontId="18" fillId="0" borderId="4" xfId="4" applyFont="1" applyBorder="1" applyAlignment="1">
      <alignment horizontal="left"/>
    </xf>
    <xf numFmtId="0" fontId="16" fillId="0" borderId="4" xfId="4" applyFont="1" applyBorder="1" applyAlignment="1">
      <alignment horizontal="left"/>
    </xf>
    <xf numFmtId="0" fontId="10" fillId="0" borderId="4" xfId="4" applyFont="1" applyBorder="1" applyAlignment="1">
      <alignment horizontal="left"/>
    </xf>
    <xf numFmtId="0" fontId="16" fillId="2" borderId="2" xfId="4" applyFont="1" applyFill="1" applyBorder="1" applyAlignment="1">
      <alignment horizontal="center" vertical="center"/>
    </xf>
    <xf numFmtId="3" fontId="10" fillId="0" borderId="3" xfId="4" applyNumberFormat="1" applyFont="1" applyBorder="1"/>
    <xf numFmtId="3" fontId="16" fillId="0" borderId="3" xfId="4" applyNumberFormat="1" applyFont="1" applyBorder="1"/>
    <xf numFmtId="0" fontId="10" fillId="0" borderId="3" xfId="4" applyFont="1" applyBorder="1" applyAlignment="1"/>
    <xf numFmtId="3" fontId="10" fillId="0" borderId="3" xfId="4" applyNumberFormat="1" applyFont="1" applyBorder="1" applyAlignment="1"/>
    <xf numFmtId="3" fontId="14" fillId="0" borderId="3" xfId="4" applyNumberFormat="1" applyFont="1" applyBorder="1"/>
    <xf numFmtId="0" fontId="10" fillId="0" borderId="0" xfId="4" applyFont="1"/>
    <xf numFmtId="3" fontId="16" fillId="0" borderId="1" xfId="0" applyNumberFormat="1" applyFont="1" applyBorder="1" applyAlignment="1"/>
    <xf numFmtId="3" fontId="12" fillId="2" borderId="1" xfId="8" applyNumberFormat="1" applyFont="1" applyFill="1" applyBorder="1" applyAlignment="1">
      <alignment horizontal="center" vertical="center" wrapText="1"/>
    </xf>
    <xf numFmtId="176" fontId="12" fillId="2" borderId="1" xfId="8" applyNumberFormat="1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29" fillId="2" borderId="1" xfId="8" applyFont="1" applyFill="1" applyBorder="1" applyAlignment="1">
      <alignment horizontal="center" vertical="center"/>
    </xf>
    <xf numFmtId="0" fontId="16" fillId="2" borderId="1" xfId="14" applyFont="1" applyFill="1" applyBorder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0" fontId="16" fillId="2" borderId="4" xfId="14" applyFont="1" applyFill="1" applyBorder="1" applyAlignment="1">
      <alignment horizontal="center" vertical="center" wrapText="1"/>
    </xf>
    <xf numFmtId="176" fontId="16" fillId="2" borderId="1" xfId="14" applyNumberFormat="1" applyFont="1" applyFill="1" applyBorder="1" applyAlignment="1">
      <alignment horizontal="center" vertical="center"/>
    </xf>
    <xf numFmtId="3" fontId="16" fillId="2" borderId="1" xfId="8" applyNumberFormat="1" applyFont="1" applyFill="1" applyBorder="1" applyAlignment="1">
      <alignment horizontal="center" vertical="center" wrapText="1"/>
    </xf>
    <xf numFmtId="176" fontId="16" fillId="2" borderId="1" xfId="8" applyNumberFormat="1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/>
    </xf>
    <xf numFmtId="3" fontId="16" fillId="2" borderId="3" xfId="15" applyNumberFormat="1" applyFont="1" applyFill="1" applyBorder="1" applyAlignment="1">
      <alignment horizontal="center" vertical="center" wrapText="1"/>
    </xf>
    <xf numFmtId="176" fontId="16" fillId="2" borderId="3" xfId="15" applyNumberFormat="1" applyFont="1" applyFill="1" applyBorder="1" applyAlignment="1">
      <alignment horizontal="center" vertical="center" wrapText="1"/>
    </xf>
    <xf numFmtId="0" fontId="16" fillId="2" borderId="3" xfId="15" applyFont="1" applyFill="1" applyBorder="1" applyAlignment="1">
      <alignment horizontal="center" vertical="center" wrapText="1"/>
    </xf>
    <xf numFmtId="0" fontId="16" fillId="2" borderId="3" xfId="6" applyFont="1" applyFill="1" applyBorder="1" applyAlignment="1">
      <alignment horizontal="center" vertical="center"/>
    </xf>
    <xf numFmtId="0" fontId="16" fillId="2" borderId="3" xfId="6" applyFont="1" applyFill="1" applyBorder="1" applyAlignment="1">
      <alignment horizontal="center" vertical="top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22" fillId="2" borderId="3" xfId="1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9" applyFont="1" applyFill="1" applyBorder="1" applyAlignment="1">
      <alignment horizontal="center" vertical="center" wrapText="1"/>
    </xf>
    <xf numFmtId="0" fontId="19" fillId="0" borderId="0" xfId="9" applyFont="1" applyBorder="1" applyAlignment="1">
      <alignment horizontal="right"/>
    </xf>
    <xf numFmtId="0" fontId="13" fillId="2" borderId="4" xfId="9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16" fillId="2" borderId="9" xfId="4" applyFont="1" applyFill="1" applyBorder="1" applyAlignment="1">
      <alignment horizontal="center" vertical="center" wrapText="1"/>
    </xf>
    <xf numFmtId="0" fontId="18" fillId="0" borderId="0" xfId="4" applyFont="1" applyBorder="1" applyAlignment="1">
      <alignment horizontal="left"/>
    </xf>
    <xf numFmtId="0" fontId="18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left"/>
    </xf>
    <xf numFmtId="0" fontId="18" fillId="0" borderId="4" xfId="4" applyFont="1" applyBorder="1" applyAlignment="1">
      <alignment horizontal="left"/>
    </xf>
    <xf numFmtId="0" fontId="16" fillId="2" borderId="2" xfId="16" applyFont="1" applyFill="1" applyBorder="1" applyAlignment="1">
      <alignment horizontal="center" vertical="center"/>
    </xf>
    <xf numFmtId="0" fontId="16" fillId="2" borderId="7" xfId="16" applyFont="1" applyFill="1" applyBorder="1" applyAlignment="1">
      <alignment horizontal="center" vertical="center"/>
    </xf>
    <xf numFmtId="0" fontId="17" fillId="0" borderId="1" xfId="16" applyFont="1" applyBorder="1" applyAlignment="1">
      <alignment horizontal="left"/>
    </xf>
    <xf numFmtId="0" fontId="10" fillId="0" borderId="1" xfId="16" applyFont="1" applyBorder="1" applyAlignment="1">
      <alignment horizontal="left"/>
    </xf>
    <xf numFmtId="0" fontId="16" fillId="0" borderId="1" xfId="16" applyFont="1" applyBorder="1" applyAlignment="1">
      <alignment horizontal="left"/>
    </xf>
    <xf numFmtId="0" fontId="16" fillId="2" borderId="1" xfId="16" applyFont="1" applyFill="1" applyBorder="1" applyAlignment="1">
      <alignment horizontal="center" vertical="center" wrapText="1"/>
    </xf>
    <xf numFmtId="0" fontId="16" fillId="2" borderId="1" xfId="16" applyFont="1" applyFill="1" applyBorder="1" applyAlignment="1">
      <alignment horizontal="center" vertical="center"/>
    </xf>
    <xf numFmtId="0" fontId="16" fillId="0" borderId="4" xfId="16" applyFont="1" applyBorder="1" applyAlignment="1">
      <alignment horizontal="left" wrapText="1"/>
    </xf>
    <xf numFmtId="0" fontId="16" fillId="0" borderId="10" xfId="16" applyFont="1" applyBorder="1" applyAlignment="1">
      <alignment horizontal="left" wrapText="1"/>
    </xf>
    <xf numFmtId="0" fontId="16" fillId="0" borderId="9" xfId="16" applyFont="1" applyBorder="1" applyAlignment="1">
      <alignment horizontal="left" wrapText="1"/>
    </xf>
    <xf numFmtId="0" fontId="13" fillId="0" borderId="1" xfId="16" applyFont="1" applyBorder="1" applyAlignment="1">
      <alignment horizontal="left"/>
    </xf>
    <xf numFmtId="0" fontId="11" fillId="0" borderId="4" xfId="16" applyFont="1" applyBorder="1" applyAlignment="1">
      <alignment horizontal="left" wrapText="1"/>
    </xf>
    <xf numFmtId="0" fontId="11" fillId="0" borderId="10" xfId="16" applyFont="1" applyBorder="1" applyAlignment="1">
      <alignment horizontal="left" wrapText="1"/>
    </xf>
    <xf numFmtId="0" fontId="11" fillId="0" borderId="9" xfId="16" applyFont="1" applyBorder="1" applyAlignment="1">
      <alignment horizontal="left" wrapText="1"/>
    </xf>
    <xf numFmtId="0" fontId="11" fillId="0" borderId="1" xfId="16" applyFont="1" applyBorder="1" applyAlignment="1">
      <alignment horizontal="left"/>
    </xf>
    <xf numFmtId="0" fontId="13" fillId="0" borderId="4" xfId="16" applyFont="1" applyBorder="1" applyAlignment="1">
      <alignment horizontal="left" wrapText="1"/>
    </xf>
    <xf numFmtId="0" fontId="13" fillId="0" borderId="10" xfId="16" applyFont="1" applyBorder="1" applyAlignment="1">
      <alignment horizontal="left" wrapText="1"/>
    </xf>
    <xf numFmtId="0" fontId="13" fillId="0" borderId="9" xfId="16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3" fillId="2" borderId="1" xfId="16" applyFont="1" applyFill="1" applyBorder="1" applyAlignment="1">
      <alignment horizontal="center" vertical="center"/>
    </xf>
    <xf numFmtId="0" fontId="23" fillId="0" borderId="1" xfId="16" applyFont="1" applyBorder="1" applyAlignment="1">
      <alignment horizontal="left"/>
    </xf>
  </cellXfs>
  <cellStyles count="17">
    <cellStyle name="Ezres" xfId="1" builtinId="3"/>
    <cellStyle name="Ezres_Munka1" xfId="2"/>
    <cellStyle name="Ezres_Munka2" xfId="3"/>
    <cellStyle name="Normál" xfId="0" builtinId="0"/>
    <cellStyle name="Normál_13. mell. helyett" xfId="4"/>
    <cellStyle name="Normál_1szm" xfId="5"/>
    <cellStyle name="Normál_2004.évi normatívák" xfId="6"/>
    <cellStyle name="Normál_2010.évi tervezett beruházás, felújítás" xfId="7"/>
    <cellStyle name="Normál_3aszm" xfId="8"/>
    <cellStyle name="Normál_5szm" xfId="9"/>
    <cellStyle name="Normál_6szm" xfId="10"/>
    <cellStyle name="Normál_kiadás" xfId="11"/>
    <cellStyle name="Normál_költségvetés módosítás I." xfId="12"/>
    <cellStyle name="Normál_Munka1" xfId="13"/>
    <cellStyle name="Normál_Munka2" xfId="14"/>
    <cellStyle name="Normál_pe.átadások, támogatások 2003.évben" xfId="15"/>
    <cellStyle name="Normál_pénzmaradvány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4"/>
  <sheetViews>
    <sheetView topLeftCell="A91" zoomScale="93" zoomScaleNormal="93" zoomScaleSheetLayoutView="56" workbookViewId="0">
      <selection activeCell="F94" sqref="F94"/>
    </sheetView>
  </sheetViews>
  <sheetFormatPr defaultRowHeight="12.75" x14ac:dyDescent="0.2"/>
  <cols>
    <col min="1" max="1" width="5" style="18" customWidth="1"/>
    <col min="2" max="2" width="49.7109375" style="18" customWidth="1"/>
    <col min="3" max="3" width="12.42578125" style="17" customWidth="1"/>
    <col min="4" max="4" width="12.5703125" style="17" customWidth="1"/>
    <col min="5" max="5" width="12.7109375" style="19" customWidth="1"/>
    <col min="6" max="6" width="9.7109375" style="308" customWidth="1"/>
    <col min="7" max="16384" width="9.140625" style="2"/>
  </cols>
  <sheetData>
    <row r="1" spans="1:8" s="3" customFormat="1" ht="24.95" customHeight="1" x14ac:dyDescent="0.2">
      <c r="A1" s="412" t="s">
        <v>2</v>
      </c>
      <c r="B1" s="413" t="s">
        <v>3</v>
      </c>
      <c r="C1" s="412" t="s">
        <v>342</v>
      </c>
      <c r="D1" s="412" t="s">
        <v>343</v>
      </c>
      <c r="E1" s="410" t="s">
        <v>344</v>
      </c>
      <c r="F1" s="411" t="s">
        <v>4</v>
      </c>
    </row>
    <row r="2" spans="1:8" ht="24.75" customHeight="1" x14ac:dyDescent="0.2">
      <c r="A2" s="412"/>
      <c r="B2" s="413"/>
      <c r="C2" s="412"/>
      <c r="D2" s="412"/>
      <c r="E2" s="410"/>
      <c r="F2" s="411"/>
    </row>
    <row r="3" spans="1:8" ht="20.25" customHeight="1" x14ac:dyDescent="0.2">
      <c r="A3" s="122"/>
      <c r="B3" s="176" t="s">
        <v>35</v>
      </c>
      <c r="C3" s="122"/>
      <c r="D3" s="122"/>
      <c r="E3" s="177"/>
      <c r="F3" s="305"/>
    </row>
    <row r="4" spans="1:8" ht="18" customHeight="1" x14ac:dyDescent="0.2">
      <c r="A4" s="178" t="s">
        <v>19</v>
      </c>
      <c r="B4" s="179" t="s">
        <v>96</v>
      </c>
      <c r="C4" s="180"/>
      <c r="D4" s="181"/>
      <c r="E4" s="182"/>
      <c r="F4" s="306"/>
    </row>
    <row r="5" spans="1:8" ht="18" customHeight="1" x14ac:dyDescent="0.2">
      <c r="A5" s="183" t="s">
        <v>6</v>
      </c>
      <c r="B5" s="184" t="s">
        <v>97</v>
      </c>
      <c r="C5" s="180"/>
      <c r="D5" s="181"/>
      <c r="E5" s="185"/>
      <c r="F5" s="307"/>
    </row>
    <row r="6" spans="1:8" ht="20.25" customHeight="1" x14ac:dyDescent="0.2">
      <c r="A6" s="183"/>
      <c r="B6" s="184" t="s">
        <v>98</v>
      </c>
      <c r="C6" s="180">
        <v>10701084</v>
      </c>
      <c r="D6" s="181">
        <v>10822424</v>
      </c>
      <c r="E6" s="185">
        <v>10822424</v>
      </c>
      <c r="F6" s="307">
        <f>E6/D6</f>
        <v>1</v>
      </c>
    </row>
    <row r="7" spans="1:8" ht="19.5" customHeight="1" x14ac:dyDescent="0.2">
      <c r="A7" s="183"/>
      <c r="B7" s="184" t="s">
        <v>99</v>
      </c>
      <c r="C7" s="180"/>
      <c r="D7" s="181"/>
      <c r="E7" s="185"/>
      <c r="F7" s="307"/>
    </row>
    <row r="8" spans="1:8" ht="18.75" customHeight="1" x14ac:dyDescent="0.2">
      <c r="A8" s="183"/>
      <c r="B8" s="184" t="s">
        <v>357</v>
      </c>
      <c r="C8" s="180"/>
      <c r="D8" s="180">
        <v>5420</v>
      </c>
      <c r="E8" s="185">
        <v>5420</v>
      </c>
      <c r="F8" s="307">
        <f t="shared" ref="F8:F14" si="0">E8/D8</f>
        <v>1</v>
      </c>
    </row>
    <row r="9" spans="1:8" ht="18.75" customHeight="1" x14ac:dyDescent="0.2">
      <c r="A9" s="183"/>
      <c r="B9" s="184" t="s">
        <v>356</v>
      </c>
      <c r="C9" s="180">
        <v>9962200</v>
      </c>
      <c r="D9" s="180">
        <v>10824906</v>
      </c>
      <c r="E9" s="185">
        <v>10824906</v>
      </c>
      <c r="F9" s="307">
        <f t="shared" si="0"/>
        <v>1</v>
      </c>
    </row>
    <row r="10" spans="1:8" ht="18.75" customHeight="1" x14ac:dyDescent="0.2">
      <c r="A10" s="183"/>
      <c r="B10" s="184" t="s">
        <v>358</v>
      </c>
      <c r="C10" s="180">
        <v>1800000</v>
      </c>
      <c r="D10" s="181">
        <v>2006830</v>
      </c>
      <c r="E10" s="185">
        <v>2006830</v>
      </c>
      <c r="F10" s="307">
        <f t="shared" si="0"/>
        <v>1</v>
      </c>
    </row>
    <row r="11" spans="1:8" ht="18" customHeight="1" x14ac:dyDescent="0.2">
      <c r="A11" s="183"/>
      <c r="B11" s="184" t="s">
        <v>359</v>
      </c>
      <c r="C11" s="180"/>
      <c r="D11" s="181">
        <v>819150</v>
      </c>
      <c r="E11" s="185">
        <v>819150</v>
      </c>
      <c r="F11" s="307">
        <f t="shared" si="0"/>
        <v>1</v>
      </c>
    </row>
    <row r="12" spans="1:8" ht="18" customHeight="1" x14ac:dyDescent="0.2">
      <c r="A12" s="183"/>
      <c r="B12" s="184" t="s">
        <v>360</v>
      </c>
      <c r="C12" s="180"/>
      <c r="D12" s="181"/>
      <c r="E12" s="185"/>
      <c r="F12" s="307"/>
    </row>
    <row r="13" spans="1:8" ht="18" customHeight="1" x14ac:dyDescent="0.2">
      <c r="A13" s="186" t="s">
        <v>7</v>
      </c>
      <c r="B13" s="184" t="s">
        <v>101</v>
      </c>
      <c r="C13" s="180"/>
      <c r="D13" s="181">
        <v>3392000</v>
      </c>
      <c r="E13" s="185">
        <v>2739335</v>
      </c>
      <c r="F13" s="307">
        <f t="shared" si="0"/>
        <v>0.8075869693396226</v>
      </c>
      <c r="H13" s="175"/>
    </row>
    <row r="14" spans="1:8" ht="18" customHeight="1" x14ac:dyDescent="0.2">
      <c r="A14" s="187"/>
      <c r="B14" s="179" t="s">
        <v>102</v>
      </c>
      <c r="C14" s="188">
        <f>SUM(C6:C13)</f>
        <v>22463284</v>
      </c>
      <c r="D14" s="188">
        <f>SUM(D6:D13)</f>
        <v>27870730</v>
      </c>
      <c r="E14" s="188">
        <f>SUM(E6:E13)</f>
        <v>27218065</v>
      </c>
      <c r="F14" s="306">
        <f t="shared" si="0"/>
        <v>0.97658242177366716</v>
      </c>
    </row>
    <row r="15" spans="1:8" ht="19.5" customHeight="1" x14ac:dyDescent="0.2">
      <c r="A15" s="178" t="s">
        <v>9</v>
      </c>
      <c r="B15" s="179" t="s">
        <v>103</v>
      </c>
      <c r="C15" s="188"/>
      <c r="D15" s="189"/>
      <c r="E15" s="185"/>
      <c r="F15" s="306"/>
    </row>
    <row r="16" spans="1:8" ht="18" customHeight="1" x14ac:dyDescent="0.2">
      <c r="A16" s="183" t="s">
        <v>6</v>
      </c>
      <c r="B16" s="184" t="s">
        <v>104</v>
      </c>
      <c r="C16" s="190"/>
      <c r="D16" s="190">
        <v>390000</v>
      </c>
      <c r="E16" s="185">
        <v>390000</v>
      </c>
      <c r="F16" s="307">
        <f>E16/D16</f>
        <v>1</v>
      </c>
    </row>
    <row r="17" spans="1:6" ht="18" customHeight="1" x14ac:dyDescent="0.2">
      <c r="A17" s="183" t="s">
        <v>7</v>
      </c>
      <c r="B17" s="184" t="s">
        <v>105</v>
      </c>
      <c r="C17" s="190"/>
      <c r="D17" s="190">
        <v>4999906</v>
      </c>
      <c r="E17" s="185">
        <v>4999906</v>
      </c>
      <c r="F17" s="307">
        <f>E17/D17</f>
        <v>1</v>
      </c>
    </row>
    <row r="18" spans="1:6" ht="18" customHeight="1" x14ac:dyDescent="0.2">
      <c r="A18" s="178"/>
      <c r="B18" s="179" t="s">
        <v>106</v>
      </c>
      <c r="C18" s="191">
        <v>0</v>
      </c>
      <c r="D18" s="191">
        <f>D16+D17</f>
        <v>5389906</v>
      </c>
      <c r="E18" s="191">
        <f>E16+E17</f>
        <v>5389906</v>
      </c>
      <c r="F18" s="306">
        <v>0</v>
      </c>
    </row>
    <row r="19" spans="1:6" ht="18" customHeight="1" x14ac:dyDescent="0.2">
      <c r="A19" s="178" t="s">
        <v>10</v>
      </c>
      <c r="B19" s="179" t="s">
        <v>83</v>
      </c>
      <c r="C19" s="180"/>
      <c r="D19" s="181"/>
      <c r="E19" s="185"/>
      <c r="F19" s="307"/>
    </row>
    <row r="20" spans="1:6" ht="18" customHeight="1" x14ac:dyDescent="0.2">
      <c r="A20" s="183" t="s">
        <v>6</v>
      </c>
      <c r="B20" s="184" t="s">
        <v>107</v>
      </c>
      <c r="C20" s="180"/>
      <c r="D20" s="181"/>
      <c r="E20" s="185"/>
      <c r="F20" s="307"/>
    </row>
    <row r="21" spans="1:6" ht="18" customHeight="1" x14ac:dyDescent="0.2">
      <c r="A21" s="183" t="s">
        <v>7</v>
      </c>
      <c r="B21" s="184" t="s">
        <v>108</v>
      </c>
      <c r="C21" s="192"/>
      <c r="D21" s="181"/>
      <c r="E21" s="185"/>
      <c r="F21" s="307"/>
    </row>
    <row r="22" spans="1:6" ht="18" customHeight="1" x14ac:dyDescent="0.2">
      <c r="A22" s="183" t="s">
        <v>27</v>
      </c>
      <c r="B22" s="184" t="s">
        <v>109</v>
      </c>
      <c r="C22" s="192"/>
      <c r="D22" s="181"/>
      <c r="E22" s="185"/>
      <c r="F22" s="307"/>
    </row>
    <row r="23" spans="1:6" ht="18" customHeight="1" x14ac:dyDescent="0.2">
      <c r="A23" s="183" t="s">
        <v>28</v>
      </c>
      <c r="B23" s="184" t="s">
        <v>110</v>
      </c>
      <c r="C23" s="180">
        <v>6500000</v>
      </c>
      <c r="D23" s="180">
        <v>6500000</v>
      </c>
      <c r="E23" s="180">
        <v>5998874</v>
      </c>
      <c r="F23" s="307">
        <f>E23/D23</f>
        <v>0.92290369230769231</v>
      </c>
    </row>
    <row r="24" spans="1:6" s="174" customFormat="1" ht="18" customHeight="1" x14ac:dyDescent="0.2">
      <c r="A24" s="193"/>
      <c r="B24" s="194" t="s">
        <v>111</v>
      </c>
      <c r="C24" s="195">
        <v>1800000</v>
      </c>
      <c r="D24" s="196">
        <v>1800000</v>
      </c>
      <c r="E24" s="197">
        <v>1490972</v>
      </c>
      <c r="F24" s="307">
        <f>E24/D24</f>
        <v>0.82831777777777782</v>
      </c>
    </row>
    <row r="25" spans="1:6" s="174" customFormat="1" ht="18" customHeight="1" x14ac:dyDescent="0.2">
      <c r="A25" s="193"/>
      <c r="B25" s="194" t="s">
        <v>112</v>
      </c>
      <c r="C25" s="195">
        <v>4700000</v>
      </c>
      <c r="D25" s="196">
        <v>4700000</v>
      </c>
      <c r="E25" s="197">
        <v>4507902</v>
      </c>
      <c r="F25" s="307">
        <f>E25/D25</f>
        <v>0.95912808510638303</v>
      </c>
    </row>
    <row r="26" spans="1:6" ht="18" customHeight="1" x14ac:dyDescent="0.2">
      <c r="A26" s="183" t="s">
        <v>29</v>
      </c>
      <c r="B26" s="198" t="s">
        <v>113</v>
      </c>
      <c r="C26" s="180">
        <f>C27+C28</f>
        <v>14200000</v>
      </c>
      <c r="D26" s="180">
        <f>D27+D28</f>
        <v>13000000</v>
      </c>
      <c r="E26" s="180">
        <f>E27+E28</f>
        <v>13243494</v>
      </c>
      <c r="F26" s="307">
        <f>E26/D26</f>
        <v>1.0187303076923078</v>
      </c>
    </row>
    <row r="27" spans="1:6" ht="18" customHeight="1" x14ac:dyDescent="0.2">
      <c r="A27" s="183"/>
      <c r="B27" s="198" t="s">
        <v>114</v>
      </c>
      <c r="C27" s="180">
        <v>13000000</v>
      </c>
      <c r="D27" s="181">
        <v>13000000</v>
      </c>
      <c r="E27" s="185">
        <v>13243494</v>
      </c>
      <c r="F27" s="307">
        <f>E27/D27</f>
        <v>1.0187303076923078</v>
      </c>
    </row>
    <row r="28" spans="1:6" ht="18" customHeight="1" x14ac:dyDescent="0.2">
      <c r="A28" s="183"/>
      <c r="B28" s="198" t="s">
        <v>115</v>
      </c>
      <c r="C28" s="180">
        <v>1200000</v>
      </c>
      <c r="D28" s="181"/>
      <c r="E28" s="185"/>
      <c r="F28" s="307"/>
    </row>
    <row r="29" spans="1:6" ht="18" customHeight="1" x14ac:dyDescent="0.2">
      <c r="A29" s="183"/>
      <c r="B29" s="198" t="s">
        <v>307</v>
      </c>
      <c r="C29" s="180"/>
      <c r="D29" s="181"/>
      <c r="E29" s="182"/>
      <c r="F29" s="307"/>
    </row>
    <row r="30" spans="1:6" ht="18" customHeight="1" x14ac:dyDescent="0.2">
      <c r="A30" s="183" t="s">
        <v>30</v>
      </c>
      <c r="B30" s="198" t="s">
        <v>116</v>
      </c>
      <c r="C30" s="180"/>
      <c r="D30" s="181"/>
      <c r="E30" s="199">
        <v>87033</v>
      </c>
      <c r="F30" s="307"/>
    </row>
    <row r="31" spans="1:6" ht="22.5" customHeight="1" x14ac:dyDescent="0.2">
      <c r="A31" s="178"/>
      <c r="B31" s="200" t="s">
        <v>87</v>
      </c>
      <c r="C31" s="188">
        <f>C23+C26+C30</f>
        <v>20700000</v>
      </c>
      <c r="D31" s="188">
        <f>D23+D26+D30</f>
        <v>19500000</v>
      </c>
      <c r="E31" s="188">
        <f>E23+E26+E30</f>
        <v>19329401</v>
      </c>
      <c r="F31" s="306">
        <f>E31/D31</f>
        <v>0.99125133333333337</v>
      </c>
    </row>
    <row r="32" spans="1:6" ht="18" customHeight="1" x14ac:dyDescent="0.2">
      <c r="A32" s="178" t="s">
        <v>117</v>
      </c>
      <c r="B32" s="200" t="s">
        <v>5</v>
      </c>
      <c r="C32" s="188"/>
      <c r="D32" s="189"/>
      <c r="E32" s="185"/>
      <c r="F32" s="307"/>
    </row>
    <row r="33" spans="1:17" ht="18" customHeight="1" x14ac:dyDescent="0.2">
      <c r="A33" s="183" t="s">
        <v>6</v>
      </c>
      <c r="B33" s="198" t="s">
        <v>290</v>
      </c>
      <c r="C33" s="180"/>
      <c r="D33" s="181"/>
      <c r="E33" s="185"/>
      <c r="F33" s="307"/>
    </row>
    <row r="34" spans="1:17" ht="18" customHeight="1" x14ac:dyDescent="0.2">
      <c r="A34" s="183" t="s">
        <v>26</v>
      </c>
      <c r="B34" s="184" t="s">
        <v>118</v>
      </c>
      <c r="C34" s="180">
        <v>470000</v>
      </c>
      <c r="D34" s="180">
        <v>470000</v>
      </c>
      <c r="E34" s="185">
        <v>411746</v>
      </c>
      <c r="F34" s="307">
        <f>E34/D34</f>
        <v>0.8760553191489362</v>
      </c>
    </row>
    <row r="35" spans="1:17" ht="18" customHeight="1" x14ac:dyDescent="0.2">
      <c r="A35" s="183" t="s">
        <v>27</v>
      </c>
      <c r="B35" s="184" t="s">
        <v>119</v>
      </c>
      <c r="C35" s="180"/>
      <c r="D35" s="181"/>
      <c r="E35" s="185">
        <v>89689</v>
      </c>
      <c r="F35" s="307"/>
    </row>
    <row r="36" spans="1:17" ht="18" customHeight="1" x14ac:dyDescent="0.2">
      <c r="A36" s="183" t="s">
        <v>28</v>
      </c>
      <c r="B36" s="184" t="s">
        <v>120</v>
      </c>
      <c r="C36" s="180"/>
      <c r="D36" s="181">
        <v>3488313</v>
      </c>
      <c r="E36" s="185">
        <v>3137863</v>
      </c>
      <c r="F36" s="307">
        <f t="shared" ref="F36:F41" si="1">E36/D36</f>
        <v>0.89953596480591047</v>
      </c>
    </row>
    <row r="37" spans="1:17" ht="18" customHeight="1" x14ac:dyDescent="0.2">
      <c r="A37" s="183" t="s">
        <v>29</v>
      </c>
      <c r="B37" s="184" t="s">
        <v>121</v>
      </c>
      <c r="C37" s="180">
        <v>3100000</v>
      </c>
      <c r="D37" s="180">
        <v>3100000</v>
      </c>
      <c r="E37" s="185">
        <v>3488482</v>
      </c>
      <c r="F37" s="307">
        <f t="shared" si="1"/>
        <v>1.1253167741935484</v>
      </c>
    </row>
    <row r="38" spans="1:17" ht="18" customHeight="1" x14ac:dyDescent="0.2">
      <c r="A38" s="183" t="s">
        <v>30</v>
      </c>
      <c r="B38" s="201" t="s">
        <v>122</v>
      </c>
      <c r="C38" s="180"/>
      <c r="D38" s="181"/>
      <c r="E38" s="185"/>
      <c r="F38" s="307"/>
    </row>
    <row r="39" spans="1:17" ht="18" customHeight="1" x14ac:dyDescent="0.2">
      <c r="A39" s="183" t="s">
        <v>31</v>
      </c>
      <c r="B39" s="184" t="s">
        <v>123</v>
      </c>
      <c r="C39" s="180"/>
      <c r="D39" s="181"/>
      <c r="E39" s="185">
        <v>125</v>
      </c>
      <c r="F39" s="307"/>
    </row>
    <row r="40" spans="1:17" ht="18" customHeight="1" x14ac:dyDescent="0.2">
      <c r="A40" s="183" t="s">
        <v>39</v>
      </c>
      <c r="B40" s="184" t="s">
        <v>124</v>
      </c>
      <c r="C40" s="180"/>
      <c r="D40" s="181"/>
      <c r="E40" s="185">
        <v>964</v>
      </c>
      <c r="F40" s="307"/>
    </row>
    <row r="41" spans="1:17" ht="22.5" customHeight="1" x14ac:dyDescent="0.2">
      <c r="A41" s="178"/>
      <c r="B41" s="179" t="s">
        <v>8</v>
      </c>
      <c r="C41" s="188">
        <f>SUM(C33:C40)</f>
        <v>3570000</v>
      </c>
      <c r="D41" s="188">
        <f>SUM(D33:D40)</f>
        <v>7058313</v>
      </c>
      <c r="E41" s="188">
        <f>SUM(E33:E40)</f>
        <v>7128869</v>
      </c>
      <c r="F41" s="306">
        <f t="shared" si="1"/>
        <v>1.0099961563053381</v>
      </c>
    </row>
    <row r="42" spans="1:17" ht="18" customHeight="1" x14ac:dyDescent="0.2">
      <c r="A42" s="178" t="s">
        <v>13</v>
      </c>
      <c r="B42" s="179" t="s">
        <v>88</v>
      </c>
      <c r="C42" s="188"/>
      <c r="D42" s="189"/>
      <c r="E42" s="182"/>
      <c r="F42" s="307"/>
    </row>
    <row r="43" spans="1:17" s="1" customFormat="1" ht="21" customHeight="1" x14ac:dyDescent="0.2">
      <c r="A43" s="183" t="s">
        <v>6</v>
      </c>
      <c r="B43" s="184" t="s">
        <v>125</v>
      </c>
      <c r="C43" s="181"/>
      <c r="D43" s="181"/>
      <c r="E43" s="182"/>
      <c r="F43" s="307"/>
      <c r="G43" s="2"/>
      <c r="Q43" s="2"/>
    </row>
    <row r="44" spans="1:17" ht="20.25" customHeight="1" x14ac:dyDescent="0.2">
      <c r="A44" s="183" t="s">
        <v>26</v>
      </c>
      <c r="B44" s="184" t="s">
        <v>126</v>
      </c>
      <c r="C44" s="180"/>
      <c r="D44" s="181">
        <v>3000000</v>
      </c>
      <c r="E44" s="185">
        <v>3000000</v>
      </c>
      <c r="F44" s="307">
        <f>E44/D44</f>
        <v>1</v>
      </c>
      <c r="G44" s="1"/>
    </row>
    <row r="45" spans="1:17" s="4" customFormat="1" ht="20.25" customHeight="1" x14ac:dyDescent="0.2">
      <c r="A45" s="183" t="s">
        <v>27</v>
      </c>
      <c r="B45" s="184" t="s">
        <v>127</v>
      </c>
      <c r="C45" s="180"/>
      <c r="D45" s="181">
        <v>1000000</v>
      </c>
      <c r="E45" s="185">
        <v>1000000</v>
      </c>
      <c r="F45" s="307">
        <f>E45/D45</f>
        <v>1</v>
      </c>
      <c r="G45" s="2"/>
      <c r="Q45" s="1"/>
    </row>
    <row r="46" spans="1:17" s="3" customFormat="1" ht="20.25" customHeight="1" x14ac:dyDescent="0.2">
      <c r="A46" s="178"/>
      <c r="B46" s="179" t="s">
        <v>11</v>
      </c>
      <c r="C46" s="188">
        <f>C43+C44+C45</f>
        <v>0</v>
      </c>
      <c r="D46" s="188">
        <f>D43+D44+D45</f>
        <v>4000000</v>
      </c>
      <c r="E46" s="188">
        <f>E43+E44+E45</f>
        <v>4000000</v>
      </c>
      <c r="F46" s="306">
        <v>0</v>
      </c>
      <c r="G46" s="4"/>
      <c r="Q46" s="2"/>
    </row>
    <row r="47" spans="1:17" s="3" customFormat="1" ht="18" customHeight="1" x14ac:dyDescent="0.2">
      <c r="A47" s="178" t="s">
        <v>14</v>
      </c>
      <c r="B47" s="202" t="s">
        <v>86</v>
      </c>
      <c r="C47" s="203"/>
      <c r="D47" s="204"/>
      <c r="E47" s="205"/>
      <c r="F47" s="306"/>
      <c r="Q47" s="4"/>
    </row>
    <row r="48" spans="1:17" s="5" customFormat="1" ht="18.75" customHeight="1" x14ac:dyDescent="0.2">
      <c r="A48" s="206" t="s">
        <v>6</v>
      </c>
      <c r="B48" s="207" t="s">
        <v>128</v>
      </c>
      <c r="C48" s="208"/>
      <c r="D48" s="209"/>
      <c r="E48" s="210"/>
      <c r="F48" s="307"/>
      <c r="G48" s="3"/>
      <c r="Q48" s="3"/>
    </row>
    <row r="49" spans="1:17" ht="21.75" customHeight="1" x14ac:dyDescent="0.2">
      <c r="A49" s="211" t="s">
        <v>26</v>
      </c>
      <c r="B49" s="207" t="s">
        <v>129</v>
      </c>
      <c r="C49" s="208"/>
      <c r="D49" s="209"/>
      <c r="E49" s="210"/>
      <c r="F49" s="307">
        <v>0</v>
      </c>
      <c r="G49" s="5"/>
      <c r="Q49" s="3"/>
    </row>
    <row r="50" spans="1:17" ht="18.75" customHeight="1" x14ac:dyDescent="0.2">
      <c r="A50" s="206"/>
      <c r="B50" s="212" t="s">
        <v>130</v>
      </c>
      <c r="C50" s="213">
        <v>0</v>
      </c>
      <c r="D50" s="213">
        <v>0</v>
      </c>
      <c r="E50" s="213">
        <f>E48+E49</f>
        <v>0</v>
      </c>
      <c r="F50" s="306">
        <v>0</v>
      </c>
      <c r="Q50" s="5"/>
    </row>
    <row r="51" spans="1:17" ht="21" customHeight="1" x14ac:dyDescent="0.2">
      <c r="A51" s="214" t="s">
        <v>15</v>
      </c>
      <c r="B51" s="215" t="s">
        <v>131</v>
      </c>
      <c r="C51" s="213"/>
      <c r="D51" s="216"/>
      <c r="E51" s="210"/>
      <c r="F51" s="306"/>
    </row>
    <row r="52" spans="1:17" ht="21" customHeight="1" x14ac:dyDescent="0.2">
      <c r="A52" s="206" t="s">
        <v>6</v>
      </c>
      <c r="B52" s="207" t="s">
        <v>132</v>
      </c>
      <c r="C52" s="208"/>
      <c r="D52" s="217"/>
      <c r="E52" s="210"/>
      <c r="F52" s="306"/>
    </row>
    <row r="53" spans="1:17" ht="20.25" customHeight="1" x14ac:dyDescent="0.2">
      <c r="A53" s="206" t="s">
        <v>26</v>
      </c>
      <c r="B53" s="207" t="s">
        <v>133</v>
      </c>
      <c r="C53" s="208"/>
      <c r="D53" s="208">
        <v>283558</v>
      </c>
      <c r="E53" s="220">
        <v>297091</v>
      </c>
      <c r="F53" s="307">
        <f>E53/D53</f>
        <v>1.0477256857503578</v>
      </c>
    </row>
    <row r="54" spans="1:17" ht="20.25" customHeight="1" x14ac:dyDescent="0.2">
      <c r="A54" s="206"/>
      <c r="B54" s="212" t="s">
        <v>134</v>
      </c>
      <c r="C54" s="213">
        <f>C53</f>
        <v>0</v>
      </c>
      <c r="D54" s="213">
        <f>D53</f>
        <v>283558</v>
      </c>
      <c r="E54" s="213">
        <f>E52+E53</f>
        <v>297091</v>
      </c>
      <c r="F54" s="306">
        <f>E54/D54</f>
        <v>1.0477256857503578</v>
      </c>
    </row>
    <row r="55" spans="1:17" ht="20.25" customHeight="1" x14ac:dyDescent="0.2">
      <c r="A55" s="218" t="s">
        <v>18</v>
      </c>
      <c r="B55" s="215" t="s">
        <v>16</v>
      </c>
      <c r="C55" s="219"/>
      <c r="D55" s="219"/>
      <c r="E55" s="220"/>
      <c r="F55" s="307"/>
    </row>
    <row r="56" spans="1:17" ht="21" customHeight="1" x14ac:dyDescent="0.2">
      <c r="A56" s="206" t="s">
        <v>25</v>
      </c>
      <c r="B56" s="221" t="s">
        <v>135</v>
      </c>
      <c r="C56" s="209"/>
      <c r="D56" s="209"/>
      <c r="E56" s="222"/>
      <c r="F56" s="307"/>
    </row>
    <row r="57" spans="1:17" ht="19.5" customHeight="1" x14ac:dyDescent="0.2">
      <c r="A57" s="223"/>
      <c r="B57" s="221" t="s">
        <v>136</v>
      </c>
      <c r="C57" s="209"/>
      <c r="D57" s="209"/>
      <c r="E57" s="224"/>
      <c r="F57" s="307"/>
    </row>
    <row r="58" spans="1:17" ht="19.5" customHeight="1" x14ac:dyDescent="0.2">
      <c r="A58" s="223"/>
      <c r="B58" s="221" t="s">
        <v>137</v>
      </c>
      <c r="C58" s="209">
        <v>23220000</v>
      </c>
      <c r="D58" s="209">
        <v>6025640</v>
      </c>
      <c r="E58" s="387">
        <v>6025640</v>
      </c>
      <c r="F58" s="307">
        <f>E58/D58</f>
        <v>1</v>
      </c>
    </row>
    <row r="59" spans="1:17" ht="19.5" customHeight="1" x14ac:dyDescent="0.2">
      <c r="A59" s="223"/>
      <c r="B59" s="221" t="s">
        <v>185</v>
      </c>
      <c r="C59" s="209"/>
      <c r="D59" s="209">
        <v>1008797</v>
      </c>
      <c r="E59" s="225">
        <v>1008797</v>
      </c>
      <c r="F59" s="307">
        <f>E59/D59</f>
        <v>1</v>
      </c>
    </row>
    <row r="60" spans="1:17" ht="19.5" customHeight="1" x14ac:dyDescent="0.2">
      <c r="A60" s="223"/>
      <c r="B60" s="221" t="s">
        <v>330</v>
      </c>
      <c r="C60" s="209"/>
      <c r="D60" s="209"/>
      <c r="E60" s="225"/>
      <c r="F60" s="307"/>
    </row>
    <row r="61" spans="1:17" ht="20.100000000000001" customHeight="1" x14ac:dyDescent="0.2">
      <c r="A61" s="218"/>
      <c r="B61" s="215" t="s">
        <v>17</v>
      </c>
      <c r="C61" s="219">
        <f>C58+C59+C57+C60</f>
        <v>23220000</v>
      </c>
      <c r="D61" s="219">
        <f>D58+D59+D57+D60</f>
        <v>7034437</v>
      </c>
      <c r="E61" s="219">
        <f>E58+E59+E57+E60</f>
        <v>7034437</v>
      </c>
      <c r="F61" s="306">
        <f>E61/D61</f>
        <v>1</v>
      </c>
    </row>
    <row r="62" spans="1:17" s="316" customFormat="1" ht="20.100000000000001" customHeight="1" x14ac:dyDescent="0.25">
      <c r="A62" s="319"/>
      <c r="B62" s="313" t="s">
        <v>54</v>
      </c>
      <c r="C62" s="314">
        <f>C61+C54+C50+C46+C41+C31+C18+C14</f>
        <v>69953284</v>
      </c>
      <c r="D62" s="314">
        <f>D61+D54+D50+D46+D41+D31+D18+D14</f>
        <v>71136944</v>
      </c>
      <c r="E62" s="314">
        <f>E61+E54+E50+E46+E41+E31+E18+E14</f>
        <v>70397769</v>
      </c>
      <c r="F62" s="315">
        <f>E62/D62</f>
        <v>0.98960912630714082</v>
      </c>
      <c r="Q62" s="2"/>
    </row>
    <row r="63" spans="1:17" ht="20.100000000000001" customHeight="1" x14ac:dyDescent="0.2">
      <c r="A63" s="218"/>
      <c r="B63" s="215"/>
      <c r="C63" s="226"/>
      <c r="D63" s="226"/>
      <c r="E63" s="227"/>
      <c r="F63" s="306"/>
    </row>
    <row r="64" spans="1:17" ht="27" customHeight="1" x14ac:dyDescent="0.2">
      <c r="A64" s="218"/>
      <c r="B64" s="215" t="s">
        <v>138</v>
      </c>
      <c r="C64" s="226"/>
      <c r="D64" s="226"/>
      <c r="E64" s="227"/>
      <c r="F64" s="306"/>
      <c r="Q64" s="316"/>
    </row>
    <row r="65" spans="1:7" ht="20.100000000000001" customHeight="1" x14ac:dyDescent="0.2">
      <c r="A65" s="228" t="s">
        <v>19</v>
      </c>
      <c r="B65" s="229" t="s">
        <v>51</v>
      </c>
      <c r="C65" s="230"/>
      <c r="D65" s="231"/>
      <c r="E65" s="210"/>
      <c r="F65" s="306"/>
    </row>
    <row r="66" spans="1:7" ht="20.100000000000001" customHeight="1" x14ac:dyDescent="0.2">
      <c r="A66" s="232" t="s">
        <v>6</v>
      </c>
      <c r="B66" s="233" t="s">
        <v>139</v>
      </c>
      <c r="C66" s="234">
        <v>9483753</v>
      </c>
      <c r="D66" s="235">
        <v>13963817</v>
      </c>
      <c r="E66" s="236">
        <v>13388328</v>
      </c>
      <c r="F66" s="307">
        <f>E66/D66</f>
        <v>0.95878712818994982</v>
      </c>
    </row>
    <row r="67" spans="1:7" ht="20.100000000000001" customHeight="1" x14ac:dyDescent="0.2">
      <c r="A67" s="232" t="s">
        <v>26</v>
      </c>
      <c r="B67" s="233" t="s">
        <v>140</v>
      </c>
      <c r="C67" s="234">
        <v>5237000</v>
      </c>
      <c r="D67" s="235">
        <v>4285010</v>
      </c>
      <c r="E67" s="236">
        <v>2341293</v>
      </c>
      <c r="F67" s="307">
        <f>E67/D67</f>
        <v>0.54639149033491174</v>
      </c>
    </row>
    <row r="68" spans="1:7" ht="20.100000000000001" customHeight="1" x14ac:dyDescent="0.2">
      <c r="A68" s="228"/>
      <c r="B68" s="229" t="s">
        <v>141</v>
      </c>
      <c r="C68" s="237">
        <f>C66+C67</f>
        <v>14720753</v>
      </c>
      <c r="D68" s="237">
        <f>D66+D67</f>
        <v>18248827</v>
      </c>
      <c r="E68" s="237">
        <f>E66+E67</f>
        <v>15729621</v>
      </c>
      <c r="F68" s="306">
        <f>E68/D68</f>
        <v>0.8619524422035455</v>
      </c>
      <c r="G68" s="36"/>
    </row>
    <row r="69" spans="1:7" ht="33.75" customHeight="1" x14ac:dyDescent="0.2">
      <c r="A69" s="228" t="s">
        <v>9</v>
      </c>
      <c r="B69" s="238" t="s">
        <v>142</v>
      </c>
      <c r="C69" s="237">
        <v>2700000</v>
      </c>
      <c r="D69" s="239">
        <v>3054439</v>
      </c>
      <c r="E69" s="240">
        <v>2454607</v>
      </c>
      <c r="F69" s="306">
        <f>E69/D69</f>
        <v>0.80361958448016146</v>
      </c>
      <c r="G69" s="36"/>
    </row>
    <row r="70" spans="1:7" ht="24" customHeight="1" x14ac:dyDescent="0.2">
      <c r="A70" s="228" t="s">
        <v>10</v>
      </c>
      <c r="B70" s="229" t="s">
        <v>52</v>
      </c>
      <c r="C70" s="237"/>
      <c r="D70" s="239"/>
      <c r="E70" s="236"/>
      <c r="F70" s="307"/>
    </row>
    <row r="71" spans="1:7" ht="20.100000000000001" customHeight="1" x14ac:dyDescent="0.2">
      <c r="A71" s="232" t="s">
        <v>25</v>
      </c>
      <c r="B71" s="233" t="s">
        <v>143</v>
      </c>
      <c r="C71" s="234">
        <v>2695000</v>
      </c>
      <c r="D71" s="235">
        <v>3567339</v>
      </c>
      <c r="E71" s="236">
        <v>3379086</v>
      </c>
      <c r="F71" s="307">
        <f>E71/D71</f>
        <v>0.94722873267721397</v>
      </c>
    </row>
    <row r="72" spans="1:7" ht="20.100000000000001" customHeight="1" x14ac:dyDescent="0.2">
      <c r="A72" s="232" t="s">
        <v>26</v>
      </c>
      <c r="B72" s="233" t="s">
        <v>144</v>
      </c>
      <c r="C72" s="234">
        <v>344000</v>
      </c>
      <c r="D72" s="235">
        <v>468524</v>
      </c>
      <c r="E72" s="236">
        <v>444021</v>
      </c>
      <c r="F72" s="307">
        <f>E72/D72</f>
        <v>0.94770171858858887</v>
      </c>
    </row>
    <row r="73" spans="1:7" ht="20.100000000000001" customHeight="1" x14ac:dyDescent="0.2">
      <c r="A73" s="232" t="s">
        <v>27</v>
      </c>
      <c r="B73" s="233" t="s">
        <v>145</v>
      </c>
      <c r="C73" s="234">
        <v>11415000</v>
      </c>
      <c r="D73" s="235">
        <v>13835091</v>
      </c>
      <c r="E73" s="241">
        <v>12820128</v>
      </c>
      <c r="F73" s="307">
        <f>E73/D73</f>
        <v>0.9266385020524982</v>
      </c>
    </row>
    <row r="74" spans="1:7" ht="20.100000000000001" customHeight="1" x14ac:dyDescent="0.2">
      <c r="A74" s="232" t="s">
        <v>28</v>
      </c>
      <c r="B74" s="233" t="s">
        <v>146</v>
      </c>
      <c r="C74" s="234">
        <v>3568000</v>
      </c>
      <c r="D74" s="235">
        <v>3740630</v>
      </c>
      <c r="E74" s="241">
        <v>3612989</v>
      </c>
      <c r="F74" s="307">
        <f>E74/D74</f>
        <v>0.96587713834300637</v>
      </c>
    </row>
    <row r="75" spans="1:7" ht="20.100000000000001" customHeight="1" x14ac:dyDescent="0.2">
      <c r="A75" s="232" t="s">
        <v>82</v>
      </c>
      <c r="B75" s="233" t="s">
        <v>147</v>
      </c>
      <c r="C75" s="234"/>
      <c r="D75" s="235"/>
      <c r="E75" s="236"/>
      <c r="F75" s="307"/>
    </row>
    <row r="76" spans="1:7" ht="20.100000000000001" customHeight="1" x14ac:dyDescent="0.2">
      <c r="A76" s="228"/>
      <c r="B76" s="229" t="s">
        <v>148</v>
      </c>
      <c r="C76" s="237">
        <f>SUM(C71:C75)</f>
        <v>18022000</v>
      </c>
      <c r="D76" s="237">
        <f>SUM(D71:D75)</f>
        <v>21611584</v>
      </c>
      <c r="E76" s="237">
        <f>SUM(E71:E75)</f>
        <v>20256224</v>
      </c>
      <c r="F76" s="306">
        <f t="shared" ref="F76:F97" si="2">E76/D76</f>
        <v>0.93728548541374845</v>
      </c>
    </row>
    <row r="77" spans="1:7" ht="20.100000000000001" customHeight="1" x14ac:dyDescent="0.2">
      <c r="A77" s="228" t="s">
        <v>12</v>
      </c>
      <c r="B77" s="229" t="s">
        <v>85</v>
      </c>
      <c r="C77" s="237">
        <v>4405000</v>
      </c>
      <c r="D77" s="239">
        <v>4405000</v>
      </c>
      <c r="E77" s="242">
        <v>4177258</v>
      </c>
      <c r="F77" s="306">
        <f t="shared" si="2"/>
        <v>0.94829920544835411</v>
      </c>
    </row>
    <row r="78" spans="1:7" ht="20.100000000000001" customHeight="1" x14ac:dyDescent="0.25">
      <c r="A78" s="228" t="s">
        <v>13</v>
      </c>
      <c r="B78" s="243" t="s">
        <v>149</v>
      </c>
      <c r="C78" s="244"/>
      <c r="D78" s="239"/>
      <c r="E78" s="236"/>
      <c r="F78" s="307"/>
    </row>
    <row r="79" spans="1:7" ht="20.100000000000001" customHeight="1" x14ac:dyDescent="0.2">
      <c r="A79" s="245" t="s">
        <v>25</v>
      </c>
      <c r="B79" s="246" t="s">
        <v>150</v>
      </c>
      <c r="C79" s="247"/>
      <c r="D79" s="248"/>
      <c r="E79" s="236"/>
      <c r="F79" s="307"/>
    </row>
    <row r="80" spans="1:7" ht="20.100000000000001" customHeight="1" x14ac:dyDescent="0.2">
      <c r="A80" s="245" t="s">
        <v>7</v>
      </c>
      <c r="B80" s="246" t="s">
        <v>151</v>
      </c>
      <c r="C80" s="247"/>
      <c r="D80" s="248"/>
      <c r="E80" s="236"/>
      <c r="F80" s="307"/>
    </row>
    <row r="81" spans="1:17" ht="20.100000000000001" customHeight="1" x14ac:dyDescent="0.2">
      <c r="A81" s="232" t="s">
        <v>27</v>
      </c>
      <c r="B81" s="233" t="s">
        <v>152</v>
      </c>
      <c r="C81" s="247">
        <v>3183000</v>
      </c>
      <c r="D81" s="248">
        <v>3638975</v>
      </c>
      <c r="E81" s="236">
        <v>3405025</v>
      </c>
      <c r="F81" s="307">
        <f t="shared" si="2"/>
        <v>0.93570991831491013</v>
      </c>
    </row>
    <row r="82" spans="1:17" ht="20.100000000000001" customHeight="1" x14ac:dyDescent="0.2">
      <c r="A82" s="206" t="s">
        <v>28</v>
      </c>
      <c r="B82" s="246" t="s">
        <v>153</v>
      </c>
      <c r="C82" s="249"/>
      <c r="D82" s="249"/>
      <c r="E82" s="241"/>
      <c r="F82" s="307"/>
    </row>
    <row r="83" spans="1:17" ht="20.100000000000001" customHeight="1" x14ac:dyDescent="0.2">
      <c r="A83" s="206" t="s">
        <v>82</v>
      </c>
      <c r="B83" s="233" t="s">
        <v>154</v>
      </c>
      <c r="C83" s="234">
        <v>1353000</v>
      </c>
      <c r="D83" s="235">
        <v>1097025</v>
      </c>
      <c r="E83" s="241">
        <v>1097025</v>
      </c>
      <c r="F83" s="307">
        <f t="shared" si="2"/>
        <v>1</v>
      </c>
    </row>
    <row r="84" spans="1:17" ht="20.100000000000001" customHeight="1" x14ac:dyDescent="0.2">
      <c r="A84" s="228"/>
      <c r="B84" s="229" t="s">
        <v>155</v>
      </c>
      <c r="C84" s="237">
        <f>C79+C80+C81+C82+C83</f>
        <v>4536000</v>
      </c>
      <c r="D84" s="237">
        <f>D79+D80+D81+D82+D83</f>
        <v>4736000</v>
      </c>
      <c r="E84" s="237">
        <f>E79+E80+E81+E82+E83</f>
        <v>4502050</v>
      </c>
      <c r="F84" s="306">
        <f t="shared" si="2"/>
        <v>0.95060177364864862</v>
      </c>
    </row>
    <row r="85" spans="1:17" ht="20.100000000000001" customHeight="1" x14ac:dyDescent="0.2">
      <c r="A85" s="228" t="s">
        <v>14</v>
      </c>
      <c r="B85" s="229" t="s">
        <v>37</v>
      </c>
      <c r="C85" s="237">
        <v>1100000</v>
      </c>
      <c r="D85" s="239">
        <v>7526387</v>
      </c>
      <c r="E85" s="242">
        <v>4356666</v>
      </c>
      <c r="F85" s="306">
        <f t="shared" si="2"/>
        <v>0.57885224344695541</v>
      </c>
    </row>
    <row r="86" spans="1:17" ht="20.100000000000001" customHeight="1" x14ac:dyDescent="0.2">
      <c r="A86" s="228" t="s">
        <v>14</v>
      </c>
      <c r="B86" s="229" t="s">
        <v>38</v>
      </c>
      <c r="C86" s="237"/>
      <c r="D86" s="239">
        <v>3488313</v>
      </c>
      <c r="E86" s="240">
        <v>3137863</v>
      </c>
      <c r="F86" s="306">
        <f t="shared" si="2"/>
        <v>0.89953596480591047</v>
      </c>
    </row>
    <row r="87" spans="1:17" ht="20.100000000000001" customHeight="1" x14ac:dyDescent="0.2">
      <c r="A87" s="228" t="s">
        <v>18</v>
      </c>
      <c r="B87" s="229" t="s">
        <v>156</v>
      </c>
      <c r="C87" s="230"/>
      <c r="D87" s="231"/>
      <c r="E87" s="210"/>
      <c r="F87" s="307"/>
    </row>
    <row r="88" spans="1:17" ht="20.100000000000001" customHeight="1" x14ac:dyDescent="0.2">
      <c r="A88" s="206" t="s">
        <v>25</v>
      </c>
      <c r="B88" s="246" t="s">
        <v>157</v>
      </c>
      <c r="C88" s="250"/>
      <c r="D88" s="250"/>
      <c r="E88" s="210"/>
      <c r="F88" s="307"/>
    </row>
    <row r="89" spans="1:17" ht="20.100000000000001" customHeight="1" x14ac:dyDescent="0.2">
      <c r="A89" s="211" t="s">
        <v>7</v>
      </c>
      <c r="B89" s="233" t="s">
        <v>158</v>
      </c>
      <c r="C89" s="251"/>
      <c r="D89" s="252"/>
      <c r="E89" s="227"/>
      <c r="F89" s="307"/>
    </row>
    <row r="90" spans="1:17" ht="20.100000000000001" customHeight="1" x14ac:dyDescent="0.2">
      <c r="A90" s="206" t="s">
        <v>159</v>
      </c>
      <c r="B90" s="246" t="s">
        <v>160</v>
      </c>
      <c r="C90" s="234"/>
      <c r="D90" s="235"/>
      <c r="E90" s="253"/>
      <c r="F90" s="307"/>
    </row>
    <row r="91" spans="1:17" ht="20.100000000000001" customHeight="1" x14ac:dyDescent="0.2">
      <c r="A91" s="206" t="s">
        <v>28</v>
      </c>
      <c r="B91" s="233" t="s">
        <v>161</v>
      </c>
      <c r="C91" s="217"/>
      <c r="D91" s="209"/>
      <c r="E91" s="220"/>
      <c r="F91" s="307"/>
    </row>
    <row r="92" spans="1:17" ht="22.5" customHeight="1" x14ac:dyDescent="0.2">
      <c r="A92" s="214"/>
      <c r="B92" s="215" t="s">
        <v>162</v>
      </c>
      <c r="C92" s="213"/>
      <c r="D92" s="213"/>
      <c r="E92" s="213"/>
      <c r="F92" s="306"/>
    </row>
    <row r="93" spans="1:17" ht="22.5" customHeight="1" x14ac:dyDescent="0.2">
      <c r="A93" s="214" t="s">
        <v>163</v>
      </c>
      <c r="B93" s="215" t="s">
        <v>84</v>
      </c>
      <c r="C93" s="213">
        <v>24469531</v>
      </c>
      <c r="D93" s="213">
        <v>8066394</v>
      </c>
      <c r="E93" s="254">
        <v>948058</v>
      </c>
      <c r="F93" s="306">
        <f>E93/D93</f>
        <v>0.11753182400958842</v>
      </c>
    </row>
    <row r="94" spans="1:17" s="316" customFormat="1" ht="19.5" customHeight="1" x14ac:dyDescent="0.25">
      <c r="A94" s="312"/>
      <c r="B94" s="313" t="s">
        <v>53</v>
      </c>
      <c r="C94" s="314">
        <f>C92+C85++C86+C84+C77+C69+C68+C76+C93</f>
        <v>69953284</v>
      </c>
      <c r="D94" s="314">
        <f>D92+D85++D86+D84+D77+D69+D68+D76+D93</f>
        <v>71136944</v>
      </c>
      <c r="E94" s="314">
        <f>E92+E85++E86+E84+E77+E69+E68+E76+E93</f>
        <v>55562347</v>
      </c>
      <c r="F94" s="315">
        <f t="shared" si="2"/>
        <v>0.7810617644750103</v>
      </c>
      <c r="Q94" s="2"/>
    </row>
    <row r="95" spans="1:17" s="3" customFormat="1" ht="20.25" customHeight="1" x14ac:dyDescent="0.25">
      <c r="A95" s="124"/>
      <c r="B95" s="127" t="s">
        <v>164</v>
      </c>
      <c r="C95" s="317">
        <v>68853284</v>
      </c>
      <c r="D95" s="317">
        <v>60122244</v>
      </c>
      <c r="E95" s="318">
        <v>48067848</v>
      </c>
      <c r="F95" s="332">
        <f t="shared" si="2"/>
        <v>0.79950189483945411</v>
      </c>
      <c r="Q95" s="2"/>
    </row>
    <row r="96" spans="1:17" s="3" customFormat="1" ht="19.5" customHeight="1" x14ac:dyDescent="0.25">
      <c r="A96" s="125"/>
      <c r="B96" s="127" t="s">
        <v>165</v>
      </c>
      <c r="C96" s="318">
        <f>C85+C86</f>
        <v>1100000</v>
      </c>
      <c r="D96" s="318">
        <f>D85+D86</f>
        <v>11014700</v>
      </c>
      <c r="E96" s="318">
        <f>E85+E86</f>
        <v>7494529</v>
      </c>
      <c r="F96" s="332">
        <f t="shared" si="2"/>
        <v>0.68041154094074285</v>
      </c>
      <c r="Q96" s="316"/>
    </row>
    <row r="97" spans="1:17" ht="20.25" customHeight="1" x14ac:dyDescent="0.25">
      <c r="A97" s="126"/>
      <c r="B97" s="128" t="s">
        <v>22</v>
      </c>
      <c r="C97" s="172">
        <v>7</v>
      </c>
      <c r="D97" s="172">
        <v>7</v>
      </c>
      <c r="E97" s="173">
        <v>7</v>
      </c>
      <c r="F97" s="315">
        <f t="shared" si="2"/>
        <v>1</v>
      </c>
      <c r="Q97" s="3"/>
    </row>
    <row r="98" spans="1:17" ht="15" x14ac:dyDescent="0.25">
      <c r="A98" s="13"/>
      <c r="B98" s="13"/>
      <c r="C98" s="14"/>
      <c r="D98" s="14"/>
      <c r="E98" s="15"/>
      <c r="F98" s="311"/>
      <c r="Q98" s="3"/>
    </row>
    <row r="99" spans="1:17" ht="15" x14ac:dyDescent="0.25">
      <c r="A99" s="13"/>
      <c r="B99" s="13"/>
      <c r="C99" s="14"/>
      <c r="D99" s="14"/>
      <c r="E99" s="15"/>
    </row>
    <row r="100" spans="1:17" ht="15" x14ac:dyDescent="0.25">
      <c r="A100" s="13"/>
      <c r="B100" s="13"/>
      <c r="C100" s="14"/>
      <c r="D100" s="14"/>
      <c r="E100" s="15"/>
    </row>
    <row r="101" spans="1:17" ht="15" x14ac:dyDescent="0.25">
      <c r="A101" s="13"/>
      <c r="B101" s="13"/>
      <c r="C101" s="14"/>
      <c r="D101" s="14"/>
      <c r="E101" s="15"/>
    </row>
    <row r="102" spans="1:17" ht="15" x14ac:dyDescent="0.25">
      <c r="A102" s="13"/>
      <c r="B102" s="13"/>
      <c r="C102" s="14"/>
      <c r="D102" s="14"/>
      <c r="E102" s="15"/>
    </row>
    <row r="103" spans="1:17" ht="15" x14ac:dyDescent="0.25">
      <c r="A103" s="13"/>
      <c r="B103" s="13"/>
      <c r="C103" s="14"/>
      <c r="D103" s="14"/>
      <c r="E103" s="15"/>
    </row>
    <row r="104" spans="1:17" ht="15" x14ac:dyDescent="0.25">
      <c r="A104" s="13"/>
      <c r="B104" s="13"/>
      <c r="C104" s="14"/>
      <c r="D104" s="14"/>
      <c r="E104" s="15"/>
    </row>
    <row r="105" spans="1:17" ht="15" x14ac:dyDescent="0.25">
      <c r="A105" s="13"/>
      <c r="B105" s="13"/>
      <c r="C105" s="14"/>
      <c r="D105" s="14"/>
      <c r="E105" s="15"/>
    </row>
    <row r="106" spans="1:17" ht="15" x14ac:dyDescent="0.25">
      <c r="A106" s="13"/>
      <c r="B106" s="13"/>
      <c r="C106" s="14"/>
      <c r="D106" s="14"/>
      <c r="E106" s="15"/>
    </row>
    <row r="107" spans="1:17" ht="15" x14ac:dyDescent="0.25">
      <c r="A107" s="13"/>
      <c r="B107" s="13"/>
      <c r="C107" s="14"/>
      <c r="D107" s="14"/>
      <c r="E107" s="15"/>
    </row>
    <row r="108" spans="1:17" ht="15" x14ac:dyDescent="0.25">
      <c r="A108" s="13"/>
      <c r="B108" s="13"/>
      <c r="C108" s="14"/>
      <c r="D108" s="14"/>
      <c r="E108" s="15"/>
    </row>
    <row r="109" spans="1:17" ht="15" x14ac:dyDescent="0.25">
      <c r="A109" s="13"/>
      <c r="B109" s="13"/>
      <c r="C109" s="14"/>
      <c r="D109" s="14"/>
      <c r="E109" s="15"/>
    </row>
    <row r="110" spans="1:17" ht="15" x14ac:dyDescent="0.25">
      <c r="A110" s="13"/>
      <c r="B110" s="13"/>
      <c r="C110" s="14"/>
      <c r="D110" s="14"/>
      <c r="E110" s="15"/>
    </row>
    <row r="111" spans="1:17" ht="15" x14ac:dyDescent="0.25">
      <c r="A111" s="13"/>
      <c r="B111" s="13"/>
      <c r="C111" s="14"/>
      <c r="D111" s="14"/>
      <c r="E111" s="15"/>
    </row>
    <row r="112" spans="1:17" ht="15" x14ac:dyDescent="0.25">
      <c r="A112" s="13"/>
      <c r="B112" s="13"/>
      <c r="C112" s="14"/>
      <c r="D112" s="14"/>
      <c r="E112" s="15"/>
    </row>
    <row r="113" spans="1:5" ht="15" x14ac:dyDescent="0.25">
      <c r="A113" s="13"/>
      <c r="B113" s="13"/>
      <c r="C113" s="14"/>
      <c r="D113" s="14"/>
      <c r="E113" s="15"/>
    </row>
    <row r="114" spans="1:5" ht="15" x14ac:dyDescent="0.25">
      <c r="A114" s="13"/>
      <c r="B114" s="13"/>
      <c r="C114" s="14"/>
      <c r="D114" s="14"/>
      <c r="E114" s="15"/>
    </row>
    <row r="115" spans="1:5" ht="15" x14ac:dyDescent="0.25">
      <c r="A115" s="13"/>
      <c r="B115" s="13"/>
      <c r="C115" s="14"/>
      <c r="D115" s="14"/>
      <c r="E115" s="15"/>
    </row>
    <row r="116" spans="1:5" ht="15" x14ac:dyDescent="0.25">
      <c r="A116" s="13"/>
      <c r="B116" s="13"/>
      <c r="C116" s="14"/>
      <c r="D116" s="14"/>
      <c r="E116" s="15"/>
    </row>
    <row r="117" spans="1:5" ht="15" x14ac:dyDescent="0.25">
      <c r="A117" s="13"/>
      <c r="B117" s="13"/>
      <c r="C117" s="14"/>
      <c r="D117" s="14"/>
      <c r="E117" s="15"/>
    </row>
    <row r="118" spans="1:5" ht="15" x14ac:dyDescent="0.25">
      <c r="A118" s="13"/>
      <c r="B118" s="13"/>
      <c r="C118" s="14"/>
      <c r="D118" s="14"/>
      <c r="E118" s="15"/>
    </row>
    <row r="119" spans="1:5" ht="15" x14ac:dyDescent="0.25">
      <c r="A119" s="13"/>
      <c r="B119" s="13"/>
      <c r="C119" s="14"/>
      <c r="D119" s="14"/>
      <c r="E119" s="16"/>
    </row>
    <row r="120" spans="1:5" ht="15" x14ac:dyDescent="0.25">
      <c r="A120" s="13"/>
      <c r="B120" s="13"/>
      <c r="C120" s="14"/>
      <c r="D120" s="14"/>
      <c r="E120" s="15"/>
    </row>
    <row r="121" spans="1:5" ht="15" x14ac:dyDescent="0.25">
      <c r="A121" s="13"/>
      <c r="B121" s="13"/>
      <c r="C121" s="14"/>
      <c r="D121" s="14"/>
      <c r="E121" s="15"/>
    </row>
    <row r="122" spans="1:5" ht="15" x14ac:dyDescent="0.25">
      <c r="A122" s="13"/>
      <c r="B122" s="13"/>
      <c r="C122" s="14"/>
      <c r="D122" s="14"/>
      <c r="E122" s="15"/>
    </row>
    <row r="123" spans="1:5" ht="15" x14ac:dyDescent="0.25">
      <c r="A123" s="13"/>
      <c r="B123" s="13"/>
      <c r="C123" s="14"/>
      <c r="D123" s="14"/>
      <c r="E123" s="15"/>
    </row>
    <row r="124" spans="1:5" ht="15" x14ac:dyDescent="0.25">
      <c r="A124" s="13"/>
      <c r="B124" s="13"/>
      <c r="C124" s="14"/>
      <c r="D124" s="14"/>
      <c r="E124" s="15"/>
    </row>
    <row r="125" spans="1:5" ht="15" x14ac:dyDescent="0.25">
      <c r="A125" s="13"/>
      <c r="B125" s="13"/>
      <c r="C125" s="14"/>
      <c r="D125" s="14"/>
      <c r="E125" s="15"/>
    </row>
    <row r="126" spans="1:5" ht="15" x14ac:dyDescent="0.25">
      <c r="A126" s="13"/>
      <c r="B126" s="13"/>
      <c r="C126" s="14"/>
      <c r="D126" s="14"/>
      <c r="E126" s="15"/>
    </row>
    <row r="127" spans="1:5" ht="15" x14ac:dyDescent="0.25">
      <c r="A127" s="13"/>
      <c r="B127" s="13"/>
      <c r="C127" s="14"/>
      <c r="D127" s="14"/>
      <c r="E127" s="15"/>
    </row>
    <row r="128" spans="1:5" ht="15" x14ac:dyDescent="0.25">
      <c r="A128" s="13"/>
      <c r="B128" s="13"/>
      <c r="C128" s="14"/>
      <c r="D128" s="14"/>
      <c r="E128" s="15"/>
    </row>
    <row r="129" spans="1:5" ht="15" x14ac:dyDescent="0.25">
      <c r="A129" s="13"/>
      <c r="B129" s="13"/>
      <c r="C129" s="14"/>
      <c r="D129" s="14"/>
      <c r="E129" s="15"/>
    </row>
    <row r="130" spans="1:5" ht="15" x14ac:dyDescent="0.25">
      <c r="A130" s="13"/>
      <c r="B130" s="13"/>
      <c r="C130" s="14"/>
      <c r="D130" s="14"/>
      <c r="E130" s="15"/>
    </row>
    <row r="131" spans="1:5" ht="15" x14ac:dyDescent="0.25">
      <c r="A131" s="13"/>
      <c r="B131" s="13"/>
      <c r="C131" s="14"/>
      <c r="D131" s="14"/>
      <c r="E131" s="15"/>
    </row>
    <row r="132" spans="1:5" ht="15" x14ac:dyDescent="0.25">
      <c r="A132" s="13"/>
      <c r="B132" s="13"/>
      <c r="C132" s="14"/>
      <c r="D132" s="14"/>
      <c r="E132" s="15"/>
    </row>
    <row r="133" spans="1:5" ht="15" x14ac:dyDescent="0.25">
      <c r="A133" s="13"/>
      <c r="B133" s="13"/>
      <c r="C133" s="14"/>
      <c r="D133" s="14"/>
      <c r="E133" s="15"/>
    </row>
    <row r="134" spans="1:5" ht="15" x14ac:dyDescent="0.25">
      <c r="A134" s="13"/>
      <c r="B134" s="13"/>
      <c r="C134" s="14"/>
      <c r="D134" s="14"/>
      <c r="E134" s="15"/>
    </row>
    <row r="135" spans="1:5" ht="15" x14ac:dyDescent="0.25">
      <c r="A135" s="13"/>
      <c r="B135" s="13"/>
      <c r="C135" s="14"/>
      <c r="D135" s="14"/>
      <c r="E135" s="15"/>
    </row>
    <row r="136" spans="1:5" ht="15" x14ac:dyDescent="0.25">
      <c r="A136" s="13"/>
      <c r="B136" s="13"/>
      <c r="C136" s="14"/>
      <c r="D136" s="14"/>
      <c r="E136" s="15"/>
    </row>
    <row r="137" spans="1:5" ht="15" x14ac:dyDescent="0.25">
      <c r="A137" s="13"/>
      <c r="B137" s="13"/>
      <c r="C137" s="14"/>
      <c r="D137" s="14"/>
      <c r="E137" s="15"/>
    </row>
    <row r="138" spans="1:5" ht="15" x14ac:dyDescent="0.25">
      <c r="A138" s="13"/>
      <c r="B138" s="13"/>
      <c r="C138" s="14"/>
      <c r="D138" s="14"/>
      <c r="E138" s="15"/>
    </row>
    <row r="139" spans="1:5" ht="15" x14ac:dyDescent="0.25">
      <c r="A139" s="13"/>
      <c r="B139" s="13"/>
      <c r="C139" s="14"/>
      <c r="D139" s="14"/>
      <c r="E139" s="15"/>
    </row>
    <row r="140" spans="1:5" ht="15" x14ac:dyDescent="0.25">
      <c r="A140" s="13"/>
      <c r="B140" s="13"/>
      <c r="C140" s="14"/>
      <c r="D140" s="14"/>
      <c r="E140" s="15"/>
    </row>
    <row r="141" spans="1:5" ht="15" x14ac:dyDescent="0.25">
      <c r="A141" s="13"/>
      <c r="B141" s="13"/>
      <c r="C141" s="14"/>
      <c r="D141" s="14"/>
      <c r="E141" s="15"/>
    </row>
    <row r="142" spans="1:5" ht="15" x14ac:dyDescent="0.25">
      <c r="A142" s="13"/>
      <c r="B142" s="13"/>
      <c r="C142" s="14"/>
      <c r="D142" s="14"/>
      <c r="E142" s="15"/>
    </row>
    <row r="143" spans="1:5" ht="15" x14ac:dyDescent="0.25">
      <c r="A143" s="13"/>
      <c r="B143" s="13"/>
      <c r="C143" s="14"/>
      <c r="D143" s="14"/>
      <c r="E143" s="15"/>
    </row>
    <row r="144" spans="1:5" ht="15" x14ac:dyDescent="0.25">
      <c r="A144" s="13"/>
      <c r="B144" s="13"/>
      <c r="C144" s="14"/>
      <c r="D144" s="14"/>
      <c r="E144" s="15"/>
    </row>
    <row r="145" spans="1:5" ht="15" x14ac:dyDescent="0.25">
      <c r="A145" s="13"/>
      <c r="B145" s="13"/>
      <c r="C145" s="14"/>
      <c r="D145" s="14"/>
      <c r="E145" s="15"/>
    </row>
    <row r="146" spans="1:5" ht="15" x14ac:dyDescent="0.25">
      <c r="A146" s="13"/>
      <c r="B146" s="13"/>
      <c r="C146" s="14"/>
      <c r="D146" s="14"/>
      <c r="E146" s="15"/>
    </row>
    <row r="147" spans="1:5" ht="15" x14ac:dyDescent="0.25">
      <c r="A147" s="13"/>
      <c r="B147" s="13"/>
      <c r="C147" s="14"/>
      <c r="D147" s="14"/>
      <c r="E147" s="15"/>
    </row>
    <row r="148" spans="1:5" ht="15" x14ac:dyDescent="0.25">
      <c r="A148" s="13"/>
      <c r="B148" s="13"/>
      <c r="C148" s="14"/>
      <c r="D148" s="14"/>
      <c r="E148" s="15"/>
    </row>
    <row r="149" spans="1:5" ht="15" x14ac:dyDescent="0.25">
      <c r="A149" s="13"/>
      <c r="B149" s="13"/>
      <c r="C149" s="14"/>
      <c r="D149" s="14"/>
      <c r="E149" s="15"/>
    </row>
    <row r="150" spans="1:5" ht="15" x14ac:dyDescent="0.25">
      <c r="A150" s="13"/>
      <c r="B150" s="13"/>
      <c r="C150" s="14"/>
      <c r="D150" s="14"/>
      <c r="E150" s="15"/>
    </row>
    <row r="151" spans="1:5" ht="15" x14ac:dyDescent="0.25">
      <c r="A151" s="13"/>
      <c r="B151" s="13"/>
      <c r="C151" s="14"/>
      <c r="D151" s="14"/>
      <c r="E151" s="15"/>
    </row>
    <row r="152" spans="1:5" ht="15" x14ac:dyDescent="0.25">
      <c r="A152" s="13"/>
      <c r="B152" s="13"/>
      <c r="C152" s="14"/>
      <c r="D152" s="14"/>
      <c r="E152" s="15"/>
    </row>
    <row r="153" spans="1:5" ht="15" x14ac:dyDescent="0.25">
      <c r="A153" s="13"/>
      <c r="B153" s="13"/>
      <c r="C153" s="14"/>
      <c r="D153" s="14"/>
      <c r="E153" s="15"/>
    </row>
    <row r="154" spans="1:5" ht="15" x14ac:dyDescent="0.25">
      <c r="A154" s="13"/>
      <c r="B154" s="13"/>
      <c r="C154" s="14"/>
      <c r="D154" s="14"/>
      <c r="E154" s="15"/>
    </row>
    <row r="155" spans="1:5" ht="15" x14ac:dyDescent="0.25">
      <c r="A155" s="13"/>
      <c r="B155" s="13"/>
      <c r="C155" s="14"/>
      <c r="D155" s="14"/>
      <c r="E155" s="15"/>
    </row>
    <row r="156" spans="1:5" ht="15" x14ac:dyDescent="0.25">
      <c r="A156" s="13"/>
      <c r="B156" s="13"/>
      <c r="C156" s="14"/>
      <c r="D156" s="14"/>
      <c r="E156" s="15"/>
    </row>
    <row r="157" spans="1:5" ht="15" x14ac:dyDescent="0.25">
      <c r="A157" s="13"/>
      <c r="B157" s="13"/>
      <c r="C157" s="14"/>
      <c r="D157" s="14"/>
      <c r="E157" s="15"/>
    </row>
    <row r="158" spans="1:5" ht="15" x14ac:dyDescent="0.25">
      <c r="A158" s="13"/>
      <c r="B158" s="13"/>
      <c r="C158" s="14"/>
      <c r="D158" s="14"/>
      <c r="E158" s="15"/>
    </row>
    <row r="159" spans="1:5" ht="15" x14ac:dyDescent="0.25">
      <c r="A159" s="13"/>
      <c r="B159" s="13"/>
      <c r="C159" s="14"/>
      <c r="D159" s="14"/>
      <c r="E159" s="15"/>
    </row>
    <row r="160" spans="1:5" ht="15" x14ac:dyDescent="0.25">
      <c r="A160" s="13"/>
      <c r="B160" s="13"/>
      <c r="C160" s="14"/>
      <c r="D160" s="14"/>
      <c r="E160" s="15"/>
    </row>
    <row r="161" spans="1:5" ht="15" x14ac:dyDescent="0.25">
      <c r="A161" s="13"/>
      <c r="B161" s="13"/>
      <c r="C161" s="14"/>
      <c r="D161" s="14"/>
      <c r="E161" s="15"/>
    </row>
    <row r="162" spans="1:5" ht="15" x14ac:dyDescent="0.25">
      <c r="A162" s="13"/>
      <c r="B162" s="13"/>
      <c r="C162" s="14"/>
      <c r="D162" s="14"/>
      <c r="E162" s="15"/>
    </row>
    <row r="163" spans="1:5" ht="15" x14ac:dyDescent="0.25">
      <c r="A163" s="13"/>
      <c r="B163" s="13"/>
      <c r="C163" s="14"/>
      <c r="D163" s="14"/>
      <c r="E163" s="15"/>
    </row>
    <row r="164" spans="1:5" ht="15" x14ac:dyDescent="0.25">
      <c r="A164" s="13"/>
      <c r="B164" s="13"/>
      <c r="C164" s="14"/>
      <c r="D164" s="14"/>
      <c r="E164" s="15"/>
    </row>
    <row r="165" spans="1:5" ht="15" x14ac:dyDescent="0.25">
      <c r="A165" s="13"/>
      <c r="B165" s="13"/>
      <c r="C165" s="14"/>
      <c r="D165" s="14"/>
      <c r="E165" s="15"/>
    </row>
    <row r="166" spans="1:5" ht="15" x14ac:dyDescent="0.25">
      <c r="A166" s="13"/>
      <c r="B166" s="13"/>
      <c r="C166" s="14"/>
      <c r="D166" s="14"/>
      <c r="E166" s="15"/>
    </row>
    <row r="167" spans="1:5" ht="15" x14ac:dyDescent="0.25">
      <c r="A167" s="13"/>
      <c r="B167" s="13"/>
      <c r="C167" s="14"/>
      <c r="D167" s="14"/>
      <c r="E167" s="15"/>
    </row>
    <row r="168" spans="1:5" ht="15" x14ac:dyDescent="0.25">
      <c r="A168" s="13"/>
      <c r="B168" s="13"/>
      <c r="C168" s="14"/>
      <c r="D168" s="14"/>
      <c r="E168" s="15"/>
    </row>
    <row r="169" spans="1:5" ht="15" x14ac:dyDescent="0.25">
      <c r="A169" s="13"/>
      <c r="B169" s="13"/>
      <c r="C169" s="14"/>
      <c r="D169" s="14"/>
      <c r="E169" s="15"/>
    </row>
    <row r="170" spans="1:5" ht="15" x14ac:dyDescent="0.25">
      <c r="A170" s="13"/>
      <c r="B170" s="13"/>
      <c r="C170" s="14"/>
      <c r="D170" s="14"/>
      <c r="E170" s="15"/>
    </row>
    <row r="171" spans="1:5" ht="15" x14ac:dyDescent="0.25">
      <c r="A171" s="13"/>
      <c r="B171" s="13"/>
      <c r="C171" s="14"/>
      <c r="D171" s="14"/>
      <c r="E171" s="15"/>
    </row>
    <row r="172" spans="1:5" ht="15" x14ac:dyDescent="0.25">
      <c r="A172" s="13"/>
      <c r="B172" s="13"/>
      <c r="C172" s="14"/>
      <c r="D172" s="14"/>
      <c r="E172" s="15"/>
    </row>
    <row r="173" spans="1:5" ht="15" x14ac:dyDescent="0.25">
      <c r="A173" s="13"/>
      <c r="B173" s="13"/>
      <c r="C173" s="14"/>
      <c r="D173" s="14"/>
      <c r="E173" s="15"/>
    </row>
    <row r="174" spans="1:5" ht="15" x14ac:dyDescent="0.25">
      <c r="A174" s="13"/>
      <c r="B174" s="13"/>
      <c r="C174" s="14"/>
      <c r="D174" s="14"/>
      <c r="E174" s="15"/>
    </row>
    <row r="175" spans="1:5" ht="15" x14ac:dyDescent="0.25">
      <c r="A175" s="13"/>
      <c r="B175" s="13"/>
      <c r="C175" s="14"/>
      <c r="D175" s="14"/>
      <c r="E175" s="15"/>
    </row>
    <row r="176" spans="1:5" ht="15" x14ac:dyDescent="0.25">
      <c r="A176" s="13"/>
      <c r="B176" s="13"/>
      <c r="C176" s="14"/>
      <c r="D176" s="14"/>
      <c r="E176" s="15"/>
    </row>
    <row r="177" spans="1:5" ht="15" x14ac:dyDescent="0.25">
      <c r="A177" s="13"/>
      <c r="B177" s="13"/>
      <c r="C177" s="14"/>
      <c r="D177" s="14"/>
      <c r="E177" s="15"/>
    </row>
    <row r="178" spans="1:5" ht="15" x14ac:dyDescent="0.25">
      <c r="A178" s="13"/>
      <c r="B178" s="13"/>
      <c r="C178" s="14"/>
      <c r="D178" s="14"/>
      <c r="E178" s="15"/>
    </row>
    <row r="179" spans="1:5" ht="15" x14ac:dyDescent="0.25">
      <c r="A179" s="13"/>
      <c r="B179" s="13"/>
      <c r="C179" s="14"/>
      <c r="D179" s="14"/>
      <c r="E179" s="15"/>
    </row>
    <row r="180" spans="1:5" ht="15" x14ac:dyDescent="0.25">
      <c r="A180" s="13"/>
      <c r="B180" s="13"/>
      <c r="C180" s="14"/>
      <c r="D180" s="14"/>
      <c r="E180" s="15"/>
    </row>
    <row r="181" spans="1:5" ht="15" x14ac:dyDescent="0.25">
      <c r="A181" s="13"/>
      <c r="B181" s="13"/>
      <c r="C181" s="14"/>
      <c r="D181" s="14"/>
      <c r="E181" s="15"/>
    </row>
    <row r="182" spans="1:5" ht="15" x14ac:dyDescent="0.25">
      <c r="A182" s="13"/>
      <c r="B182" s="13"/>
      <c r="C182" s="14"/>
      <c r="D182" s="14"/>
      <c r="E182" s="15"/>
    </row>
    <row r="183" spans="1:5" ht="15" x14ac:dyDescent="0.25">
      <c r="A183" s="13"/>
      <c r="B183" s="13"/>
      <c r="C183" s="14"/>
      <c r="D183" s="14"/>
      <c r="E183" s="15"/>
    </row>
    <row r="184" spans="1:5" ht="15" x14ac:dyDescent="0.25">
      <c r="A184" s="13"/>
      <c r="B184" s="13"/>
      <c r="C184" s="14"/>
      <c r="D184" s="14"/>
      <c r="E184" s="15"/>
    </row>
    <row r="185" spans="1:5" ht="15" x14ac:dyDescent="0.25">
      <c r="A185" s="13"/>
      <c r="B185" s="13"/>
      <c r="C185" s="14"/>
      <c r="D185" s="14"/>
      <c r="E185" s="15"/>
    </row>
    <row r="186" spans="1:5" ht="15" x14ac:dyDescent="0.25">
      <c r="A186" s="13"/>
      <c r="B186" s="13"/>
      <c r="C186" s="14"/>
      <c r="D186" s="14"/>
      <c r="E186" s="15"/>
    </row>
    <row r="187" spans="1:5" ht="15" x14ac:dyDescent="0.25">
      <c r="A187" s="13"/>
      <c r="B187" s="13"/>
      <c r="C187" s="14"/>
      <c r="D187" s="14"/>
      <c r="E187" s="15"/>
    </row>
    <row r="188" spans="1:5" ht="15" x14ac:dyDescent="0.25">
      <c r="A188" s="13"/>
      <c r="B188" s="13"/>
      <c r="C188" s="14"/>
      <c r="D188" s="14"/>
      <c r="E188" s="15"/>
    </row>
    <row r="189" spans="1:5" ht="15" x14ac:dyDescent="0.25">
      <c r="A189" s="13"/>
      <c r="B189" s="13"/>
      <c r="C189" s="14"/>
      <c r="D189" s="14"/>
      <c r="E189" s="15"/>
    </row>
    <row r="190" spans="1:5" ht="15" x14ac:dyDescent="0.25">
      <c r="A190" s="13"/>
      <c r="B190" s="13"/>
      <c r="C190" s="14"/>
      <c r="D190" s="14"/>
      <c r="E190" s="15"/>
    </row>
    <row r="191" spans="1:5" ht="15" x14ac:dyDescent="0.25">
      <c r="A191" s="13"/>
      <c r="B191" s="13"/>
      <c r="C191" s="14"/>
      <c r="D191" s="14"/>
      <c r="E191" s="15"/>
    </row>
    <row r="192" spans="1:5" ht="15" x14ac:dyDescent="0.25">
      <c r="A192" s="13"/>
      <c r="B192" s="13"/>
      <c r="C192" s="14"/>
      <c r="D192" s="14"/>
      <c r="E192" s="15"/>
    </row>
    <row r="193" spans="1:5" ht="15" x14ac:dyDescent="0.25">
      <c r="A193" s="13"/>
      <c r="B193" s="13"/>
      <c r="C193" s="14"/>
      <c r="D193" s="14"/>
      <c r="E193" s="15"/>
    </row>
    <row r="194" spans="1:5" ht="15" x14ac:dyDescent="0.25">
      <c r="A194" s="13"/>
      <c r="B194" s="13"/>
      <c r="C194" s="14"/>
      <c r="D194" s="14"/>
      <c r="E194" s="15"/>
    </row>
    <row r="195" spans="1:5" ht="15" x14ac:dyDescent="0.25">
      <c r="A195" s="13"/>
      <c r="B195" s="13"/>
      <c r="C195" s="14"/>
      <c r="D195" s="14"/>
      <c r="E195" s="15"/>
    </row>
    <row r="196" spans="1:5" ht="15" x14ac:dyDescent="0.25">
      <c r="A196" s="13"/>
      <c r="B196" s="13"/>
      <c r="C196" s="14"/>
      <c r="D196" s="14"/>
      <c r="E196" s="15"/>
    </row>
    <row r="197" spans="1:5" ht="15" x14ac:dyDescent="0.25">
      <c r="A197" s="13"/>
      <c r="B197" s="13"/>
      <c r="C197" s="14"/>
      <c r="D197" s="14"/>
      <c r="E197" s="15"/>
    </row>
    <row r="198" spans="1:5" ht="15" x14ac:dyDescent="0.25">
      <c r="A198" s="13"/>
      <c r="B198" s="13"/>
      <c r="C198" s="14"/>
      <c r="D198" s="14"/>
      <c r="E198" s="15"/>
    </row>
    <row r="199" spans="1:5" ht="15" x14ac:dyDescent="0.25">
      <c r="A199" s="13"/>
      <c r="B199" s="13"/>
      <c r="C199" s="14"/>
      <c r="D199" s="14"/>
      <c r="E199" s="15"/>
    </row>
    <row r="200" spans="1:5" ht="15" x14ac:dyDescent="0.25">
      <c r="A200" s="13"/>
      <c r="B200" s="13"/>
      <c r="C200" s="14"/>
      <c r="D200" s="14"/>
      <c r="E200" s="15"/>
    </row>
    <row r="201" spans="1:5" ht="15" x14ac:dyDescent="0.25">
      <c r="A201" s="13"/>
      <c r="B201" s="13"/>
      <c r="C201" s="14"/>
      <c r="D201" s="14"/>
      <c r="E201" s="15"/>
    </row>
    <row r="202" spans="1:5" ht="15" x14ac:dyDescent="0.25">
      <c r="A202" s="13"/>
      <c r="B202" s="13"/>
      <c r="C202" s="14"/>
      <c r="D202" s="14"/>
      <c r="E202" s="15"/>
    </row>
    <row r="203" spans="1:5" ht="15" x14ac:dyDescent="0.25">
      <c r="A203" s="13"/>
      <c r="B203" s="13"/>
      <c r="C203" s="14"/>
      <c r="D203" s="14"/>
      <c r="E203" s="15"/>
    </row>
    <row r="204" spans="1:5" ht="15" x14ac:dyDescent="0.25">
      <c r="A204" s="13"/>
      <c r="B204" s="13"/>
      <c r="C204" s="14"/>
      <c r="D204" s="14"/>
      <c r="E204" s="15"/>
    </row>
    <row r="205" spans="1:5" ht="15" x14ac:dyDescent="0.25">
      <c r="A205" s="13"/>
      <c r="B205" s="13"/>
      <c r="C205" s="14"/>
      <c r="D205" s="14"/>
      <c r="E205" s="15"/>
    </row>
    <row r="206" spans="1:5" ht="15" x14ac:dyDescent="0.25">
      <c r="A206" s="13"/>
      <c r="B206" s="13"/>
      <c r="C206" s="14"/>
      <c r="D206" s="14"/>
      <c r="E206" s="15"/>
    </row>
    <row r="207" spans="1:5" ht="15" x14ac:dyDescent="0.25">
      <c r="A207" s="13"/>
      <c r="B207" s="13"/>
      <c r="C207" s="14"/>
      <c r="D207" s="14"/>
      <c r="E207" s="15"/>
    </row>
    <row r="208" spans="1:5" ht="15" x14ac:dyDescent="0.25">
      <c r="A208" s="13"/>
      <c r="B208" s="13"/>
      <c r="C208" s="14"/>
      <c r="D208" s="14"/>
      <c r="E208" s="15"/>
    </row>
    <row r="209" spans="1:5" ht="15" x14ac:dyDescent="0.25">
      <c r="A209" s="13"/>
      <c r="B209" s="13"/>
      <c r="C209" s="14"/>
      <c r="D209" s="14"/>
      <c r="E209" s="15"/>
    </row>
    <row r="210" spans="1:5" ht="15" x14ac:dyDescent="0.25">
      <c r="A210" s="13"/>
      <c r="B210" s="13"/>
      <c r="C210" s="14"/>
      <c r="D210" s="14"/>
      <c r="E210" s="15"/>
    </row>
    <row r="211" spans="1:5" ht="15" x14ac:dyDescent="0.25">
      <c r="A211" s="13"/>
      <c r="B211" s="13"/>
      <c r="C211" s="14"/>
      <c r="D211" s="14"/>
      <c r="E211" s="15"/>
    </row>
    <row r="212" spans="1:5" ht="15" x14ac:dyDescent="0.25">
      <c r="A212" s="13"/>
      <c r="B212" s="13"/>
      <c r="C212" s="14"/>
      <c r="D212" s="14"/>
      <c r="E212" s="15"/>
    </row>
    <row r="213" spans="1:5" ht="15" x14ac:dyDescent="0.25">
      <c r="A213" s="13"/>
      <c r="B213" s="13"/>
      <c r="C213" s="14"/>
      <c r="D213" s="14"/>
      <c r="E213" s="15"/>
    </row>
    <row r="214" spans="1:5" ht="15" x14ac:dyDescent="0.25">
      <c r="A214" s="13"/>
      <c r="B214" s="13"/>
      <c r="C214" s="14"/>
      <c r="D214" s="14"/>
      <c r="E214" s="15"/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honeticPr fontId="9" type="noConversion"/>
  <printOptions horizontalCentered="1"/>
  <pageMargins left="0.15748031496062992" right="0.31496062992125984" top="2.1259842519685042" bottom="0.62992125984251968" header="0.39370078740157483" footer="3.937007874015748E-2"/>
  <pageSetup paperSize="9" scale="78" firstPageNumber="0" orientation="portrait" horizontalDpi="300" verticalDpi="300" r:id="rId1"/>
  <headerFooter alignWithMargins="0">
    <oddHeader>&amp;C&amp;"Garamond,Félkövér"&amp;12 
/2021. (     ) számú zárszámadási rendelethez
Balatonmagyaród Község Önkormányzata 
 2020. évi bevételeinek és kiadásainak teljesítése  &amp;R&amp;8&amp;A
&amp;P.oldal
 Ft-b&amp;9an</oddHeader>
  </headerFooter>
  <rowBreaks count="2" manualBreakCount="2">
    <brk id="41" max="16383" man="1"/>
    <brk id="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I2" sqref="I2"/>
    </sheetView>
  </sheetViews>
  <sheetFormatPr defaultRowHeight="15.75" x14ac:dyDescent="0.25"/>
  <cols>
    <col min="1" max="1" width="9.140625" style="38" customWidth="1"/>
    <col min="2" max="4" width="9.140625" style="20" customWidth="1"/>
    <col min="5" max="5" width="22.28515625" style="20" customWidth="1"/>
    <col min="6" max="6" width="13.140625" style="38" customWidth="1"/>
    <col min="7" max="7" width="11.85546875" customWidth="1"/>
  </cols>
  <sheetData>
    <row r="1" spans="1:7" x14ac:dyDescent="0.25">
      <c r="F1" s="386"/>
      <c r="G1" s="386" t="s">
        <v>355</v>
      </c>
    </row>
    <row r="2" spans="1:7" ht="12.75" customHeight="1" x14ac:dyDescent="0.2">
      <c r="A2" s="446" t="s">
        <v>55</v>
      </c>
      <c r="B2" s="461" t="s">
        <v>3</v>
      </c>
      <c r="C2" s="461"/>
      <c r="D2" s="461"/>
      <c r="E2" s="461"/>
      <c r="F2" s="441">
        <v>2019</v>
      </c>
      <c r="G2" s="441">
        <v>2020</v>
      </c>
    </row>
    <row r="3" spans="1:7" ht="16.5" customHeight="1" x14ac:dyDescent="0.2">
      <c r="A3" s="446"/>
      <c r="B3" s="461"/>
      <c r="C3" s="461"/>
      <c r="D3" s="461"/>
      <c r="E3" s="461"/>
      <c r="F3" s="442"/>
      <c r="G3" s="442"/>
    </row>
    <row r="4" spans="1:7" ht="21.75" customHeight="1" x14ac:dyDescent="0.25">
      <c r="A4" s="158" t="s">
        <v>246</v>
      </c>
      <c r="B4" s="462" t="s">
        <v>247</v>
      </c>
      <c r="C4" s="462"/>
      <c r="D4" s="462"/>
      <c r="E4" s="462"/>
      <c r="F4" s="80">
        <v>20795035</v>
      </c>
      <c r="G4" s="80">
        <v>21403224</v>
      </c>
    </row>
    <row r="5" spans="1:7" ht="28.5" customHeight="1" x14ac:dyDescent="0.25">
      <c r="A5" s="158" t="s">
        <v>248</v>
      </c>
      <c r="B5" s="452" t="s">
        <v>249</v>
      </c>
      <c r="C5" s="453"/>
      <c r="D5" s="453"/>
      <c r="E5" s="454"/>
      <c r="F5" s="80">
        <v>3119860</v>
      </c>
      <c r="G5" s="80">
        <v>4003253</v>
      </c>
    </row>
    <row r="6" spans="1:7" ht="18" customHeight="1" x14ac:dyDescent="0.25">
      <c r="A6" s="158" t="s">
        <v>250</v>
      </c>
      <c r="B6" s="452" t="s">
        <v>251</v>
      </c>
      <c r="C6" s="459"/>
      <c r="D6" s="459"/>
      <c r="E6" s="460"/>
      <c r="F6" s="80">
        <v>371044</v>
      </c>
      <c r="G6" s="80">
        <v>152718</v>
      </c>
    </row>
    <row r="7" spans="1:7" ht="17.25" customHeight="1" x14ac:dyDescent="0.25">
      <c r="A7" s="159" t="s">
        <v>19</v>
      </c>
      <c r="B7" s="451" t="s">
        <v>252</v>
      </c>
      <c r="C7" s="451"/>
      <c r="D7" s="451"/>
      <c r="E7" s="451"/>
      <c r="F7" s="81">
        <f>F4+F5+F6</f>
        <v>24285939</v>
      </c>
      <c r="G7" s="81">
        <f>G4+G5+G6</f>
        <v>25559195</v>
      </c>
    </row>
    <row r="8" spans="1:7" x14ac:dyDescent="0.25">
      <c r="A8" s="158" t="s">
        <v>253</v>
      </c>
      <c r="B8" s="455" t="s">
        <v>254</v>
      </c>
      <c r="C8" s="455"/>
      <c r="D8" s="455"/>
      <c r="E8" s="455"/>
      <c r="F8" s="80"/>
      <c r="G8" s="80"/>
    </row>
    <row r="9" spans="1:7" x14ac:dyDescent="0.25">
      <c r="A9" s="158" t="s">
        <v>255</v>
      </c>
      <c r="B9" s="455" t="s">
        <v>256</v>
      </c>
      <c r="C9" s="455"/>
      <c r="D9" s="455"/>
      <c r="E9" s="455"/>
      <c r="F9" s="80"/>
      <c r="G9" s="80"/>
    </row>
    <row r="10" spans="1:7" ht="18.75" customHeight="1" x14ac:dyDescent="0.25">
      <c r="A10" s="159" t="s">
        <v>9</v>
      </c>
      <c r="B10" s="451" t="s">
        <v>257</v>
      </c>
      <c r="C10" s="451"/>
      <c r="D10" s="451"/>
      <c r="E10" s="451"/>
      <c r="F10" s="83"/>
      <c r="G10" s="83"/>
    </row>
    <row r="11" spans="1:7" ht="30" customHeight="1" x14ac:dyDescent="0.25">
      <c r="A11" s="158" t="s">
        <v>258</v>
      </c>
      <c r="B11" s="452" t="s">
        <v>413</v>
      </c>
      <c r="C11" s="453"/>
      <c r="D11" s="453"/>
      <c r="E11" s="454"/>
      <c r="F11" s="80">
        <v>23994279</v>
      </c>
      <c r="G11" s="80">
        <v>24478730</v>
      </c>
    </row>
    <row r="12" spans="1:7" ht="30.75" customHeight="1" x14ac:dyDescent="0.25">
      <c r="A12" s="158" t="s">
        <v>235</v>
      </c>
      <c r="B12" s="452" t="s">
        <v>259</v>
      </c>
      <c r="C12" s="453"/>
      <c r="D12" s="453"/>
      <c r="E12" s="454"/>
      <c r="F12" s="80">
        <v>3200963</v>
      </c>
      <c r="G12" s="80">
        <v>2739335</v>
      </c>
    </row>
    <row r="13" spans="1:7" ht="30" customHeight="1" x14ac:dyDescent="0.25">
      <c r="A13" s="158" t="s">
        <v>260</v>
      </c>
      <c r="B13" s="452" t="s">
        <v>288</v>
      </c>
      <c r="C13" s="459"/>
      <c r="D13" s="459"/>
      <c r="E13" s="460"/>
      <c r="F13" s="80"/>
      <c r="G13" s="80">
        <v>5389906</v>
      </c>
    </row>
    <row r="14" spans="1:7" ht="30" customHeight="1" x14ac:dyDescent="0.25">
      <c r="A14" s="158" t="s">
        <v>263</v>
      </c>
      <c r="B14" s="452" t="s">
        <v>261</v>
      </c>
      <c r="C14" s="459"/>
      <c r="D14" s="459"/>
      <c r="E14" s="460"/>
      <c r="F14" s="80">
        <v>300628</v>
      </c>
      <c r="G14" s="80">
        <v>4509659</v>
      </c>
    </row>
    <row r="15" spans="1:7" ht="20.25" customHeight="1" x14ac:dyDescent="0.25">
      <c r="A15" s="159" t="s">
        <v>10</v>
      </c>
      <c r="B15" s="451" t="s">
        <v>262</v>
      </c>
      <c r="C15" s="451"/>
      <c r="D15" s="451"/>
      <c r="E15" s="451"/>
      <c r="F15" s="81">
        <f>F11+F12+F13+F14</f>
        <v>27495870</v>
      </c>
      <c r="G15" s="81">
        <f>G11+G12+G13+G14</f>
        <v>37117630</v>
      </c>
    </row>
    <row r="16" spans="1:7" ht="18" customHeight="1" x14ac:dyDescent="0.25">
      <c r="A16" s="158" t="s">
        <v>40</v>
      </c>
      <c r="B16" s="455" t="s">
        <v>264</v>
      </c>
      <c r="C16" s="455"/>
      <c r="D16" s="455"/>
      <c r="E16" s="455"/>
      <c r="F16" s="80">
        <v>3083726</v>
      </c>
      <c r="G16" s="80">
        <v>3379086</v>
      </c>
    </row>
    <row r="17" spans="1:7" x14ac:dyDescent="0.25">
      <c r="A17" s="160" t="s">
        <v>41</v>
      </c>
      <c r="B17" s="455" t="s">
        <v>265</v>
      </c>
      <c r="C17" s="455"/>
      <c r="D17" s="455"/>
      <c r="E17" s="455"/>
      <c r="F17" s="80">
        <v>12674501</v>
      </c>
      <c r="G17" s="80">
        <v>14260478</v>
      </c>
    </row>
    <row r="18" spans="1:7" s="163" customFormat="1" x14ac:dyDescent="0.25">
      <c r="A18" s="160" t="s">
        <v>42</v>
      </c>
      <c r="B18" s="455" t="s">
        <v>266</v>
      </c>
      <c r="C18" s="455"/>
      <c r="D18" s="455"/>
      <c r="E18" s="455"/>
      <c r="F18" s="162"/>
      <c r="G18" s="162"/>
    </row>
    <row r="19" spans="1:7" s="163" customFormat="1" x14ac:dyDescent="0.25">
      <c r="A19" s="160" t="s">
        <v>71</v>
      </c>
      <c r="B19" s="455" t="s">
        <v>267</v>
      </c>
      <c r="C19" s="455"/>
      <c r="D19" s="455"/>
      <c r="E19" s="455"/>
      <c r="F19" s="80"/>
      <c r="G19" s="80">
        <v>78085</v>
      </c>
    </row>
    <row r="20" spans="1:7" s="164" customFormat="1" x14ac:dyDescent="0.25">
      <c r="A20" s="161" t="s">
        <v>117</v>
      </c>
      <c r="B20" s="451" t="s">
        <v>268</v>
      </c>
      <c r="C20" s="451"/>
      <c r="D20" s="451"/>
      <c r="E20" s="451"/>
      <c r="F20" s="83">
        <f>F16+F17+F18+F19</f>
        <v>15758227</v>
      </c>
      <c r="G20" s="83">
        <f>G16+G17+G18+G19</f>
        <v>17717649</v>
      </c>
    </row>
    <row r="21" spans="1:7" s="163" customFormat="1" ht="15.75" customHeight="1" x14ac:dyDescent="0.25">
      <c r="A21" s="160" t="s">
        <v>303</v>
      </c>
      <c r="B21" s="452" t="s">
        <v>269</v>
      </c>
      <c r="C21" s="453"/>
      <c r="D21" s="453"/>
      <c r="E21" s="454"/>
      <c r="F21" s="80">
        <v>11553621</v>
      </c>
      <c r="G21" s="80">
        <v>12454475</v>
      </c>
    </row>
    <row r="22" spans="1:7" s="163" customFormat="1" x14ac:dyDescent="0.25">
      <c r="A22" s="160" t="s">
        <v>304</v>
      </c>
      <c r="B22" s="455" t="s">
        <v>270</v>
      </c>
      <c r="C22" s="455"/>
      <c r="D22" s="455"/>
      <c r="E22" s="455"/>
      <c r="F22" s="80">
        <v>9123123</v>
      </c>
      <c r="G22" s="80">
        <v>3198484</v>
      </c>
    </row>
    <row r="23" spans="1:7" s="163" customFormat="1" ht="15.75" customHeight="1" x14ac:dyDescent="0.25">
      <c r="A23" s="158" t="s">
        <v>72</v>
      </c>
      <c r="B23" s="452" t="s">
        <v>271</v>
      </c>
      <c r="C23" s="453"/>
      <c r="D23" s="453"/>
      <c r="E23" s="454"/>
      <c r="F23" s="80">
        <v>3666487</v>
      </c>
      <c r="G23" s="80">
        <v>2423835</v>
      </c>
    </row>
    <row r="24" spans="1:7" x14ac:dyDescent="0.25">
      <c r="A24" s="159" t="s">
        <v>272</v>
      </c>
      <c r="B24" s="451" t="s">
        <v>273</v>
      </c>
      <c r="C24" s="451"/>
      <c r="D24" s="451"/>
      <c r="E24" s="451"/>
      <c r="F24" s="81">
        <f>F21+F22+F23</f>
        <v>24343231</v>
      </c>
      <c r="G24" s="81">
        <f>G21+G22+G23</f>
        <v>18076794</v>
      </c>
    </row>
    <row r="25" spans="1:7" x14ac:dyDescent="0.25">
      <c r="A25" s="161" t="s">
        <v>14</v>
      </c>
      <c r="B25" s="451" t="s">
        <v>274</v>
      </c>
      <c r="C25" s="451"/>
      <c r="D25" s="451"/>
      <c r="E25" s="451"/>
      <c r="F25" s="83">
        <v>15154551</v>
      </c>
      <c r="G25" s="83">
        <v>15077075</v>
      </c>
    </row>
    <row r="26" spans="1:7" s="164" customFormat="1" x14ac:dyDescent="0.25">
      <c r="A26" s="161" t="s">
        <v>275</v>
      </c>
      <c r="B26" s="456" t="s">
        <v>276</v>
      </c>
      <c r="C26" s="457"/>
      <c r="D26" s="457"/>
      <c r="E26" s="458"/>
      <c r="F26" s="83">
        <v>13761661</v>
      </c>
      <c r="G26" s="83">
        <v>16819360</v>
      </c>
    </row>
    <row r="27" spans="1:7" s="164" customFormat="1" x14ac:dyDescent="0.25">
      <c r="A27" s="161" t="s">
        <v>230</v>
      </c>
      <c r="B27" s="451" t="s">
        <v>277</v>
      </c>
      <c r="C27" s="451"/>
      <c r="D27" s="451"/>
      <c r="E27" s="451"/>
      <c r="F27" s="83">
        <f>F7+F10+F15-F20-F24-F25-F26</f>
        <v>-17235861</v>
      </c>
      <c r="G27" s="83">
        <f>G7+G10+G15-G20-G24-G25-G26</f>
        <v>-5014053</v>
      </c>
    </row>
    <row r="28" spans="1:7" x14ac:dyDescent="0.25">
      <c r="A28" s="158">
        <v>17</v>
      </c>
      <c r="B28" s="452" t="s">
        <v>278</v>
      </c>
      <c r="C28" s="453"/>
      <c r="D28" s="453"/>
      <c r="E28" s="454"/>
      <c r="F28" s="80"/>
      <c r="G28" s="80"/>
    </row>
    <row r="29" spans="1:7" s="163" customFormat="1" ht="30.75" customHeight="1" x14ac:dyDescent="0.25">
      <c r="A29" s="158">
        <v>18</v>
      </c>
      <c r="B29" s="452" t="s">
        <v>279</v>
      </c>
      <c r="C29" s="453"/>
      <c r="D29" s="453"/>
      <c r="E29" s="454"/>
      <c r="F29" s="162">
        <v>102</v>
      </c>
      <c r="G29" s="162">
        <v>125</v>
      </c>
    </row>
    <row r="30" spans="1:7" s="163" customFormat="1" x14ac:dyDescent="0.25">
      <c r="A30" s="160">
        <v>19</v>
      </c>
      <c r="B30" s="455" t="s">
        <v>280</v>
      </c>
      <c r="C30" s="455"/>
      <c r="D30" s="455"/>
      <c r="E30" s="455"/>
      <c r="F30" s="80"/>
      <c r="G30" s="80"/>
    </row>
    <row r="31" spans="1:7" s="164" customFormat="1" ht="18" customHeight="1" x14ac:dyDescent="0.25">
      <c r="A31" s="161" t="s">
        <v>18</v>
      </c>
      <c r="B31" s="456" t="s">
        <v>281</v>
      </c>
      <c r="C31" s="457"/>
      <c r="D31" s="457"/>
      <c r="E31" s="458"/>
      <c r="F31" s="83">
        <v>102</v>
      </c>
      <c r="G31" s="83">
        <v>125</v>
      </c>
    </row>
    <row r="32" spans="1:7" s="163" customFormat="1" x14ac:dyDescent="0.25">
      <c r="A32" s="160" t="s">
        <v>305</v>
      </c>
      <c r="B32" s="455" t="s">
        <v>282</v>
      </c>
      <c r="C32" s="455"/>
      <c r="D32" s="455"/>
      <c r="E32" s="455"/>
      <c r="F32" s="80"/>
      <c r="G32" s="80"/>
    </row>
    <row r="33" spans="1:7" x14ac:dyDescent="0.25">
      <c r="A33" s="158">
        <v>25</v>
      </c>
      <c r="B33" s="452" t="s">
        <v>283</v>
      </c>
      <c r="C33" s="453"/>
      <c r="D33" s="453"/>
      <c r="E33" s="454"/>
      <c r="F33" s="80"/>
      <c r="G33" s="80"/>
    </row>
    <row r="34" spans="1:7" s="163" customFormat="1" x14ac:dyDescent="0.25">
      <c r="A34" s="158" t="s">
        <v>306</v>
      </c>
      <c r="B34" s="455" t="s">
        <v>284</v>
      </c>
      <c r="C34" s="455"/>
      <c r="D34" s="455"/>
      <c r="E34" s="455"/>
      <c r="F34" s="162"/>
      <c r="G34" s="162"/>
    </row>
    <row r="35" spans="1:7" x14ac:dyDescent="0.25">
      <c r="A35" s="161" t="s">
        <v>285</v>
      </c>
      <c r="B35" s="451" t="s">
        <v>286</v>
      </c>
      <c r="C35" s="451"/>
      <c r="D35" s="451"/>
      <c r="E35" s="451"/>
      <c r="F35" s="83"/>
      <c r="G35" s="83"/>
    </row>
    <row r="36" spans="1:7" s="164" customFormat="1" x14ac:dyDescent="0.25">
      <c r="A36" s="161" t="s">
        <v>239</v>
      </c>
      <c r="B36" s="456" t="s">
        <v>287</v>
      </c>
      <c r="C36" s="457"/>
      <c r="D36" s="457"/>
      <c r="E36" s="458"/>
      <c r="F36" s="83">
        <f>F31-F35</f>
        <v>102</v>
      </c>
      <c r="G36" s="83">
        <f>G31-G35</f>
        <v>125</v>
      </c>
    </row>
    <row r="37" spans="1:7" s="164" customFormat="1" x14ac:dyDescent="0.25">
      <c r="A37" s="161" t="s">
        <v>201</v>
      </c>
      <c r="B37" s="451" t="s">
        <v>289</v>
      </c>
      <c r="C37" s="451"/>
      <c r="D37" s="451"/>
      <c r="E37" s="451"/>
      <c r="F37" s="83">
        <f>F27+F31-F35</f>
        <v>-17235759</v>
      </c>
      <c r="G37" s="83">
        <f>G27+G31-G35</f>
        <v>-5013928</v>
      </c>
    </row>
  </sheetData>
  <mergeCells count="38">
    <mergeCell ref="G2:G3"/>
    <mergeCell ref="B23:E23"/>
    <mergeCell ref="A2:A3"/>
    <mergeCell ref="B2:E3"/>
    <mergeCell ref="B14:E14"/>
    <mergeCell ref="F2:F3"/>
    <mergeCell ref="B4:E4"/>
    <mergeCell ref="B8:E8"/>
    <mergeCell ref="B9:E9"/>
    <mergeCell ref="B5:E5"/>
    <mergeCell ref="B7:E7"/>
    <mergeCell ref="B22:E22"/>
    <mergeCell ref="B15:E15"/>
    <mergeCell ref="B16:E16"/>
    <mergeCell ref="B17:E17"/>
    <mergeCell ref="B18:E18"/>
    <mergeCell ref="B10:E10"/>
    <mergeCell ref="B11:E11"/>
    <mergeCell ref="B12:E12"/>
    <mergeCell ref="B25:E25"/>
    <mergeCell ref="B26:E26"/>
    <mergeCell ref="B27:E27"/>
    <mergeCell ref="B28:E28"/>
    <mergeCell ref="B24:E24"/>
    <mergeCell ref="B6:E6"/>
    <mergeCell ref="B13:E13"/>
    <mergeCell ref="B19:E19"/>
    <mergeCell ref="B20:E20"/>
    <mergeCell ref="B21:E21"/>
    <mergeCell ref="B37:E37"/>
    <mergeCell ref="B33:E33"/>
    <mergeCell ref="B34:E34"/>
    <mergeCell ref="B35:E35"/>
    <mergeCell ref="B36:E36"/>
    <mergeCell ref="B29:E29"/>
    <mergeCell ref="B30:E30"/>
    <mergeCell ref="B31:E31"/>
    <mergeCell ref="B32:E32"/>
  </mergeCells>
  <phoneticPr fontId="9" type="noConversion"/>
  <pageMargins left="0.84" right="0.44" top="1.1499999999999999" bottom="0.28999999999999998" header="0.36" footer="0.28999999999999998"/>
  <pageSetup paperSize="9" orientation="portrait" r:id="rId1"/>
  <headerFooter alignWithMargins="0">
    <oddHeader>&amp;C&amp;"Times New Roman,Félkövér"&amp;11
/2021. (    ) számú zárszámadási rendelethez Balatonmagyaród Község Önkormányzata eredménykimutatása 2020. évben&amp;R&amp;"Times New Roman,Normál"&amp;8 9. melléklet
1.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topLeftCell="A22" zoomScaleNormal="100" zoomScaleSheetLayoutView="56" workbookViewId="0">
      <selection activeCell="I11" sqref="I11"/>
    </sheetView>
  </sheetViews>
  <sheetFormatPr defaultRowHeight="15" x14ac:dyDescent="0.25"/>
  <cols>
    <col min="1" max="1" width="4.5703125" style="20" customWidth="1"/>
    <col min="2" max="2" width="31.85546875" style="20" bestFit="1" customWidth="1"/>
    <col min="3" max="3" width="12.140625" style="20" customWidth="1"/>
    <col min="4" max="4" width="12.7109375" style="20" customWidth="1"/>
    <col min="5" max="5" width="11.5703125" style="20" customWidth="1"/>
    <col min="6" max="6" width="10.7109375" style="301" customWidth="1"/>
    <col min="7" max="7" width="4.5703125" style="20" customWidth="1"/>
    <col min="8" max="8" width="28.28515625" style="20" bestFit="1" customWidth="1"/>
    <col min="9" max="9" width="12" style="20" customWidth="1"/>
    <col min="10" max="10" width="13.28515625" style="20" customWidth="1"/>
    <col min="11" max="11" width="12" style="20" customWidth="1"/>
    <col min="12" max="12" width="9.140625" style="301" customWidth="1"/>
    <col min="13" max="13" width="13.5703125" style="20" customWidth="1"/>
    <col min="14" max="14" width="9.140625" style="20" customWidth="1"/>
    <col min="15" max="15" width="9.140625" style="11" customWidth="1"/>
  </cols>
  <sheetData>
    <row r="1" spans="1:256" x14ac:dyDescent="0.25">
      <c r="A1" s="255"/>
      <c r="B1" s="255"/>
      <c r="C1" s="255"/>
      <c r="D1" s="255"/>
      <c r="E1" s="255"/>
      <c r="F1" s="295"/>
      <c r="G1" s="255"/>
      <c r="H1" s="255"/>
      <c r="I1" s="255"/>
      <c r="J1" s="255"/>
      <c r="K1" s="255"/>
      <c r="L1" s="295"/>
    </row>
    <row r="2" spans="1:256" ht="47.25" customHeight="1" x14ac:dyDescent="0.25">
      <c r="A2" s="255"/>
      <c r="B2" s="255"/>
      <c r="C2" s="255"/>
      <c r="D2" s="255"/>
      <c r="E2" s="255"/>
      <c r="F2" s="295"/>
      <c r="G2" s="255"/>
      <c r="H2" s="255"/>
      <c r="I2" s="255"/>
      <c r="J2" s="255"/>
      <c r="K2" s="255"/>
      <c r="L2" s="295"/>
    </row>
    <row r="3" spans="1:256" ht="22.5" customHeight="1" x14ac:dyDescent="0.25">
      <c r="A3" s="255"/>
      <c r="B3" s="255"/>
      <c r="C3" s="255"/>
      <c r="D3" s="255"/>
      <c r="E3" s="255"/>
      <c r="F3" s="295"/>
      <c r="G3" s="255"/>
      <c r="H3" s="255"/>
      <c r="I3" s="255"/>
      <c r="J3" s="255"/>
      <c r="K3" s="255"/>
      <c r="L3" s="295"/>
    </row>
    <row r="4" spans="1:256" ht="15" customHeight="1" x14ac:dyDescent="0.25">
      <c r="A4" s="256"/>
      <c r="B4" s="256"/>
      <c r="C4" s="256"/>
      <c r="D4" s="256"/>
      <c r="E4" s="256"/>
      <c r="F4" s="296"/>
      <c r="G4" s="256"/>
      <c r="H4" s="256"/>
      <c r="I4" s="256"/>
      <c r="J4" s="256"/>
      <c r="K4" s="257"/>
      <c r="L4" s="296"/>
    </row>
    <row r="5" spans="1:256" s="294" customFormat="1" ht="37.5" customHeight="1" x14ac:dyDescent="0.25">
      <c r="A5" s="414" t="s">
        <v>80</v>
      </c>
      <c r="B5" s="414" t="s">
        <v>23</v>
      </c>
      <c r="C5" s="415" t="s">
        <v>345</v>
      </c>
      <c r="D5" s="416" t="s">
        <v>346</v>
      </c>
      <c r="E5" s="415" t="s">
        <v>347</v>
      </c>
      <c r="F5" s="417" t="s">
        <v>24</v>
      </c>
      <c r="G5" s="414" t="s">
        <v>80</v>
      </c>
      <c r="H5" s="414" t="s">
        <v>23</v>
      </c>
      <c r="I5" s="415" t="s">
        <v>345</v>
      </c>
      <c r="J5" s="415" t="s">
        <v>346</v>
      </c>
      <c r="K5" s="416" t="s">
        <v>347</v>
      </c>
      <c r="L5" s="417" t="s">
        <v>24</v>
      </c>
      <c r="M5" s="293"/>
      <c r="N5" s="293"/>
    </row>
    <row r="6" spans="1:256" s="294" customFormat="1" ht="23.25" customHeight="1" x14ac:dyDescent="0.25">
      <c r="A6" s="414"/>
      <c r="B6" s="414"/>
      <c r="C6" s="415"/>
      <c r="D6" s="416"/>
      <c r="E6" s="415"/>
      <c r="F6" s="417"/>
      <c r="G6" s="414"/>
      <c r="H6" s="414"/>
      <c r="I6" s="415"/>
      <c r="J6" s="415"/>
      <c r="K6" s="416"/>
      <c r="L6" s="417"/>
      <c r="M6" s="293"/>
      <c r="N6" s="293"/>
    </row>
    <row r="7" spans="1:256" ht="15" customHeight="1" x14ac:dyDescent="0.25">
      <c r="A7" s="258"/>
      <c r="B7" s="259" t="s">
        <v>166</v>
      </c>
      <c r="C7" s="260"/>
      <c r="D7" s="260"/>
      <c r="E7" s="260"/>
      <c r="F7" s="297"/>
      <c r="G7" s="261"/>
      <c r="H7" s="262" t="s">
        <v>182</v>
      </c>
      <c r="I7" s="263"/>
      <c r="J7" s="263"/>
      <c r="K7" s="264"/>
      <c r="L7" s="302"/>
    </row>
    <row r="8" spans="1:256" ht="15" customHeight="1" x14ac:dyDescent="0.25">
      <c r="A8" s="258" t="s">
        <v>6</v>
      </c>
      <c r="B8" s="265" t="s">
        <v>167</v>
      </c>
      <c r="C8" s="260"/>
      <c r="D8" s="260"/>
      <c r="E8" s="260"/>
      <c r="F8" s="298"/>
      <c r="G8" s="261"/>
      <c r="H8" s="266"/>
      <c r="I8" s="267"/>
      <c r="J8" s="267"/>
      <c r="K8" s="267"/>
      <c r="L8" s="303"/>
    </row>
    <row r="9" spans="1:256" ht="15" customHeight="1" x14ac:dyDescent="0.25">
      <c r="A9" s="258"/>
      <c r="B9" s="265" t="s">
        <v>168</v>
      </c>
      <c r="C9" s="260">
        <v>22463284</v>
      </c>
      <c r="D9" s="260">
        <v>24478730</v>
      </c>
      <c r="E9" s="260">
        <v>24478730</v>
      </c>
      <c r="F9" s="298">
        <f>E9/D9</f>
        <v>1</v>
      </c>
      <c r="G9" s="261" t="s">
        <v>6</v>
      </c>
      <c r="H9" s="266" t="s">
        <v>320</v>
      </c>
      <c r="I9" s="264">
        <v>14720753</v>
      </c>
      <c r="J9" s="260">
        <v>18248827</v>
      </c>
      <c r="K9" s="264">
        <v>15729621</v>
      </c>
      <c r="L9" s="303">
        <f>K9/J9</f>
        <v>0.8619524422035455</v>
      </c>
    </row>
    <row r="10" spans="1:256" ht="15" customHeight="1" x14ac:dyDescent="0.25">
      <c r="A10" s="258"/>
      <c r="B10" s="265" t="s">
        <v>169</v>
      </c>
      <c r="C10" s="260"/>
      <c r="D10" s="260"/>
      <c r="E10" s="260"/>
      <c r="F10" s="298"/>
      <c r="G10" s="261" t="s">
        <v>7</v>
      </c>
      <c r="H10" s="266" t="s">
        <v>321</v>
      </c>
      <c r="I10" s="264">
        <v>2700000</v>
      </c>
      <c r="J10" s="260">
        <v>3054439</v>
      </c>
      <c r="K10" s="264">
        <v>2454607</v>
      </c>
      <c r="L10" s="303">
        <f>K10/J10</f>
        <v>0.80361958448016146</v>
      </c>
    </row>
    <row r="11" spans="1:256" ht="15" customHeight="1" x14ac:dyDescent="0.25">
      <c r="A11" s="258"/>
      <c r="B11" s="265" t="s">
        <v>170</v>
      </c>
      <c r="C11" s="260"/>
      <c r="D11" s="260"/>
      <c r="E11" s="260"/>
      <c r="F11" s="298"/>
      <c r="G11" s="261" t="s">
        <v>27</v>
      </c>
      <c r="H11" s="266" t="s">
        <v>322</v>
      </c>
      <c r="I11" s="264">
        <v>18022000</v>
      </c>
      <c r="J11" s="260">
        <v>21611584</v>
      </c>
      <c r="K11" s="264">
        <v>20256224</v>
      </c>
      <c r="L11" s="303">
        <f>K11/J11</f>
        <v>0.93728548541374845</v>
      </c>
    </row>
    <row r="12" spans="1:256" ht="15" customHeight="1" x14ac:dyDescent="0.25">
      <c r="A12" s="258"/>
      <c r="B12" s="265" t="s">
        <v>171</v>
      </c>
      <c r="C12" s="260"/>
      <c r="D12" s="260">
        <v>3392000</v>
      </c>
      <c r="E12" s="260">
        <v>2739335</v>
      </c>
      <c r="F12" s="298">
        <f t="shared" ref="F12:F31" si="0">E12/D12</f>
        <v>0.8075869693396226</v>
      </c>
      <c r="G12" s="261" t="s">
        <v>28</v>
      </c>
      <c r="H12" s="266" t="s">
        <v>308</v>
      </c>
      <c r="I12" s="267">
        <v>4405000</v>
      </c>
      <c r="J12" s="267">
        <v>4405000</v>
      </c>
      <c r="K12" s="267">
        <v>4177258</v>
      </c>
      <c r="L12" s="303">
        <f>K12/J12</f>
        <v>0.94829920544835411</v>
      </c>
    </row>
    <row r="13" spans="1:256" ht="15" customHeight="1" x14ac:dyDescent="0.25">
      <c r="A13" s="258"/>
      <c r="B13" s="265" t="s">
        <v>102</v>
      </c>
      <c r="C13" s="260">
        <f>C9+C12</f>
        <v>22463284</v>
      </c>
      <c r="D13" s="260">
        <f>D9+D12</f>
        <v>27870730</v>
      </c>
      <c r="E13" s="260">
        <f>E9+E12</f>
        <v>27218065</v>
      </c>
      <c r="F13" s="298">
        <f t="shared" si="0"/>
        <v>0.97658242177366716</v>
      </c>
      <c r="G13" s="261" t="s">
        <v>29</v>
      </c>
      <c r="H13" s="266" t="s">
        <v>192</v>
      </c>
      <c r="I13" s="264">
        <v>4536000</v>
      </c>
      <c r="J13" s="260">
        <v>4736000</v>
      </c>
      <c r="K13" s="264">
        <v>4502050</v>
      </c>
      <c r="L13" s="303">
        <f>K13/J13</f>
        <v>0.95060177364864862</v>
      </c>
    </row>
    <row r="14" spans="1:256" ht="15" customHeight="1" x14ac:dyDescent="0.25">
      <c r="A14" s="258" t="s">
        <v>26</v>
      </c>
      <c r="B14" s="265" t="s">
        <v>83</v>
      </c>
      <c r="C14" s="260"/>
      <c r="D14" s="260"/>
      <c r="E14" s="260"/>
      <c r="F14" s="298"/>
      <c r="G14" s="261"/>
      <c r="H14" s="266"/>
      <c r="I14" s="264"/>
      <c r="J14" s="260"/>
      <c r="K14" s="264"/>
      <c r="L14" s="303"/>
    </row>
    <row r="15" spans="1:256" s="6" customFormat="1" ht="15" customHeight="1" x14ac:dyDescent="0.25">
      <c r="A15" s="258"/>
      <c r="B15" s="268" t="s">
        <v>172</v>
      </c>
      <c r="C15" s="260"/>
      <c r="D15" s="260"/>
      <c r="E15" s="260"/>
      <c r="F15" s="298"/>
      <c r="G15" s="261"/>
      <c r="H15" s="266"/>
      <c r="I15" s="264"/>
      <c r="J15" s="260"/>
      <c r="K15" s="264"/>
      <c r="L15" s="303"/>
      <c r="M15" s="23"/>
      <c r="N15" s="23"/>
      <c r="O15" s="24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 x14ac:dyDescent="0.25">
      <c r="A16" s="258"/>
      <c r="B16" s="268" t="s">
        <v>173</v>
      </c>
      <c r="C16" s="260"/>
      <c r="D16" s="260"/>
      <c r="E16" s="260"/>
      <c r="F16" s="298"/>
      <c r="G16" s="261"/>
      <c r="H16" s="266"/>
      <c r="I16" s="267"/>
      <c r="J16" s="267"/>
      <c r="K16" s="267"/>
      <c r="L16" s="303"/>
      <c r="M16" s="23"/>
      <c r="N16" s="23"/>
      <c r="O16" s="24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 x14ac:dyDescent="0.25">
      <c r="A17" s="258"/>
      <c r="B17" s="268" t="s">
        <v>174</v>
      </c>
      <c r="C17" s="269"/>
      <c r="D17" s="260"/>
      <c r="E17" s="260"/>
      <c r="F17" s="298"/>
      <c r="G17" s="261"/>
      <c r="H17" s="266"/>
      <c r="I17" s="267"/>
      <c r="J17" s="260"/>
      <c r="K17" s="267"/>
      <c r="L17" s="303"/>
      <c r="M17" s="23"/>
      <c r="N17" s="23"/>
      <c r="O17" s="24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 x14ac:dyDescent="0.25">
      <c r="A18" s="258"/>
      <c r="B18" s="268" t="s">
        <v>175</v>
      </c>
      <c r="C18" s="269">
        <v>6500000</v>
      </c>
      <c r="D18" s="260">
        <v>6500000</v>
      </c>
      <c r="E18" s="260">
        <v>5998874</v>
      </c>
      <c r="F18" s="298">
        <f t="shared" si="0"/>
        <v>0.92290369230769231</v>
      </c>
      <c r="G18" s="261"/>
      <c r="H18" s="266"/>
      <c r="I18" s="264"/>
      <c r="J18" s="260"/>
      <c r="K18" s="264"/>
      <c r="L18" s="303"/>
      <c r="M18" s="23"/>
      <c r="N18" s="23"/>
      <c r="O18" s="24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 x14ac:dyDescent="0.25">
      <c r="A19" s="258"/>
      <c r="B19" s="265" t="s">
        <v>176</v>
      </c>
      <c r="C19" s="260">
        <v>14200000</v>
      </c>
      <c r="D19" s="260">
        <v>13000000</v>
      </c>
      <c r="E19" s="260">
        <v>13243494</v>
      </c>
      <c r="F19" s="298">
        <f t="shared" si="0"/>
        <v>1.0187303076923078</v>
      </c>
      <c r="G19" s="261"/>
      <c r="H19" s="266"/>
      <c r="I19" s="264"/>
      <c r="J19" s="260"/>
      <c r="K19" s="264"/>
      <c r="L19" s="303"/>
      <c r="M19" s="23"/>
      <c r="N19" s="23"/>
      <c r="O19" s="24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 x14ac:dyDescent="0.25">
      <c r="A20" s="270"/>
      <c r="B20" s="271" t="s">
        <v>177</v>
      </c>
      <c r="C20" s="272"/>
      <c r="D20" s="272"/>
      <c r="E20" s="272">
        <v>87033</v>
      </c>
      <c r="F20" s="298"/>
      <c r="G20" s="273"/>
      <c r="H20" s="274"/>
      <c r="I20" s="275"/>
      <c r="J20" s="276"/>
      <c r="K20" s="276"/>
      <c r="L20" s="303"/>
      <c r="M20" s="23"/>
      <c r="N20" s="23"/>
      <c r="O20" s="24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 x14ac:dyDescent="0.25">
      <c r="A21" s="277"/>
      <c r="B21" s="278" t="s">
        <v>87</v>
      </c>
      <c r="C21" s="279">
        <f>C20+C19+C18+C17+C16+C15</f>
        <v>20700000</v>
      </c>
      <c r="D21" s="279">
        <f>D20+D19+D18+D17+D16+D15</f>
        <v>19500000</v>
      </c>
      <c r="E21" s="279">
        <f>E20+E19+E18+E17+E16+E15</f>
        <v>19329401</v>
      </c>
      <c r="F21" s="298">
        <f t="shared" si="0"/>
        <v>0.99125133333333337</v>
      </c>
      <c r="G21" s="280"/>
      <c r="H21" s="281"/>
      <c r="I21" s="282"/>
      <c r="J21" s="279"/>
      <c r="K21" s="283"/>
      <c r="L21" s="303"/>
      <c r="M21" s="23"/>
      <c r="N21" s="23"/>
      <c r="O21" s="24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 x14ac:dyDescent="0.25">
      <c r="A22" s="277" t="s">
        <v>27</v>
      </c>
      <c r="B22" s="278" t="s">
        <v>5</v>
      </c>
      <c r="C22" s="279">
        <v>3570000</v>
      </c>
      <c r="D22" s="279">
        <v>7058313</v>
      </c>
      <c r="E22" s="279">
        <v>7128869</v>
      </c>
      <c r="F22" s="298">
        <f t="shared" si="0"/>
        <v>1.0099961563053381</v>
      </c>
      <c r="G22" s="284"/>
      <c r="H22" s="285" t="s">
        <v>32</v>
      </c>
      <c r="I22" s="286">
        <f>I12+I16+I20+I21+I13+I10+I9+I11</f>
        <v>44383753</v>
      </c>
      <c r="J22" s="286">
        <f>J12+J16+J20+J21+J13+J10+J9+J11</f>
        <v>52055850</v>
      </c>
      <c r="K22" s="286">
        <f>K12+K16+K20+K21+K13+K10+K9+K11</f>
        <v>47119760</v>
      </c>
      <c r="L22" s="304">
        <f>K22/J22</f>
        <v>0.90517703581826059</v>
      </c>
      <c r="M22" s="23"/>
      <c r="N22" s="23"/>
      <c r="O22" s="24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 x14ac:dyDescent="0.25">
      <c r="A23" s="277" t="s">
        <v>81</v>
      </c>
      <c r="B23" s="278" t="s">
        <v>86</v>
      </c>
      <c r="C23" s="279"/>
      <c r="D23" s="279"/>
      <c r="E23" s="279"/>
      <c r="F23" s="298"/>
      <c r="G23" s="280"/>
      <c r="H23" s="287"/>
      <c r="I23" s="282"/>
      <c r="J23" s="288"/>
      <c r="K23" s="282"/>
      <c r="L23" s="304"/>
      <c r="M23" s="23"/>
      <c r="N23" s="23"/>
      <c r="O23" s="24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27" customFormat="1" ht="18" customHeight="1" x14ac:dyDescent="0.2">
      <c r="A24" s="320"/>
      <c r="B24" s="321" t="s">
        <v>8</v>
      </c>
      <c r="C24" s="322">
        <f>C22+C23+C21+C13</f>
        <v>46733284</v>
      </c>
      <c r="D24" s="322">
        <f>D22+D23+D21+D13</f>
        <v>54429043</v>
      </c>
      <c r="E24" s="322">
        <f>E22+E23+E21+E13</f>
        <v>53676335</v>
      </c>
      <c r="F24" s="299">
        <f t="shared" si="0"/>
        <v>0.9861708389765369</v>
      </c>
      <c r="G24" s="323"/>
      <c r="H24" s="324"/>
      <c r="I24" s="325"/>
      <c r="J24" s="326"/>
      <c r="K24" s="325"/>
      <c r="L24" s="304"/>
      <c r="M24" s="41"/>
      <c r="N24" s="41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s="7" customFormat="1" ht="18" customHeight="1" x14ac:dyDescent="0.25">
      <c r="A25" s="277"/>
      <c r="B25" s="289" t="s">
        <v>178</v>
      </c>
      <c r="C25" s="279"/>
      <c r="D25" s="279"/>
      <c r="E25" s="279"/>
      <c r="F25" s="298"/>
      <c r="G25" s="280"/>
      <c r="H25" s="287" t="s">
        <v>57</v>
      </c>
      <c r="I25" s="282"/>
      <c r="J25" s="288"/>
      <c r="K25" s="282"/>
      <c r="L25" s="304"/>
      <c r="M25" s="25"/>
      <c r="N25" s="25"/>
      <c r="O25" s="26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8" customHeight="1" x14ac:dyDescent="0.25">
      <c r="A26" s="277" t="s">
        <v>25</v>
      </c>
      <c r="B26" s="278" t="s">
        <v>179</v>
      </c>
      <c r="C26" s="279"/>
      <c r="D26" s="279">
        <v>5389906</v>
      </c>
      <c r="E26" s="279">
        <v>5389906</v>
      </c>
      <c r="F26" s="298">
        <f t="shared" si="0"/>
        <v>1</v>
      </c>
      <c r="G26" s="280" t="s">
        <v>6</v>
      </c>
      <c r="H26" s="290" t="s">
        <v>37</v>
      </c>
      <c r="I26" s="282">
        <v>1100000</v>
      </c>
      <c r="J26" s="288">
        <v>7526387</v>
      </c>
      <c r="K26" s="282">
        <v>4356666</v>
      </c>
      <c r="L26" s="303">
        <f t="shared" ref="L26:L31" si="1">K26/J26</f>
        <v>0.57885224344695541</v>
      </c>
      <c r="M26" s="23"/>
      <c r="N26" s="23"/>
      <c r="O26" s="24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 x14ac:dyDescent="0.25">
      <c r="A27" s="277" t="s">
        <v>26</v>
      </c>
      <c r="B27" s="278" t="s">
        <v>88</v>
      </c>
      <c r="C27" s="279"/>
      <c r="D27" s="279">
        <v>4000000</v>
      </c>
      <c r="E27" s="279">
        <v>4000000</v>
      </c>
      <c r="F27" s="298">
        <f t="shared" si="0"/>
        <v>1</v>
      </c>
      <c r="G27" s="280" t="s">
        <v>7</v>
      </c>
      <c r="H27" s="290" t="s">
        <v>38</v>
      </c>
      <c r="I27" s="282"/>
      <c r="J27" s="288">
        <v>3488313</v>
      </c>
      <c r="K27" s="282">
        <v>3137863</v>
      </c>
      <c r="L27" s="303">
        <f t="shared" si="1"/>
        <v>0.89953596480591047</v>
      </c>
      <c r="M27" s="23"/>
      <c r="N27" s="23"/>
      <c r="O27" s="24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 x14ac:dyDescent="0.25">
      <c r="A28" s="277" t="s">
        <v>27</v>
      </c>
      <c r="B28" s="278" t="s">
        <v>131</v>
      </c>
      <c r="C28" s="279"/>
      <c r="D28" s="279">
        <v>283558</v>
      </c>
      <c r="E28" s="279">
        <v>297091</v>
      </c>
      <c r="F28" s="298">
        <f t="shared" si="0"/>
        <v>1.0477256857503578</v>
      </c>
      <c r="G28" s="280" t="s">
        <v>27</v>
      </c>
      <c r="H28" s="290" t="s">
        <v>156</v>
      </c>
      <c r="I28" s="282"/>
      <c r="J28" s="288"/>
      <c r="K28" s="282"/>
      <c r="L28" s="304"/>
      <c r="M28" s="23"/>
      <c r="N28" s="23"/>
      <c r="O28" s="24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" customFormat="1" x14ac:dyDescent="0.25">
      <c r="A29" s="280"/>
      <c r="B29" s="291" t="s">
        <v>180</v>
      </c>
      <c r="C29" s="292">
        <f>C27+C26+C28</f>
        <v>0</v>
      </c>
      <c r="D29" s="292">
        <f>D27+D26+D28</f>
        <v>9673464</v>
      </c>
      <c r="E29" s="292">
        <f>E27+E26+E28</f>
        <v>9686997</v>
      </c>
      <c r="F29" s="299">
        <f t="shared" si="0"/>
        <v>1.0013989817918381</v>
      </c>
      <c r="G29" s="280"/>
      <c r="H29" s="287" t="s">
        <v>183</v>
      </c>
      <c r="I29" s="292">
        <f>I26+I27+I28</f>
        <v>1100000</v>
      </c>
      <c r="J29" s="292">
        <f>J26+J27+J28</f>
        <v>11014700</v>
      </c>
      <c r="K29" s="292">
        <f>K26+K27+K28</f>
        <v>7494529</v>
      </c>
      <c r="L29" s="304">
        <f t="shared" si="1"/>
        <v>0.68041154094074285</v>
      </c>
      <c r="M29" s="22"/>
      <c r="N29" s="22"/>
      <c r="O29" s="9"/>
    </row>
    <row r="30" spans="1:256" s="10" customFormat="1" ht="20.25" customHeight="1" x14ac:dyDescent="0.25">
      <c r="A30" s="280"/>
      <c r="B30" s="291" t="s">
        <v>33</v>
      </c>
      <c r="C30" s="292">
        <v>23220000</v>
      </c>
      <c r="D30" s="292">
        <v>7034437</v>
      </c>
      <c r="E30" s="292">
        <v>7034437</v>
      </c>
      <c r="F30" s="388">
        <f t="shared" si="0"/>
        <v>1</v>
      </c>
      <c r="G30" s="280"/>
      <c r="H30" s="287" t="s">
        <v>21</v>
      </c>
      <c r="I30" s="292">
        <v>24469531</v>
      </c>
      <c r="J30" s="292">
        <v>8066394</v>
      </c>
      <c r="K30" s="292">
        <v>948058</v>
      </c>
      <c r="L30" s="304">
        <f t="shared" si="1"/>
        <v>0.11753182400958842</v>
      </c>
      <c r="M30" s="22"/>
      <c r="N30" s="22"/>
      <c r="O30" s="9"/>
    </row>
    <row r="31" spans="1:256" s="330" customFormat="1" ht="19.5" customHeight="1" x14ac:dyDescent="0.2">
      <c r="A31" s="323"/>
      <c r="B31" s="328" t="s">
        <v>181</v>
      </c>
      <c r="C31" s="329">
        <f>C30+C29+C24</f>
        <v>69953284</v>
      </c>
      <c r="D31" s="329">
        <f>D30+D29+D24</f>
        <v>71136944</v>
      </c>
      <c r="E31" s="329">
        <f>E30+E29+E24</f>
        <v>70397769</v>
      </c>
      <c r="F31" s="388">
        <f t="shared" si="0"/>
        <v>0.98960912630714082</v>
      </c>
      <c r="G31" s="323"/>
      <c r="H31" s="324" t="s">
        <v>184</v>
      </c>
      <c r="I31" s="329">
        <f>I30+I29+I22</f>
        <v>69953284</v>
      </c>
      <c r="J31" s="329">
        <f>J30+J29+J22</f>
        <v>71136944</v>
      </c>
      <c r="K31" s="329">
        <f>K30+K29+K22</f>
        <v>55562347</v>
      </c>
      <c r="L31" s="304">
        <f t="shared" si="1"/>
        <v>0.7810617644750103</v>
      </c>
      <c r="M31" s="42"/>
      <c r="N31" s="42"/>
    </row>
    <row r="32" spans="1:256" s="10" customFormat="1" x14ac:dyDescent="0.25">
      <c r="A32" s="22"/>
      <c r="B32" s="22"/>
      <c r="C32" s="22"/>
      <c r="D32" s="22"/>
      <c r="E32" s="22"/>
      <c r="F32" s="300"/>
      <c r="G32" s="22"/>
      <c r="H32" s="22"/>
      <c r="I32" s="22"/>
      <c r="J32" s="22"/>
      <c r="K32" s="22"/>
      <c r="L32" s="300"/>
      <c r="M32" s="22"/>
      <c r="N32" s="22"/>
      <c r="O32" s="9"/>
    </row>
    <row r="33" spans="1:15" s="10" customFormat="1" x14ac:dyDescent="0.25">
      <c r="A33" s="22"/>
      <c r="B33" s="22"/>
      <c r="C33" s="22"/>
      <c r="D33" s="22"/>
      <c r="E33" s="22"/>
      <c r="F33" s="300"/>
      <c r="G33" s="22"/>
      <c r="H33" s="22"/>
      <c r="I33" s="22"/>
      <c r="J33" s="22"/>
      <c r="K33" s="22"/>
      <c r="L33" s="300"/>
      <c r="M33" s="22"/>
      <c r="N33" s="22"/>
      <c r="O33" s="9"/>
    </row>
    <row r="34" spans="1:15" s="10" customFormat="1" x14ac:dyDescent="0.25">
      <c r="A34" s="22"/>
      <c r="B34" s="22"/>
      <c r="C34" s="22"/>
      <c r="D34" s="22"/>
      <c r="E34" s="22"/>
      <c r="F34" s="300"/>
      <c r="G34" s="22"/>
      <c r="H34" s="22"/>
      <c r="I34" s="22"/>
      <c r="J34" s="22"/>
      <c r="K34" s="22"/>
      <c r="L34" s="300"/>
      <c r="M34" s="22"/>
      <c r="N34" s="22"/>
      <c r="O34" s="9"/>
    </row>
    <row r="35" spans="1:15" s="10" customFormat="1" x14ac:dyDescent="0.25">
      <c r="A35" s="22"/>
      <c r="B35" s="22"/>
      <c r="C35" s="22"/>
      <c r="D35" s="22"/>
      <c r="E35" s="22"/>
      <c r="F35" s="300"/>
      <c r="G35" s="22"/>
      <c r="H35" s="22"/>
      <c r="I35" s="22"/>
      <c r="J35" s="22"/>
      <c r="K35" s="22"/>
      <c r="L35" s="300"/>
      <c r="M35" s="22"/>
      <c r="N35" s="22"/>
      <c r="O35" s="9"/>
    </row>
    <row r="36" spans="1:15" s="10" customFormat="1" x14ac:dyDescent="0.25">
      <c r="A36" s="22"/>
      <c r="B36" s="22"/>
      <c r="C36" s="22"/>
      <c r="D36" s="22"/>
      <c r="E36" s="22"/>
      <c r="F36" s="300"/>
      <c r="G36" s="22"/>
      <c r="H36" s="22"/>
      <c r="I36" s="22"/>
      <c r="J36" s="22"/>
      <c r="K36" s="22"/>
      <c r="L36" s="300"/>
      <c r="M36" s="22"/>
      <c r="N36" s="22"/>
      <c r="O36" s="9"/>
    </row>
    <row r="37" spans="1:15" s="10" customFormat="1" x14ac:dyDescent="0.25">
      <c r="A37" s="22"/>
      <c r="B37" s="22"/>
      <c r="C37" s="22"/>
      <c r="D37" s="22"/>
      <c r="E37" s="22"/>
      <c r="F37" s="300"/>
      <c r="G37" s="22"/>
      <c r="H37" s="22"/>
      <c r="I37" s="22"/>
      <c r="J37" s="22"/>
      <c r="K37" s="22"/>
      <c r="L37" s="300"/>
      <c r="M37" s="22"/>
      <c r="N37" s="22"/>
      <c r="O37" s="9"/>
    </row>
    <row r="38" spans="1:15" s="10" customFormat="1" x14ac:dyDescent="0.25">
      <c r="A38" s="22"/>
      <c r="B38" s="22"/>
      <c r="C38" s="22"/>
      <c r="D38" s="22"/>
      <c r="E38" s="22"/>
      <c r="F38" s="300"/>
      <c r="G38" s="22"/>
      <c r="H38" s="22"/>
      <c r="I38" s="22"/>
      <c r="J38" s="22"/>
      <c r="K38" s="22"/>
      <c r="L38" s="300"/>
      <c r="M38" s="22"/>
      <c r="N38" s="22"/>
      <c r="O38" s="9"/>
    </row>
    <row r="39" spans="1:15" s="10" customFormat="1" x14ac:dyDescent="0.25">
      <c r="A39" s="22"/>
      <c r="B39" s="22"/>
      <c r="C39" s="22"/>
      <c r="D39" s="22"/>
      <c r="E39" s="22"/>
      <c r="F39" s="300"/>
      <c r="G39" s="22"/>
      <c r="H39" s="22"/>
      <c r="I39" s="22"/>
      <c r="J39" s="22"/>
      <c r="K39" s="22"/>
      <c r="L39" s="300"/>
      <c r="M39" s="22"/>
      <c r="N39" s="22"/>
      <c r="O39" s="9"/>
    </row>
    <row r="40" spans="1:15" s="10" customFormat="1" x14ac:dyDescent="0.25">
      <c r="A40" s="22"/>
      <c r="B40" s="22"/>
      <c r="C40" s="22"/>
      <c r="D40" s="22"/>
      <c r="E40" s="22"/>
      <c r="F40" s="300"/>
      <c r="G40" s="22"/>
      <c r="H40" s="22"/>
      <c r="I40" s="22"/>
      <c r="J40" s="22"/>
      <c r="K40" s="22"/>
      <c r="L40" s="300"/>
      <c r="M40" s="22"/>
      <c r="N40" s="22"/>
      <c r="O40" s="9"/>
    </row>
    <row r="41" spans="1:15" s="10" customFormat="1" x14ac:dyDescent="0.25">
      <c r="A41" s="22"/>
      <c r="B41" s="22"/>
      <c r="C41" s="22"/>
      <c r="D41" s="22"/>
      <c r="E41" s="22"/>
      <c r="F41" s="300"/>
      <c r="G41" s="22"/>
      <c r="H41" s="22"/>
      <c r="I41" s="22"/>
      <c r="J41" s="22"/>
      <c r="K41" s="22"/>
      <c r="L41" s="300"/>
      <c r="M41" s="22"/>
      <c r="N41" s="22"/>
      <c r="O41" s="9"/>
    </row>
    <row r="42" spans="1:15" s="10" customFormat="1" x14ac:dyDescent="0.25">
      <c r="A42" s="22"/>
      <c r="B42" s="22"/>
      <c r="C42" s="22"/>
      <c r="D42" s="22"/>
      <c r="E42" s="22"/>
      <c r="F42" s="300"/>
      <c r="G42" s="22"/>
      <c r="H42" s="22"/>
      <c r="I42" s="22"/>
      <c r="J42" s="22"/>
      <c r="K42" s="22"/>
      <c r="L42" s="300"/>
      <c r="M42" s="22"/>
      <c r="N42" s="22"/>
      <c r="O42" s="9"/>
    </row>
    <row r="43" spans="1:15" s="10" customFormat="1" x14ac:dyDescent="0.25">
      <c r="A43" s="22"/>
      <c r="B43" s="22"/>
      <c r="C43" s="22"/>
      <c r="D43" s="22"/>
      <c r="E43" s="22"/>
      <c r="F43" s="300"/>
      <c r="G43" s="22"/>
      <c r="H43" s="22"/>
      <c r="I43" s="22"/>
      <c r="J43" s="22"/>
      <c r="K43" s="22"/>
      <c r="L43" s="300"/>
      <c r="M43" s="22"/>
      <c r="N43" s="22"/>
      <c r="O43" s="9"/>
    </row>
    <row r="44" spans="1:15" s="10" customFormat="1" x14ac:dyDescent="0.25">
      <c r="A44" s="22"/>
      <c r="B44" s="22"/>
      <c r="C44" s="22"/>
      <c r="D44" s="22"/>
      <c r="E44" s="22"/>
      <c r="F44" s="300"/>
      <c r="G44" s="22"/>
      <c r="H44" s="22"/>
      <c r="I44" s="22"/>
      <c r="J44" s="22"/>
      <c r="K44" s="22"/>
      <c r="L44" s="300"/>
      <c r="M44" s="22"/>
      <c r="N44" s="22"/>
      <c r="O44" s="9"/>
    </row>
    <row r="45" spans="1:15" s="10" customFormat="1" x14ac:dyDescent="0.25">
      <c r="A45" s="22"/>
      <c r="B45" s="22"/>
      <c r="C45" s="22"/>
      <c r="D45" s="22"/>
      <c r="E45" s="22"/>
      <c r="F45" s="300"/>
      <c r="G45" s="22"/>
      <c r="H45" s="22"/>
      <c r="I45" s="22"/>
      <c r="J45" s="22"/>
      <c r="K45" s="22"/>
      <c r="L45" s="300"/>
      <c r="M45" s="22"/>
      <c r="N45" s="22"/>
      <c r="O45" s="9"/>
    </row>
    <row r="46" spans="1:15" s="10" customFormat="1" x14ac:dyDescent="0.25">
      <c r="A46" s="22"/>
      <c r="B46" s="22"/>
      <c r="C46" s="22"/>
      <c r="D46" s="22"/>
      <c r="E46" s="22"/>
      <c r="F46" s="300"/>
      <c r="G46" s="22"/>
      <c r="H46" s="22"/>
      <c r="I46" s="22"/>
      <c r="J46" s="22"/>
      <c r="K46" s="22"/>
      <c r="L46" s="300"/>
      <c r="M46" s="22"/>
      <c r="N46" s="22"/>
      <c r="O46" s="9"/>
    </row>
    <row r="47" spans="1:15" s="10" customFormat="1" x14ac:dyDescent="0.25">
      <c r="A47" s="22"/>
      <c r="B47" s="22"/>
      <c r="C47" s="22"/>
      <c r="D47" s="22"/>
      <c r="E47" s="22"/>
      <c r="F47" s="300"/>
      <c r="G47" s="22"/>
      <c r="H47" s="22"/>
      <c r="I47" s="22"/>
      <c r="J47" s="22"/>
      <c r="K47" s="22"/>
      <c r="L47" s="300"/>
      <c r="M47" s="22"/>
      <c r="N47" s="22"/>
      <c r="O47" s="9"/>
    </row>
    <row r="48" spans="1:15" s="10" customFormat="1" x14ac:dyDescent="0.25">
      <c r="A48" s="22"/>
      <c r="B48" s="22"/>
      <c r="C48" s="22"/>
      <c r="D48" s="22"/>
      <c r="E48" s="22"/>
      <c r="F48" s="300"/>
      <c r="G48" s="22"/>
      <c r="H48" s="22"/>
      <c r="I48" s="22"/>
      <c r="J48" s="22"/>
      <c r="K48" s="22"/>
      <c r="L48" s="300"/>
      <c r="M48" s="22"/>
      <c r="N48" s="22"/>
      <c r="O48" s="9"/>
    </row>
    <row r="49" spans="1:15" s="10" customFormat="1" x14ac:dyDescent="0.25">
      <c r="A49" s="22"/>
      <c r="B49" s="22"/>
      <c r="C49" s="22"/>
      <c r="D49" s="22"/>
      <c r="E49" s="22"/>
      <c r="F49" s="300"/>
      <c r="G49" s="22"/>
      <c r="H49" s="22"/>
      <c r="I49" s="22"/>
      <c r="J49" s="22"/>
      <c r="K49" s="22"/>
      <c r="L49" s="300"/>
      <c r="M49" s="22"/>
      <c r="N49" s="22"/>
      <c r="O49" s="9"/>
    </row>
    <row r="50" spans="1:15" s="10" customFormat="1" x14ac:dyDescent="0.25">
      <c r="A50" s="22"/>
      <c r="B50" s="22"/>
      <c r="C50" s="22"/>
      <c r="D50" s="22"/>
      <c r="E50" s="22"/>
      <c r="F50" s="300"/>
      <c r="G50" s="22"/>
      <c r="H50" s="22"/>
      <c r="I50" s="22"/>
      <c r="J50" s="22"/>
      <c r="K50" s="22"/>
      <c r="L50" s="300"/>
      <c r="M50" s="22"/>
      <c r="N50" s="22"/>
      <c r="O50" s="9"/>
    </row>
    <row r="51" spans="1:15" s="10" customFormat="1" x14ac:dyDescent="0.25">
      <c r="A51" s="22"/>
      <c r="B51" s="22"/>
      <c r="C51" s="22"/>
      <c r="D51" s="22"/>
      <c r="E51" s="22"/>
      <c r="F51" s="300"/>
      <c r="G51" s="22"/>
      <c r="H51" s="22"/>
      <c r="I51" s="22"/>
      <c r="J51" s="22"/>
      <c r="K51" s="22"/>
      <c r="L51" s="300"/>
      <c r="M51" s="22"/>
      <c r="N51" s="22"/>
      <c r="O51" s="9"/>
    </row>
    <row r="52" spans="1:15" s="10" customFormat="1" x14ac:dyDescent="0.25">
      <c r="A52" s="22"/>
      <c r="B52" s="22"/>
      <c r="C52" s="22"/>
      <c r="D52" s="22"/>
      <c r="E52" s="22"/>
      <c r="F52" s="300"/>
      <c r="G52" s="22"/>
      <c r="H52" s="22"/>
      <c r="I52" s="22"/>
      <c r="J52" s="22"/>
      <c r="K52" s="22"/>
      <c r="L52" s="300"/>
      <c r="M52" s="22"/>
      <c r="N52" s="22"/>
      <c r="O52" s="9"/>
    </row>
    <row r="53" spans="1:15" s="10" customFormat="1" x14ac:dyDescent="0.25">
      <c r="A53" s="22"/>
      <c r="B53" s="22"/>
      <c r="C53" s="22"/>
      <c r="D53" s="22"/>
      <c r="E53" s="22"/>
      <c r="F53" s="300"/>
      <c r="G53" s="22"/>
      <c r="H53" s="22"/>
      <c r="I53" s="22"/>
      <c r="J53" s="22"/>
      <c r="K53" s="22"/>
      <c r="L53" s="300"/>
      <c r="M53" s="22"/>
      <c r="N53" s="22"/>
      <c r="O53" s="9"/>
    </row>
    <row r="54" spans="1:15" s="10" customFormat="1" x14ac:dyDescent="0.25">
      <c r="A54" s="22"/>
      <c r="B54" s="22"/>
      <c r="C54" s="22"/>
      <c r="D54" s="22"/>
      <c r="E54" s="22"/>
      <c r="F54" s="300"/>
      <c r="G54" s="22"/>
      <c r="H54" s="22"/>
      <c r="I54" s="22"/>
      <c r="J54" s="22"/>
      <c r="K54" s="22"/>
      <c r="L54" s="300"/>
      <c r="M54" s="22"/>
      <c r="N54" s="22"/>
      <c r="O54" s="9"/>
    </row>
    <row r="55" spans="1:15" s="10" customFormat="1" x14ac:dyDescent="0.25">
      <c r="A55" s="22"/>
      <c r="B55" s="22"/>
      <c r="C55" s="22"/>
      <c r="D55" s="22"/>
      <c r="E55" s="22"/>
      <c r="F55" s="300"/>
      <c r="G55" s="22"/>
      <c r="H55" s="22"/>
      <c r="I55" s="22"/>
      <c r="J55" s="22"/>
      <c r="K55" s="22"/>
      <c r="L55" s="300"/>
      <c r="M55" s="22"/>
      <c r="N55" s="22"/>
      <c r="O55" s="9"/>
    </row>
    <row r="56" spans="1:15" s="10" customFormat="1" x14ac:dyDescent="0.25">
      <c r="A56" s="22"/>
      <c r="B56" s="22"/>
      <c r="C56" s="22"/>
      <c r="D56" s="22"/>
      <c r="E56" s="22"/>
      <c r="F56" s="300"/>
      <c r="G56" s="22"/>
      <c r="H56" s="22"/>
      <c r="I56" s="22"/>
      <c r="J56" s="22"/>
      <c r="K56" s="22"/>
      <c r="L56" s="300"/>
      <c r="M56" s="22"/>
      <c r="N56" s="22"/>
      <c r="O56" s="9"/>
    </row>
    <row r="57" spans="1:15" s="10" customFormat="1" x14ac:dyDescent="0.25">
      <c r="A57" s="22"/>
      <c r="B57" s="22"/>
      <c r="C57" s="22"/>
      <c r="D57" s="22"/>
      <c r="E57" s="22"/>
      <c r="F57" s="300"/>
      <c r="G57" s="22"/>
      <c r="H57" s="22"/>
      <c r="I57" s="22"/>
      <c r="J57" s="22"/>
      <c r="K57" s="22"/>
      <c r="L57" s="300"/>
      <c r="M57" s="22"/>
      <c r="N57" s="22"/>
      <c r="O57" s="9"/>
    </row>
    <row r="58" spans="1:15" s="10" customFormat="1" x14ac:dyDescent="0.25">
      <c r="A58" s="22"/>
      <c r="B58" s="22"/>
      <c r="C58" s="22"/>
      <c r="D58" s="22"/>
      <c r="E58" s="22"/>
      <c r="F58" s="300"/>
      <c r="G58" s="22"/>
      <c r="H58" s="22"/>
      <c r="I58" s="22"/>
      <c r="J58" s="22"/>
      <c r="K58" s="22"/>
      <c r="L58" s="300"/>
      <c r="M58" s="22"/>
      <c r="N58" s="22"/>
      <c r="O58" s="9"/>
    </row>
    <row r="59" spans="1:15" s="10" customFormat="1" x14ac:dyDescent="0.25">
      <c r="A59" s="22"/>
      <c r="B59" s="22"/>
      <c r="C59" s="22"/>
      <c r="D59" s="22"/>
      <c r="E59" s="22"/>
      <c r="F59" s="300"/>
      <c r="G59" s="22"/>
      <c r="H59" s="22"/>
      <c r="I59" s="22"/>
      <c r="J59" s="22"/>
      <c r="K59" s="22"/>
      <c r="L59" s="300"/>
      <c r="M59" s="22"/>
      <c r="N59" s="22"/>
      <c r="O59" s="9"/>
    </row>
    <row r="60" spans="1:15" s="10" customFormat="1" x14ac:dyDescent="0.25">
      <c r="A60" s="22"/>
      <c r="B60" s="22"/>
      <c r="C60" s="22"/>
      <c r="D60" s="22"/>
      <c r="E60" s="22"/>
      <c r="F60" s="300"/>
      <c r="G60" s="22"/>
      <c r="H60" s="22"/>
      <c r="I60" s="22"/>
      <c r="J60" s="22"/>
      <c r="K60" s="22"/>
      <c r="L60" s="300"/>
      <c r="M60" s="22"/>
      <c r="N60" s="22"/>
      <c r="O60" s="9"/>
    </row>
    <row r="61" spans="1:15" s="10" customFormat="1" x14ac:dyDescent="0.25">
      <c r="A61" s="22"/>
      <c r="B61" s="22"/>
      <c r="C61" s="22"/>
      <c r="D61" s="22"/>
      <c r="E61" s="22"/>
      <c r="F61" s="300"/>
      <c r="G61" s="22"/>
      <c r="H61" s="22"/>
      <c r="I61" s="22"/>
      <c r="J61" s="22"/>
      <c r="K61" s="22"/>
      <c r="L61" s="300"/>
      <c r="M61" s="22"/>
      <c r="N61" s="22"/>
      <c r="O61" s="9"/>
    </row>
    <row r="62" spans="1:15" s="10" customFormat="1" x14ac:dyDescent="0.25">
      <c r="A62" s="22"/>
      <c r="B62" s="22"/>
      <c r="C62" s="22"/>
      <c r="D62" s="22"/>
      <c r="E62" s="22"/>
      <c r="F62" s="300"/>
      <c r="G62" s="22"/>
      <c r="H62" s="22"/>
      <c r="I62" s="22"/>
      <c r="J62" s="22"/>
      <c r="K62" s="22"/>
      <c r="L62" s="300"/>
      <c r="M62" s="22"/>
      <c r="N62" s="22"/>
      <c r="O62" s="9"/>
    </row>
    <row r="63" spans="1:15" s="10" customFormat="1" x14ac:dyDescent="0.25">
      <c r="A63" s="22"/>
      <c r="B63" s="22"/>
      <c r="C63" s="22"/>
      <c r="D63" s="22"/>
      <c r="E63" s="22"/>
      <c r="F63" s="300"/>
      <c r="G63" s="22"/>
      <c r="H63" s="22"/>
      <c r="I63" s="22"/>
      <c r="J63" s="22"/>
      <c r="K63" s="22"/>
      <c r="L63" s="300"/>
      <c r="M63" s="22"/>
      <c r="N63" s="22"/>
      <c r="O63" s="9"/>
    </row>
    <row r="64" spans="1:15" s="10" customFormat="1" x14ac:dyDescent="0.25">
      <c r="A64" s="22"/>
      <c r="B64" s="22"/>
      <c r="C64" s="22"/>
      <c r="D64" s="22"/>
      <c r="E64" s="22"/>
      <c r="F64" s="300"/>
      <c r="G64" s="22"/>
      <c r="H64" s="22"/>
      <c r="I64" s="22"/>
      <c r="J64" s="22"/>
      <c r="K64" s="22"/>
      <c r="L64" s="300"/>
      <c r="M64" s="22"/>
      <c r="N64" s="22"/>
      <c r="O64" s="9"/>
    </row>
    <row r="65" spans="1:15" s="10" customFormat="1" x14ac:dyDescent="0.25">
      <c r="A65" s="22"/>
      <c r="B65" s="22"/>
      <c r="C65" s="22"/>
      <c r="D65" s="22"/>
      <c r="E65" s="22"/>
      <c r="F65" s="300"/>
      <c r="G65" s="22"/>
      <c r="H65" s="22"/>
      <c r="I65" s="22"/>
      <c r="J65" s="22"/>
      <c r="K65" s="22"/>
      <c r="L65" s="300"/>
      <c r="M65" s="22"/>
      <c r="N65" s="22"/>
      <c r="O65" s="9"/>
    </row>
    <row r="66" spans="1:15" s="10" customFormat="1" x14ac:dyDescent="0.25">
      <c r="A66" s="22"/>
      <c r="B66" s="22"/>
      <c r="C66" s="22"/>
      <c r="D66" s="22"/>
      <c r="E66" s="22"/>
      <c r="F66" s="300"/>
      <c r="G66" s="22"/>
      <c r="H66" s="22"/>
      <c r="I66" s="22"/>
      <c r="J66" s="22"/>
      <c r="K66" s="22"/>
      <c r="L66" s="300"/>
      <c r="M66" s="22"/>
      <c r="N66" s="22"/>
      <c r="O66" s="9"/>
    </row>
    <row r="67" spans="1:15" s="10" customFormat="1" x14ac:dyDescent="0.25">
      <c r="A67" s="22"/>
      <c r="B67" s="22"/>
      <c r="C67" s="22"/>
      <c r="D67" s="22"/>
      <c r="E67" s="22"/>
      <c r="F67" s="300"/>
      <c r="G67" s="22"/>
      <c r="H67" s="22"/>
      <c r="I67" s="22"/>
      <c r="J67" s="22"/>
      <c r="K67" s="22"/>
      <c r="L67" s="300"/>
      <c r="M67" s="22"/>
      <c r="N67" s="22"/>
      <c r="O67" s="9"/>
    </row>
    <row r="68" spans="1:15" s="10" customFormat="1" x14ac:dyDescent="0.25">
      <c r="A68" s="22"/>
      <c r="B68" s="22"/>
      <c r="C68" s="22"/>
      <c r="D68" s="22"/>
      <c r="E68" s="22"/>
      <c r="F68" s="300"/>
      <c r="G68" s="22"/>
      <c r="H68" s="22"/>
      <c r="I68" s="22"/>
      <c r="J68" s="22"/>
      <c r="K68" s="22"/>
      <c r="L68" s="300"/>
      <c r="M68" s="22"/>
      <c r="N68" s="22"/>
      <c r="O68" s="9"/>
    </row>
    <row r="69" spans="1:15" s="10" customFormat="1" x14ac:dyDescent="0.25">
      <c r="A69" s="22"/>
      <c r="B69" s="22"/>
      <c r="C69" s="22"/>
      <c r="D69" s="22"/>
      <c r="E69" s="22"/>
      <c r="F69" s="300"/>
      <c r="G69" s="22"/>
      <c r="H69" s="22"/>
      <c r="I69" s="22"/>
      <c r="J69" s="22"/>
      <c r="K69" s="22"/>
      <c r="L69" s="300"/>
      <c r="M69" s="22"/>
      <c r="N69" s="22"/>
      <c r="O69" s="9"/>
    </row>
    <row r="70" spans="1:15" s="10" customFormat="1" x14ac:dyDescent="0.25">
      <c r="A70" s="22"/>
      <c r="B70" s="22"/>
      <c r="C70" s="22"/>
      <c r="D70" s="22"/>
      <c r="E70" s="22"/>
      <c r="F70" s="300"/>
      <c r="G70" s="22"/>
      <c r="H70" s="22"/>
      <c r="I70" s="22"/>
      <c r="J70" s="22"/>
      <c r="K70" s="22"/>
      <c r="L70" s="300"/>
      <c r="M70" s="22"/>
      <c r="N70" s="22"/>
      <c r="O70" s="9"/>
    </row>
    <row r="71" spans="1:15" s="10" customFormat="1" x14ac:dyDescent="0.25">
      <c r="A71" s="22"/>
      <c r="B71" s="22"/>
      <c r="C71" s="22"/>
      <c r="D71" s="22"/>
      <c r="E71" s="22"/>
      <c r="F71" s="300"/>
      <c r="G71" s="22"/>
      <c r="H71" s="22"/>
      <c r="I71" s="22"/>
      <c r="J71" s="22"/>
      <c r="K71" s="22"/>
      <c r="L71" s="300"/>
      <c r="M71" s="22"/>
      <c r="N71" s="22"/>
      <c r="O71" s="9"/>
    </row>
    <row r="72" spans="1:15" s="10" customFormat="1" x14ac:dyDescent="0.25">
      <c r="A72" s="22"/>
      <c r="B72" s="22"/>
      <c r="C72" s="22"/>
      <c r="D72" s="22"/>
      <c r="E72" s="22"/>
      <c r="F72" s="300"/>
      <c r="G72" s="22"/>
      <c r="H72" s="22"/>
      <c r="I72" s="22"/>
      <c r="J72" s="22"/>
      <c r="K72" s="22"/>
      <c r="L72" s="300"/>
      <c r="M72" s="22"/>
      <c r="N72" s="22"/>
      <c r="O72" s="9"/>
    </row>
    <row r="73" spans="1:15" s="10" customFormat="1" x14ac:dyDescent="0.25">
      <c r="A73" s="22"/>
      <c r="B73" s="22"/>
      <c r="C73" s="22"/>
      <c r="D73" s="22"/>
      <c r="E73" s="22"/>
      <c r="F73" s="300"/>
      <c r="G73" s="22"/>
      <c r="H73" s="22"/>
      <c r="I73" s="22"/>
      <c r="J73" s="22"/>
      <c r="K73" s="22"/>
      <c r="L73" s="300"/>
      <c r="M73" s="22"/>
      <c r="N73" s="22"/>
      <c r="O73" s="9"/>
    </row>
    <row r="74" spans="1:15" s="10" customFormat="1" x14ac:dyDescent="0.25">
      <c r="A74" s="22"/>
      <c r="B74" s="22"/>
      <c r="C74" s="22"/>
      <c r="D74" s="22"/>
      <c r="E74" s="22"/>
      <c r="F74" s="300"/>
      <c r="G74" s="22"/>
      <c r="H74" s="22"/>
      <c r="I74" s="22"/>
      <c r="J74" s="22"/>
      <c r="K74" s="22"/>
      <c r="L74" s="300"/>
      <c r="M74" s="22"/>
      <c r="N74" s="22"/>
      <c r="O74" s="9"/>
    </row>
    <row r="75" spans="1:15" s="10" customFormat="1" x14ac:dyDescent="0.25">
      <c r="A75" s="22"/>
      <c r="B75" s="22"/>
      <c r="C75" s="22"/>
      <c r="D75" s="22"/>
      <c r="E75" s="22"/>
      <c r="F75" s="300"/>
      <c r="G75" s="22"/>
      <c r="H75" s="22"/>
      <c r="I75" s="22"/>
      <c r="J75" s="22"/>
      <c r="K75" s="22"/>
      <c r="L75" s="300"/>
      <c r="M75" s="22"/>
      <c r="N75" s="22"/>
      <c r="O75" s="9"/>
    </row>
    <row r="76" spans="1:15" s="10" customFormat="1" x14ac:dyDescent="0.25">
      <c r="A76" s="22"/>
      <c r="B76" s="22"/>
      <c r="C76" s="22"/>
      <c r="D76" s="22"/>
      <c r="E76" s="22"/>
      <c r="F76" s="300"/>
      <c r="G76" s="22"/>
      <c r="H76" s="22"/>
      <c r="I76" s="22"/>
      <c r="J76" s="22"/>
      <c r="K76" s="22"/>
      <c r="L76" s="300"/>
      <c r="M76" s="22"/>
      <c r="N76" s="22"/>
      <c r="O76" s="9"/>
    </row>
    <row r="77" spans="1:15" s="10" customFormat="1" x14ac:dyDescent="0.25">
      <c r="A77" s="22"/>
      <c r="B77" s="22"/>
      <c r="C77" s="22"/>
      <c r="D77" s="22"/>
      <c r="E77" s="22"/>
      <c r="F77" s="300"/>
      <c r="G77" s="22"/>
      <c r="H77" s="22"/>
      <c r="I77" s="22"/>
      <c r="J77" s="22"/>
      <c r="K77" s="22"/>
      <c r="L77" s="300"/>
      <c r="M77" s="22"/>
      <c r="N77" s="22"/>
      <c r="O77" s="9"/>
    </row>
    <row r="78" spans="1:15" s="10" customFormat="1" x14ac:dyDescent="0.25">
      <c r="A78" s="22"/>
      <c r="B78" s="22"/>
      <c r="C78" s="22"/>
      <c r="D78" s="22"/>
      <c r="E78" s="22"/>
      <c r="F78" s="300"/>
      <c r="G78" s="22"/>
      <c r="H78" s="22"/>
      <c r="I78" s="22"/>
      <c r="J78" s="22"/>
      <c r="K78" s="22"/>
      <c r="L78" s="300"/>
      <c r="M78" s="22"/>
      <c r="N78" s="22"/>
      <c r="O78" s="9"/>
    </row>
    <row r="79" spans="1:15" s="10" customFormat="1" x14ac:dyDescent="0.25">
      <c r="A79" s="22"/>
      <c r="B79" s="22"/>
      <c r="C79" s="22"/>
      <c r="D79" s="22"/>
      <c r="E79" s="22"/>
      <c r="F79" s="300"/>
      <c r="G79" s="22"/>
      <c r="H79" s="22"/>
      <c r="I79" s="22"/>
      <c r="J79" s="22"/>
      <c r="K79" s="22"/>
      <c r="L79" s="300"/>
      <c r="M79" s="22"/>
      <c r="N79" s="22"/>
      <c r="O79" s="9"/>
    </row>
    <row r="80" spans="1:15" s="10" customFormat="1" x14ac:dyDescent="0.25">
      <c r="A80" s="22"/>
      <c r="B80" s="22"/>
      <c r="C80" s="22"/>
      <c r="D80" s="22"/>
      <c r="E80" s="22"/>
      <c r="F80" s="300"/>
      <c r="G80" s="22"/>
      <c r="H80" s="22"/>
      <c r="I80" s="22"/>
      <c r="J80" s="22"/>
      <c r="K80" s="22"/>
      <c r="L80" s="300"/>
      <c r="M80" s="22"/>
      <c r="N80" s="22"/>
      <c r="O80" s="9"/>
    </row>
    <row r="81" spans="1:15" s="10" customFormat="1" x14ac:dyDescent="0.25">
      <c r="A81" s="22"/>
      <c r="B81" s="22"/>
      <c r="C81" s="22"/>
      <c r="D81" s="22"/>
      <c r="E81" s="22"/>
      <c r="F81" s="300"/>
      <c r="G81" s="22"/>
      <c r="H81" s="22"/>
      <c r="I81" s="22"/>
      <c r="J81" s="22"/>
      <c r="K81" s="22"/>
      <c r="L81" s="300"/>
      <c r="M81" s="22"/>
      <c r="N81" s="22"/>
      <c r="O81" s="9"/>
    </row>
    <row r="82" spans="1:15" s="10" customFormat="1" x14ac:dyDescent="0.25">
      <c r="A82" s="22"/>
      <c r="B82" s="22"/>
      <c r="C82" s="22"/>
      <c r="D82" s="22"/>
      <c r="E82" s="22"/>
      <c r="F82" s="300"/>
      <c r="G82" s="22"/>
      <c r="H82" s="22"/>
      <c r="I82" s="22"/>
      <c r="J82" s="22"/>
      <c r="K82" s="22"/>
      <c r="L82" s="300"/>
      <c r="M82" s="22"/>
      <c r="N82" s="22"/>
      <c r="O82" s="9"/>
    </row>
    <row r="83" spans="1:15" s="10" customFormat="1" x14ac:dyDescent="0.25">
      <c r="A83" s="22"/>
      <c r="B83" s="22"/>
      <c r="C83" s="22"/>
      <c r="D83" s="22"/>
      <c r="E83" s="22"/>
      <c r="F83" s="300"/>
      <c r="G83" s="22"/>
      <c r="H83" s="22"/>
      <c r="I83" s="22"/>
      <c r="J83" s="22"/>
      <c r="K83" s="22"/>
      <c r="L83" s="300"/>
      <c r="M83" s="22"/>
      <c r="N83" s="22"/>
      <c r="O83" s="9"/>
    </row>
    <row r="84" spans="1:15" s="10" customFormat="1" x14ac:dyDescent="0.25">
      <c r="A84" s="22"/>
      <c r="B84" s="22"/>
      <c r="C84" s="22"/>
      <c r="D84" s="22"/>
      <c r="E84" s="22"/>
      <c r="F84" s="300"/>
      <c r="G84" s="22"/>
      <c r="H84" s="22"/>
      <c r="I84" s="22"/>
      <c r="J84" s="22"/>
      <c r="K84" s="22"/>
      <c r="L84" s="300"/>
      <c r="M84" s="22"/>
      <c r="N84" s="22"/>
      <c r="O84" s="9"/>
    </row>
    <row r="85" spans="1:15" s="10" customFormat="1" x14ac:dyDescent="0.25">
      <c r="A85" s="22"/>
      <c r="B85" s="22"/>
      <c r="C85" s="22"/>
      <c r="D85" s="22"/>
      <c r="E85" s="22"/>
      <c r="F85" s="300"/>
      <c r="G85" s="22"/>
      <c r="H85" s="22"/>
      <c r="I85" s="22"/>
      <c r="J85" s="22"/>
      <c r="K85" s="22"/>
      <c r="L85" s="300"/>
      <c r="M85" s="22"/>
      <c r="N85" s="22"/>
      <c r="O85" s="9"/>
    </row>
    <row r="86" spans="1:15" s="10" customFormat="1" x14ac:dyDescent="0.25">
      <c r="A86" s="22"/>
      <c r="B86" s="22"/>
      <c r="C86" s="22"/>
      <c r="D86" s="22"/>
      <c r="E86" s="22"/>
      <c r="F86" s="300"/>
      <c r="G86" s="22"/>
      <c r="H86" s="22"/>
      <c r="I86" s="22"/>
      <c r="J86" s="22"/>
      <c r="K86" s="22"/>
      <c r="L86" s="300"/>
      <c r="M86" s="22"/>
      <c r="N86" s="22"/>
      <c r="O86" s="9"/>
    </row>
    <row r="87" spans="1:15" s="10" customFormat="1" x14ac:dyDescent="0.25">
      <c r="A87" s="22"/>
      <c r="B87" s="22"/>
      <c r="C87" s="22"/>
      <c r="D87" s="22"/>
      <c r="E87" s="22"/>
      <c r="F87" s="300"/>
      <c r="G87" s="22"/>
      <c r="H87" s="22"/>
      <c r="I87" s="22"/>
      <c r="J87" s="22"/>
      <c r="K87" s="22"/>
      <c r="L87" s="300"/>
      <c r="M87" s="22"/>
      <c r="N87" s="22"/>
      <c r="O87" s="9"/>
    </row>
    <row r="88" spans="1:15" s="10" customFormat="1" x14ac:dyDescent="0.25">
      <c r="A88" s="22"/>
      <c r="B88" s="22"/>
      <c r="C88" s="22"/>
      <c r="D88" s="22"/>
      <c r="E88" s="22"/>
      <c r="F88" s="300"/>
      <c r="G88" s="22"/>
      <c r="H88" s="22"/>
      <c r="I88" s="22"/>
      <c r="J88" s="22"/>
      <c r="K88" s="22"/>
      <c r="L88" s="300"/>
      <c r="M88" s="22"/>
      <c r="N88" s="22"/>
      <c r="O88" s="9"/>
    </row>
    <row r="89" spans="1:15" s="10" customFormat="1" x14ac:dyDescent="0.25">
      <c r="A89" s="22"/>
      <c r="B89" s="22"/>
      <c r="C89" s="22"/>
      <c r="D89" s="22"/>
      <c r="E89" s="22"/>
      <c r="F89" s="300"/>
      <c r="G89" s="22"/>
      <c r="H89" s="22"/>
      <c r="I89" s="22"/>
      <c r="J89" s="22"/>
      <c r="K89" s="22"/>
      <c r="L89" s="300"/>
      <c r="M89" s="22"/>
      <c r="N89" s="22"/>
      <c r="O89" s="9"/>
    </row>
    <row r="90" spans="1:15" s="10" customFormat="1" x14ac:dyDescent="0.25">
      <c r="A90" s="22"/>
      <c r="B90" s="22"/>
      <c r="C90" s="22"/>
      <c r="D90" s="22"/>
      <c r="E90" s="22"/>
      <c r="F90" s="300"/>
      <c r="G90" s="22"/>
      <c r="H90" s="22"/>
      <c r="I90" s="22"/>
      <c r="J90" s="22"/>
      <c r="K90" s="22"/>
      <c r="L90" s="300"/>
      <c r="M90" s="22"/>
      <c r="N90" s="22"/>
      <c r="O90" s="9"/>
    </row>
    <row r="91" spans="1:15" s="10" customFormat="1" x14ac:dyDescent="0.25">
      <c r="A91" s="22"/>
      <c r="B91" s="22"/>
      <c r="C91" s="22"/>
      <c r="D91" s="22"/>
      <c r="E91" s="22"/>
      <c r="F91" s="300"/>
      <c r="G91" s="22"/>
      <c r="H91" s="22"/>
      <c r="I91" s="22"/>
      <c r="J91" s="22"/>
      <c r="K91" s="22"/>
      <c r="L91" s="300"/>
      <c r="M91" s="22"/>
      <c r="N91" s="22"/>
      <c r="O91" s="9"/>
    </row>
    <row r="92" spans="1:15" s="10" customFormat="1" x14ac:dyDescent="0.25">
      <c r="A92" s="22"/>
      <c r="B92" s="22"/>
      <c r="C92" s="22"/>
      <c r="D92" s="22"/>
      <c r="E92" s="22"/>
      <c r="F92" s="300"/>
      <c r="G92" s="22"/>
      <c r="H92" s="22"/>
      <c r="I92" s="22"/>
      <c r="J92" s="22"/>
      <c r="K92" s="22"/>
      <c r="L92" s="300"/>
      <c r="M92" s="22"/>
      <c r="N92" s="22"/>
      <c r="O92" s="9"/>
    </row>
    <row r="93" spans="1:15" s="10" customFormat="1" x14ac:dyDescent="0.25">
      <c r="A93" s="22"/>
      <c r="B93" s="22"/>
      <c r="C93" s="22"/>
      <c r="D93" s="22"/>
      <c r="E93" s="22"/>
      <c r="F93" s="300"/>
      <c r="G93" s="22"/>
      <c r="H93" s="22"/>
      <c r="I93" s="22"/>
      <c r="J93" s="22"/>
      <c r="K93" s="22"/>
      <c r="L93" s="300"/>
      <c r="M93" s="22"/>
      <c r="N93" s="22"/>
      <c r="O93" s="9"/>
    </row>
    <row r="94" spans="1:15" s="10" customFormat="1" x14ac:dyDescent="0.25">
      <c r="A94" s="22"/>
      <c r="B94" s="22"/>
      <c r="C94" s="22"/>
      <c r="D94" s="22"/>
      <c r="E94" s="22"/>
      <c r="F94" s="300"/>
      <c r="G94" s="22"/>
      <c r="H94" s="22"/>
      <c r="I94" s="22"/>
      <c r="J94" s="22"/>
      <c r="K94" s="22"/>
      <c r="L94" s="300"/>
      <c r="M94" s="22"/>
      <c r="N94" s="22"/>
      <c r="O94" s="9"/>
    </row>
    <row r="95" spans="1:15" s="10" customFormat="1" x14ac:dyDescent="0.25">
      <c r="A95" s="22"/>
      <c r="B95" s="22"/>
      <c r="C95" s="22"/>
      <c r="D95" s="22"/>
      <c r="E95" s="22"/>
      <c r="F95" s="300"/>
      <c r="G95" s="22"/>
      <c r="H95" s="22"/>
      <c r="I95" s="22"/>
      <c r="J95" s="22"/>
      <c r="K95" s="22"/>
      <c r="L95" s="300"/>
      <c r="M95" s="22"/>
      <c r="N95" s="22"/>
      <c r="O95" s="9"/>
    </row>
    <row r="96" spans="1:15" s="10" customFormat="1" x14ac:dyDescent="0.25">
      <c r="A96" s="22"/>
      <c r="B96" s="22"/>
      <c r="C96" s="22"/>
      <c r="D96" s="22"/>
      <c r="E96" s="22"/>
      <c r="F96" s="300"/>
      <c r="G96" s="22"/>
      <c r="H96" s="22"/>
      <c r="I96" s="22"/>
      <c r="J96" s="22"/>
      <c r="K96" s="22"/>
      <c r="L96" s="300"/>
      <c r="M96" s="22"/>
      <c r="N96" s="22"/>
      <c r="O96" s="9"/>
    </row>
    <row r="97" spans="1:15" s="10" customFormat="1" x14ac:dyDescent="0.25">
      <c r="A97" s="22"/>
      <c r="B97" s="22"/>
      <c r="C97" s="22"/>
      <c r="D97" s="22"/>
      <c r="E97" s="22"/>
      <c r="F97" s="300"/>
      <c r="G97" s="22"/>
      <c r="H97" s="22"/>
      <c r="I97" s="22"/>
      <c r="J97" s="22"/>
      <c r="K97" s="22"/>
      <c r="L97" s="300"/>
      <c r="M97" s="22"/>
      <c r="N97" s="22"/>
      <c r="O97" s="9"/>
    </row>
    <row r="98" spans="1:15" s="10" customFormat="1" x14ac:dyDescent="0.25">
      <c r="A98" s="22"/>
      <c r="B98" s="22"/>
      <c r="C98" s="22"/>
      <c r="D98" s="22"/>
      <c r="E98" s="22"/>
      <c r="F98" s="300"/>
      <c r="G98" s="22"/>
      <c r="H98" s="22"/>
      <c r="I98" s="22"/>
      <c r="J98" s="22"/>
      <c r="K98" s="22"/>
      <c r="L98" s="300"/>
      <c r="M98" s="22"/>
      <c r="N98" s="22"/>
      <c r="O98" s="9"/>
    </row>
    <row r="99" spans="1:15" s="10" customFormat="1" x14ac:dyDescent="0.25">
      <c r="A99" s="22"/>
      <c r="B99" s="22"/>
      <c r="C99" s="22"/>
      <c r="D99" s="22"/>
      <c r="E99" s="22"/>
      <c r="F99" s="300"/>
      <c r="G99" s="22"/>
      <c r="H99" s="22"/>
      <c r="I99" s="22"/>
      <c r="J99" s="22"/>
      <c r="K99" s="22"/>
      <c r="L99" s="300"/>
      <c r="M99" s="22"/>
      <c r="N99" s="22"/>
      <c r="O99" s="9"/>
    </row>
    <row r="100" spans="1:15" s="10" customFormat="1" x14ac:dyDescent="0.25">
      <c r="A100" s="22"/>
      <c r="B100" s="22"/>
      <c r="C100" s="22"/>
      <c r="D100" s="22"/>
      <c r="E100" s="22"/>
      <c r="F100" s="300"/>
      <c r="G100" s="22"/>
      <c r="H100" s="22"/>
      <c r="I100" s="22"/>
      <c r="J100" s="22"/>
      <c r="K100" s="22"/>
      <c r="L100" s="300"/>
      <c r="M100" s="22"/>
      <c r="N100" s="22"/>
      <c r="O100" s="9"/>
    </row>
    <row r="101" spans="1:15" s="10" customFormat="1" x14ac:dyDescent="0.25">
      <c r="A101" s="22"/>
      <c r="B101" s="22"/>
      <c r="C101" s="22"/>
      <c r="D101" s="22"/>
      <c r="E101" s="22"/>
      <c r="F101" s="300"/>
      <c r="G101" s="22"/>
      <c r="H101" s="22"/>
      <c r="I101" s="22"/>
      <c r="J101" s="22"/>
      <c r="K101" s="22"/>
      <c r="L101" s="300"/>
      <c r="M101" s="22"/>
      <c r="N101" s="22"/>
      <c r="O101" s="9"/>
    </row>
    <row r="102" spans="1:15" s="10" customFormat="1" x14ac:dyDescent="0.25">
      <c r="A102" s="22"/>
      <c r="B102" s="22"/>
      <c r="C102" s="22"/>
      <c r="D102" s="22"/>
      <c r="E102" s="22"/>
      <c r="F102" s="300"/>
      <c r="G102" s="22"/>
      <c r="H102" s="22"/>
      <c r="I102" s="22"/>
      <c r="J102" s="22"/>
      <c r="K102" s="22"/>
      <c r="L102" s="300"/>
      <c r="M102" s="22"/>
      <c r="N102" s="22"/>
      <c r="O102" s="9"/>
    </row>
    <row r="103" spans="1:15" s="10" customFormat="1" x14ac:dyDescent="0.25">
      <c r="A103" s="22"/>
      <c r="B103" s="22"/>
      <c r="C103" s="22"/>
      <c r="D103" s="22"/>
      <c r="E103" s="22"/>
      <c r="F103" s="300"/>
      <c r="G103" s="22"/>
      <c r="H103" s="22"/>
      <c r="I103" s="22"/>
      <c r="J103" s="22"/>
      <c r="K103" s="22"/>
      <c r="L103" s="300"/>
      <c r="M103" s="22"/>
      <c r="N103" s="22"/>
      <c r="O103" s="9"/>
    </row>
    <row r="104" spans="1:15" s="10" customFormat="1" x14ac:dyDescent="0.25">
      <c r="A104" s="22"/>
      <c r="B104" s="22"/>
      <c r="C104" s="22"/>
      <c r="D104" s="22"/>
      <c r="E104" s="22"/>
      <c r="F104" s="300"/>
      <c r="G104" s="22"/>
      <c r="H104" s="22"/>
      <c r="I104" s="22"/>
      <c r="J104" s="22"/>
      <c r="K104" s="22"/>
      <c r="L104" s="300"/>
      <c r="M104" s="22"/>
      <c r="N104" s="22"/>
      <c r="O104" s="9"/>
    </row>
    <row r="105" spans="1:15" s="10" customFormat="1" x14ac:dyDescent="0.25">
      <c r="A105" s="22"/>
      <c r="B105" s="22"/>
      <c r="C105" s="22"/>
      <c r="D105" s="22"/>
      <c r="E105" s="22"/>
      <c r="F105" s="300"/>
      <c r="G105" s="22"/>
      <c r="H105" s="22"/>
      <c r="I105" s="22"/>
      <c r="J105" s="22"/>
      <c r="K105" s="22"/>
      <c r="L105" s="300"/>
      <c r="M105" s="22"/>
      <c r="N105" s="22"/>
      <c r="O105" s="9"/>
    </row>
    <row r="106" spans="1:15" s="10" customFormat="1" x14ac:dyDescent="0.25">
      <c r="A106" s="22"/>
      <c r="B106" s="22"/>
      <c r="C106" s="22"/>
      <c r="D106" s="22"/>
      <c r="E106" s="22"/>
      <c r="F106" s="300"/>
      <c r="G106" s="22"/>
      <c r="H106" s="22"/>
      <c r="I106" s="22"/>
      <c r="J106" s="22"/>
      <c r="K106" s="22"/>
      <c r="L106" s="300"/>
      <c r="M106" s="22"/>
      <c r="N106" s="22"/>
      <c r="O106" s="9"/>
    </row>
    <row r="107" spans="1:15" s="10" customFormat="1" x14ac:dyDescent="0.25">
      <c r="A107" s="22"/>
      <c r="B107" s="22"/>
      <c r="C107" s="22"/>
      <c r="D107" s="22"/>
      <c r="E107" s="22"/>
      <c r="F107" s="300"/>
      <c r="G107" s="22"/>
      <c r="H107" s="22"/>
      <c r="I107" s="22"/>
      <c r="J107" s="22"/>
      <c r="K107" s="22"/>
      <c r="L107" s="300"/>
      <c r="M107" s="22"/>
      <c r="N107" s="22"/>
      <c r="O107" s="9"/>
    </row>
    <row r="108" spans="1:15" s="10" customFormat="1" x14ac:dyDescent="0.25">
      <c r="A108" s="22"/>
      <c r="B108" s="22"/>
      <c r="C108" s="22"/>
      <c r="D108" s="22"/>
      <c r="E108" s="22"/>
      <c r="F108" s="300"/>
      <c r="G108" s="22"/>
      <c r="H108" s="22"/>
      <c r="I108" s="22"/>
      <c r="J108" s="22"/>
      <c r="K108" s="22"/>
      <c r="L108" s="300"/>
      <c r="M108" s="22"/>
      <c r="N108" s="22"/>
      <c r="O108" s="9"/>
    </row>
    <row r="109" spans="1:15" s="10" customFormat="1" x14ac:dyDescent="0.25">
      <c r="A109" s="22"/>
      <c r="B109" s="22"/>
      <c r="C109" s="22"/>
      <c r="D109" s="22"/>
      <c r="E109" s="22"/>
      <c r="F109" s="300"/>
      <c r="G109" s="22"/>
      <c r="H109" s="22"/>
      <c r="I109" s="22"/>
      <c r="J109" s="22"/>
      <c r="K109" s="22"/>
      <c r="L109" s="300"/>
      <c r="M109" s="22"/>
      <c r="N109" s="22"/>
      <c r="O109" s="9"/>
    </row>
    <row r="110" spans="1:15" s="10" customFormat="1" x14ac:dyDescent="0.25">
      <c r="A110" s="22"/>
      <c r="B110" s="22"/>
      <c r="C110" s="22"/>
      <c r="D110" s="22"/>
      <c r="E110" s="22"/>
      <c r="F110" s="300"/>
      <c r="G110" s="22"/>
      <c r="H110" s="22"/>
      <c r="I110" s="22"/>
      <c r="J110" s="22"/>
      <c r="K110" s="22"/>
      <c r="L110" s="300"/>
      <c r="M110" s="22"/>
      <c r="N110" s="22"/>
      <c r="O110" s="9"/>
    </row>
    <row r="111" spans="1:15" s="10" customFormat="1" x14ac:dyDescent="0.25">
      <c r="A111" s="22"/>
      <c r="B111" s="22"/>
      <c r="C111" s="22"/>
      <c r="D111" s="22"/>
      <c r="E111" s="22"/>
      <c r="F111" s="300"/>
      <c r="G111" s="22"/>
      <c r="H111" s="22"/>
      <c r="I111" s="22"/>
      <c r="J111" s="22"/>
      <c r="K111" s="22"/>
      <c r="L111" s="300"/>
      <c r="M111" s="22"/>
      <c r="N111" s="22"/>
      <c r="O111" s="9"/>
    </row>
    <row r="112" spans="1:15" s="10" customFormat="1" x14ac:dyDescent="0.25">
      <c r="A112" s="22"/>
      <c r="B112" s="22"/>
      <c r="C112" s="22"/>
      <c r="D112" s="22"/>
      <c r="E112" s="22"/>
      <c r="F112" s="300"/>
      <c r="G112" s="22"/>
      <c r="H112" s="22"/>
      <c r="I112" s="22"/>
      <c r="J112" s="22"/>
      <c r="K112" s="22"/>
      <c r="L112" s="300"/>
      <c r="M112" s="22"/>
      <c r="N112" s="22"/>
      <c r="O112" s="9"/>
    </row>
    <row r="113" spans="1:15" s="10" customFormat="1" x14ac:dyDescent="0.25">
      <c r="A113" s="22"/>
      <c r="B113" s="22"/>
      <c r="C113" s="22"/>
      <c r="D113" s="22"/>
      <c r="E113" s="22"/>
      <c r="F113" s="300"/>
      <c r="G113" s="22"/>
      <c r="H113" s="22"/>
      <c r="I113" s="22"/>
      <c r="J113" s="22"/>
      <c r="K113" s="22"/>
      <c r="L113" s="300"/>
      <c r="M113" s="22"/>
      <c r="N113" s="22"/>
      <c r="O113" s="9"/>
    </row>
    <row r="114" spans="1:15" s="10" customFormat="1" x14ac:dyDescent="0.25">
      <c r="A114" s="22"/>
      <c r="B114" s="22"/>
      <c r="C114" s="22"/>
      <c r="D114" s="22"/>
      <c r="E114" s="22"/>
      <c r="F114" s="300"/>
      <c r="G114" s="22"/>
      <c r="H114" s="22"/>
      <c r="I114" s="22"/>
      <c r="J114" s="22"/>
      <c r="K114" s="22"/>
      <c r="L114" s="300"/>
      <c r="M114" s="22"/>
      <c r="N114" s="22"/>
      <c r="O114" s="9"/>
    </row>
    <row r="115" spans="1:15" s="10" customFormat="1" x14ac:dyDescent="0.25">
      <c r="A115" s="22"/>
      <c r="B115" s="22"/>
      <c r="C115" s="22"/>
      <c r="D115" s="22"/>
      <c r="E115" s="22"/>
      <c r="F115" s="300"/>
      <c r="G115" s="22"/>
      <c r="H115" s="22"/>
      <c r="I115" s="22"/>
      <c r="J115" s="22"/>
      <c r="K115" s="22"/>
      <c r="L115" s="300"/>
      <c r="M115" s="22"/>
      <c r="N115" s="22"/>
      <c r="O115" s="9"/>
    </row>
    <row r="116" spans="1:15" s="10" customFormat="1" x14ac:dyDescent="0.25">
      <c r="A116" s="22"/>
      <c r="B116" s="22"/>
      <c r="C116" s="22"/>
      <c r="D116" s="22"/>
      <c r="E116" s="22"/>
      <c r="F116" s="300"/>
      <c r="G116" s="22"/>
      <c r="H116" s="22"/>
      <c r="I116" s="22"/>
      <c r="J116" s="22"/>
      <c r="K116" s="22"/>
      <c r="L116" s="300"/>
      <c r="M116" s="22"/>
      <c r="N116" s="22"/>
      <c r="O116" s="9"/>
    </row>
    <row r="117" spans="1:15" s="10" customFormat="1" x14ac:dyDescent="0.25">
      <c r="A117" s="22"/>
      <c r="B117" s="22"/>
      <c r="C117" s="22"/>
      <c r="D117" s="22"/>
      <c r="E117" s="22"/>
      <c r="F117" s="300"/>
      <c r="G117" s="22"/>
      <c r="H117" s="22"/>
      <c r="I117" s="22"/>
      <c r="J117" s="22"/>
      <c r="K117" s="22"/>
      <c r="L117" s="300"/>
      <c r="M117" s="22"/>
      <c r="N117" s="22"/>
      <c r="O117" s="9"/>
    </row>
    <row r="118" spans="1:15" s="10" customFormat="1" x14ac:dyDescent="0.25">
      <c r="A118" s="22"/>
      <c r="B118" s="22"/>
      <c r="C118" s="22"/>
      <c r="D118" s="22"/>
      <c r="E118" s="22"/>
      <c r="F118" s="300"/>
      <c r="G118" s="22"/>
      <c r="H118" s="22"/>
      <c r="I118" s="22"/>
      <c r="J118" s="22"/>
      <c r="K118" s="22"/>
      <c r="L118" s="300"/>
      <c r="M118" s="22"/>
      <c r="N118" s="22"/>
      <c r="O118" s="9"/>
    </row>
    <row r="119" spans="1:15" s="10" customFormat="1" x14ac:dyDescent="0.25">
      <c r="A119" s="22"/>
      <c r="B119" s="22"/>
      <c r="C119" s="22"/>
      <c r="D119" s="22"/>
      <c r="E119" s="22"/>
      <c r="F119" s="300"/>
      <c r="G119" s="22"/>
      <c r="H119" s="22"/>
      <c r="I119" s="22"/>
      <c r="J119" s="22"/>
      <c r="K119" s="22"/>
      <c r="L119" s="300"/>
      <c r="M119" s="22"/>
      <c r="N119" s="22"/>
      <c r="O119" s="9"/>
    </row>
    <row r="120" spans="1:15" s="10" customFormat="1" x14ac:dyDescent="0.25">
      <c r="A120" s="22"/>
      <c r="B120" s="22"/>
      <c r="C120" s="22"/>
      <c r="D120" s="22"/>
      <c r="E120" s="22"/>
      <c r="F120" s="300"/>
      <c r="G120" s="22"/>
      <c r="H120" s="22"/>
      <c r="I120" s="22"/>
      <c r="J120" s="22"/>
      <c r="K120" s="22"/>
      <c r="L120" s="300"/>
      <c r="M120" s="22"/>
      <c r="N120" s="22"/>
      <c r="O120" s="9"/>
    </row>
    <row r="121" spans="1:15" s="10" customFormat="1" x14ac:dyDescent="0.25">
      <c r="A121" s="22"/>
      <c r="B121" s="22"/>
      <c r="C121" s="22"/>
      <c r="D121" s="22"/>
      <c r="E121" s="22"/>
      <c r="F121" s="300"/>
      <c r="G121" s="22"/>
      <c r="H121" s="22"/>
      <c r="I121" s="22"/>
      <c r="J121" s="22"/>
      <c r="K121" s="22"/>
      <c r="L121" s="300"/>
      <c r="M121" s="22"/>
      <c r="N121" s="22"/>
      <c r="O121" s="9"/>
    </row>
    <row r="122" spans="1:15" s="10" customFormat="1" x14ac:dyDescent="0.25">
      <c r="A122" s="22"/>
      <c r="B122" s="22"/>
      <c r="C122" s="22"/>
      <c r="D122" s="22"/>
      <c r="E122" s="22"/>
      <c r="F122" s="300"/>
      <c r="G122" s="22"/>
      <c r="H122" s="22"/>
      <c r="I122" s="22"/>
      <c r="J122" s="22"/>
      <c r="K122" s="22"/>
      <c r="L122" s="300"/>
      <c r="M122" s="22"/>
      <c r="N122" s="22"/>
      <c r="O122" s="9"/>
    </row>
    <row r="123" spans="1:15" s="10" customFormat="1" x14ac:dyDescent="0.25">
      <c r="A123" s="22"/>
      <c r="B123" s="22"/>
      <c r="C123" s="22"/>
      <c r="D123" s="22"/>
      <c r="E123" s="22"/>
      <c r="F123" s="300"/>
      <c r="G123" s="22"/>
      <c r="H123" s="22"/>
      <c r="I123" s="22"/>
      <c r="J123" s="22"/>
      <c r="K123" s="22"/>
      <c r="L123" s="300"/>
      <c r="M123" s="22"/>
      <c r="N123" s="22"/>
      <c r="O123" s="9"/>
    </row>
    <row r="124" spans="1:15" s="10" customFormat="1" x14ac:dyDescent="0.25">
      <c r="A124" s="22"/>
      <c r="B124" s="22"/>
      <c r="C124" s="22"/>
      <c r="D124" s="22"/>
      <c r="E124" s="22"/>
      <c r="F124" s="300"/>
      <c r="G124" s="22"/>
      <c r="H124" s="22"/>
      <c r="I124" s="22"/>
      <c r="J124" s="22"/>
      <c r="K124" s="22"/>
      <c r="L124" s="300"/>
      <c r="M124" s="22"/>
      <c r="N124" s="22"/>
      <c r="O124" s="9"/>
    </row>
    <row r="125" spans="1:15" s="10" customFormat="1" x14ac:dyDescent="0.25">
      <c r="A125" s="22"/>
      <c r="B125" s="22"/>
      <c r="C125" s="22"/>
      <c r="D125" s="22"/>
      <c r="E125" s="22"/>
      <c r="F125" s="300"/>
      <c r="G125" s="22"/>
      <c r="H125" s="22"/>
      <c r="I125" s="22"/>
      <c r="J125" s="22"/>
      <c r="K125" s="22"/>
      <c r="L125" s="300"/>
      <c r="M125" s="22"/>
      <c r="N125" s="22"/>
      <c r="O125" s="9"/>
    </row>
    <row r="126" spans="1:15" s="10" customFormat="1" x14ac:dyDescent="0.25">
      <c r="A126" s="22"/>
      <c r="B126" s="22"/>
      <c r="C126" s="22"/>
      <c r="D126" s="22"/>
      <c r="E126" s="22"/>
      <c r="F126" s="300"/>
      <c r="G126" s="22"/>
      <c r="H126" s="22"/>
      <c r="I126" s="22"/>
      <c r="J126" s="22"/>
      <c r="K126" s="22"/>
      <c r="L126" s="300"/>
      <c r="M126" s="22"/>
      <c r="N126" s="22"/>
      <c r="O126" s="9"/>
    </row>
    <row r="127" spans="1:15" s="10" customFormat="1" x14ac:dyDescent="0.25">
      <c r="A127" s="22"/>
      <c r="B127" s="22"/>
      <c r="C127" s="22"/>
      <c r="D127" s="22"/>
      <c r="E127" s="22"/>
      <c r="F127" s="300"/>
      <c r="G127" s="22"/>
      <c r="H127" s="22"/>
      <c r="I127" s="22"/>
      <c r="J127" s="22"/>
      <c r="K127" s="22"/>
      <c r="L127" s="300"/>
      <c r="M127" s="22"/>
      <c r="N127" s="22"/>
      <c r="O127" s="9"/>
    </row>
    <row r="128" spans="1:15" s="10" customFormat="1" x14ac:dyDescent="0.25">
      <c r="A128" s="22"/>
      <c r="B128" s="22"/>
      <c r="C128" s="22"/>
      <c r="D128" s="22"/>
      <c r="E128" s="22"/>
      <c r="F128" s="300"/>
      <c r="G128" s="22"/>
      <c r="H128" s="22"/>
      <c r="I128" s="22"/>
      <c r="J128" s="22"/>
      <c r="K128" s="22"/>
      <c r="L128" s="300"/>
      <c r="M128" s="22"/>
      <c r="N128" s="22"/>
      <c r="O128" s="9"/>
    </row>
    <row r="129" spans="1:15" s="10" customFormat="1" x14ac:dyDescent="0.25">
      <c r="A129" s="22"/>
      <c r="B129" s="22"/>
      <c r="C129" s="22"/>
      <c r="D129" s="22"/>
      <c r="E129" s="22"/>
      <c r="F129" s="300"/>
      <c r="G129" s="22"/>
      <c r="H129" s="22"/>
      <c r="I129" s="22"/>
      <c r="J129" s="22"/>
      <c r="K129" s="22"/>
      <c r="L129" s="300"/>
      <c r="M129" s="22"/>
      <c r="N129" s="22"/>
      <c r="O129" s="9"/>
    </row>
    <row r="130" spans="1:15" s="10" customFormat="1" x14ac:dyDescent="0.25">
      <c r="A130" s="22"/>
      <c r="B130" s="22"/>
      <c r="C130" s="22"/>
      <c r="D130" s="22"/>
      <c r="E130" s="22"/>
      <c r="F130" s="300"/>
      <c r="G130" s="22"/>
      <c r="H130" s="22"/>
      <c r="I130" s="22"/>
      <c r="J130" s="22"/>
      <c r="K130" s="22"/>
      <c r="L130" s="300"/>
      <c r="M130" s="22"/>
      <c r="N130" s="22"/>
      <c r="O130" s="9"/>
    </row>
    <row r="131" spans="1:15" s="10" customFormat="1" x14ac:dyDescent="0.25">
      <c r="A131" s="22"/>
      <c r="B131" s="22"/>
      <c r="C131" s="22"/>
      <c r="D131" s="22"/>
      <c r="E131" s="22"/>
      <c r="F131" s="300"/>
      <c r="G131" s="22"/>
      <c r="H131" s="22"/>
      <c r="I131" s="22"/>
      <c r="J131" s="22"/>
      <c r="K131" s="22"/>
      <c r="L131" s="300"/>
      <c r="M131" s="22"/>
      <c r="N131" s="22"/>
      <c r="O131" s="9"/>
    </row>
    <row r="132" spans="1:15" s="10" customFormat="1" x14ac:dyDescent="0.25">
      <c r="A132" s="22"/>
      <c r="B132" s="22"/>
      <c r="C132" s="22"/>
      <c r="D132" s="22"/>
      <c r="E132" s="22"/>
      <c r="F132" s="300"/>
      <c r="G132" s="22"/>
      <c r="H132" s="22"/>
      <c r="I132" s="22"/>
      <c r="J132" s="22"/>
      <c r="K132" s="22"/>
      <c r="L132" s="300"/>
      <c r="M132" s="22"/>
      <c r="N132" s="22"/>
      <c r="O132" s="9"/>
    </row>
    <row r="133" spans="1:15" s="10" customFormat="1" x14ac:dyDescent="0.25">
      <c r="A133" s="22"/>
      <c r="B133" s="22"/>
      <c r="C133" s="22"/>
      <c r="D133" s="22"/>
      <c r="E133" s="22"/>
      <c r="F133" s="300"/>
      <c r="G133" s="22"/>
      <c r="H133" s="22"/>
      <c r="I133" s="22"/>
      <c r="J133" s="22"/>
      <c r="K133" s="22"/>
      <c r="L133" s="300"/>
      <c r="M133" s="22"/>
      <c r="N133" s="22"/>
      <c r="O133" s="9"/>
    </row>
    <row r="134" spans="1:15" s="10" customFormat="1" x14ac:dyDescent="0.25">
      <c r="A134" s="22"/>
      <c r="B134" s="22"/>
      <c r="C134" s="22"/>
      <c r="D134" s="22"/>
      <c r="E134" s="22"/>
      <c r="F134" s="300"/>
      <c r="G134" s="22"/>
      <c r="H134" s="22"/>
      <c r="I134" s="22"/>
      <c r="J134" s="22"/>
      <c r="K134" s="22"/>
      <c r="L134" s="300"/>
      <c r="M134" s="22"/>
      <c r="N134" s="22"/>
      <c r="O134" s="9"/>
    </row>
    <row r="135" spans="1:15" s="10" customFormat="1" x14ac:dyDescent="0.25">
      <c r="A135" s="22"/>
      <c r="B135" s="22"/>
      <c r="C135" s="22"/>
      <c r="D135" s="22"/>
      <c r="E135" s="22"/>
      <c r="F135" s="300"/>
      <c r="G135" s="22"/>
      <c r="H135" s="22"/>
      <c r="I135" s="22"/>
      <c r="J135" s="22"/>
      <c r="K135" s="22"/>
      <c r="L135" s="300"/>
      <c r="M135" s="22"/>
      <c r="N135" s="22"/>
      <c r="O135" s="9"/>
    </row>
    <row r="136" spans="1:15" s="10" customFormat="1" x14ac:dyDescent="0.25">
      <c r="A136" s="22"/>
      <c r="B136" s="22"/>
      <c r="C136" s="22"/>
      <c r="D136" s="22"/>
      <c r="E136" s="22"/>
      <c r="F136" s="300"/>
      <c r="G136" s="22"/>
      <c r="H136" s="22"/>
      <c r="I136" s="22"/>
      <c r="J136" s="22"/>
      <c r="K136" s="22"/>
      <c r="L136" s="300"/>
      <c r="M136" s="22"/>
      <c r="N136" s="22"/>
      <c r="O136" s="9"/>
    </row>
    <row r="137" spans="1:15" s="10" customFormat="1" x14ac:dyDescent="0.25">
      <c r="A137" s="22"/>
      <c r="B137" s="22"/>
      <c r="C137" s="22"/>
      <c r="D137" s="22"/>
      <c r="E137" s="22"/>
      <c r="F137" s="300"/>
      <c r="G137" s="22"/>
      <c r="H137" s="22"/>
      <c r="I137" s="22"/>
      <c r="J137" s="22"/>
      <c r="K137" s="22"/>
      <c r="L137" s="300"/>
      <c r="M137" s="22"/>
      <c r="N137" s="22"/>
      <c r="O137" s="9"/>
    </row>
    <row r="138" spans="1:15" s="10" customFormat="1" x14ac:dyDescent="0.25">
      <c r="A138" s="22"/>
      <c r="B138" s="22"/>
      <c r="C138" s="22"/>
      <c r="D138" s="22"/>
      <c r="E138" s="22"/>
      <c r="F138" s="300"/>
      <c r="G138" s="22"/>
      <c r="H138" s="22"/>
      <c r="I138" s="22"/>
      <c r="J138" s="22"/>
      <c r="K138" s="22"/>
      <c r="L138" s="300"/>
      <c r="M138" s="22"/>
      <c r="N138" s="22"/>
      <c r="O138" s="9"/>
    </row>
    <row r="139" spans="1:15" s="10" customFormat="1" x14ac:dyDescent="0.25">
      <c r="A139" s="22"/>
      <c r="B139" s="22"/>
      <c r="C139" s="22"/>
      <c r="D139" s="22"/>
      <c r="E139" s="22"/>
      <c r="F139" s="300"/>
      <c r="G139" s="22"/>
      <c r="H139" s="22"/>
      <c r="I139" s="22"/>
      <c r="J139" s="22"/>
      <c r="K139" s="22"/>
      <c r="L139" s="300"/>
      <c r="M139" s="22"/>
      <c r="N139" s="22"/>
      <c r="O139" s="9"/>
    </row>
    <row r="140" spans="1:15" s="10" customFormat="1" x14ac:dyDescent="0.25">
      <c r="A140" s="22"/>
      <c r="B140" s="22"/>
      <c r="C140" s="22"/>
      <c r="D140" s="22"/>
      <c r="E140" s="22"/>
      <c r="F140" s="300"/>
      <c r="G140" s="22"/>
      <c r="H140" s="22"/>
      <c r="I140" s="22"/>
      <c r="J140" s="22"/>
      <c r="K140" s="22"/>
      <c r="L140" s="300"/>
      <c r="M140" s="22"/>
      <c r="N140" s="22"/>
      <c r="O140" s="9"/>
    </row>
    <row r="141" spans="1:15" s="10" customFormat="1" x14ac:dyDescent="0.25">
      <c r="A141" s="22"/>
      <c r="B141" s="22"/>
      <c r="C141" s="22"/>
      <c r="D141" s="22"/>
      <c r="E141" s="22"/>
      <c r="F141" s="300"/>
      <c r="G141" s="22"/>
      <c r="H141" s="22"/>
      <c r="I141" s="22"/>
      <c r="J141" s="22"/>
      <c r="K141" s="22"/>
      <c r="L141" s="300"/>
      <c r="M141" s="22"/>
      <c r="N141" s="22"/>
      <c r="O141" s="9"/>
    </row>
    <row r="142" spans="1:15" s="10" customFormat="1" x14ac:dyDescent="0.25">
      <c r="A142" s="22"/>
      <c r="B142" s="22"/>
      <c r="C142" s="22"/>
      <c r="D142" s="22"/>
      <c r="E142" s="22"/>
      <c r="F142" s="300"/>
      <c r="G142" s="22"/>
      <c r="H142" s="22"/>
      <c r="I142" s="22"/>
      <c r="J142" s="22"/>
      <c r="K142" s="22"/>
      <c r="L142" s="300"/>
      <c r="M142" s="22"/>
      <c r="N142" s="22"/>
      <c r="O142" s="9"/>
    </row>
    <row r="143" spans="1:15" s="10" customFormat="1" x14ac:dyDescent="0.25">
      <c r="A143" s="22"/>
      <c r="B143" s="22"/>
      <c r="C143" s="22"/>
      <c r="D143" s="22"/>
      <c r="E143" s="22"/>
      <c r="F143" s="300"/>
      <c r="G143" s="22"/>
      <c r="H143" s="22"/>
      <c r="I143" s="22"/>
      <c r="J143" s="22"/>
      <c r="K143" s="22"/>
      <c r="L143" s="300"/>
      <c r="M143" s="22"/>
      <c r="N143" s="22"/>
      <c r="O143" s="9"/>
    </row>
    <row r="144" spans="1:15" s="10" customFormat="1" x14ac:dyDescent="0.25">
      <c r="A144" s="22"/>
      <c r="B144" s="22"/>
      <c r="C144" s="22"/>
      <c r="D144" s="22"/>
      <c r="E144" s="22"/>
      <c r="F144" s="300"/>
      <c r="G144" s="22"/>
      <c r="H144" s="22"/>
      <c r="I144" s="22"/>
      <c r="J144" s="22"/>
      <c r="K144" s="22"/>
      <c r="L144" s="300"/>
      <c r="M144" s="22"/>
      <c r="N144" s="22"/>
      <c r="O144" s="9"/>
    </row>
    <row r="145" spans="1:15" s="10" customFormat="1" x14ac:dyDescent="0.25">
      <c r="A145" s="22"/>
      <c r="B145" s="22"/>
      <c r="C145" s="22"/>
      <c r="D145" s="22"/>
      <c r="E145" s="22"/>
      <c r="F145" s="300"/>
      <c r="G145" s="22"/>
      <c r="H145" s="22"/>
      <c r="I145" s="22"/>
      <c r="J145" s="22"/>
      <c r="K145" s="22"/>
      <c r="L145" s="300"/>
      <c r="M145" s="22"/>
      <c r="N145" s="22"/>
      <c r="O145" s="9"/>
    </row>
    <row r="146" spans="1:15" s="10" customFormat="1" x14ac:dyDescent="0.25">
      <c r="A146" s="22"/>
      <c r="B146" s="22"/>
      <c r="C146" s="22"/>
      <c r="D146" s="22"/>
      <c r="E146" s="22"/>
      <c r="F146" s="300"/>
      <c r="G146" s="22"/>
      <c r="H146" s="22"/>
      <c r="I146" s="22"/>
      <c r="J146" s="22"/>
      <c r="K146" s="22"/>
      <c r="L146" s="300"/>
      <c r="M146" s="22"/>
      <c r="N146" s="22"/>
      <c r="O146" s="9"/>
    </row>
    <row r="147" spans="1:15" s="10" customFormat="1" x14ac:dyDescent="0.25">
      <c r="A147" s="22"/>
      <c r="B147" s="22"/>
      <c r="C147" s="22"/>
      <c r="D147" s="22"/>
      <c r="E147" s="22"/>
      <c r="F147" s="300"/>
      <c r="G147" s="22"/>
      <c r="H147" s="22"/>
      <c r="I147" s="22"/>
      <c r="J147" s="22"/>
      <c r="K147" s="22"/>
      <c r="L147" s="300"/>
      <c r="M147" s="22"/>
      <c r="N147" s="22"/>
      <c r="O147" s="9"/>
    </row>
    <row r="148" spans="1:15" s="10" customFormat="1" x14ac:dyDescent="0.25">
      <c r="A148" s="22"/>
      <c r="B148" s="22"/>
      <c r="C148" s="22"/>
      <c r="D148" s="22"/>
      <c r="E148" s="22"/>
      <c r="F148" s="300"/>
      <c r="G148" s="22"/>
      <c r="H148" s="22"/>
      <c r="I148" s="22"/>
      <c r="J148" s="22"/>
      <c r="K148" s="22"/>
      <c r="L148" s="300"/>
      <c r="M148" s="22"/>
      <c r="N148" s="22"/>
      <c r="O148" s="9"/>
    </row>
    <row r="149" spans="1:15" s="10" customFormat="1" x14ac:dyDescent="0.25">
      <c r="A149" s="22"/>
      <c r="B149" s="22"/>
      <c r="C149" s="22"/>
      <c r="D149" s="22"/>
      <c r="E149" s="22"/>
      <c r="F149" s="300"/>
      <c r="G149" s="22"/>
      <c r="H149" s="22"/>
      <c r="I149" s="22"/>
      <c r="J149" s="22"/>
      <c r="K149" s="22"/>
      <c r="L149" s="300"/>
      <c r="M149" s="22"/>
      <c r="N149" s="22"/>
      <c r="O149" s="9"/>
    </row>
    <row r="150" spans="1:15" s="10" customFormat="1" x14ac:dyDescent="0.25">
      <c r="A150" s="22"/>
      <c r="B150" s="22"/>
      <c r="C150" s="22"/>
      <c r="D150" s="22"/>
      <c r="E150" s="22"/>
      <c r="F150" s="300"/>
      <c r="G150" s="22"/>
      <c r="H150" s="22"/>
      <c r="I150" s="22"/>
      <c r="J150" s="22"/>
      <c r="K150" s="22"/>
      <c r="L150" s="300"/>
      <c r="M150" s="22"/>
      <c r="N150" s="22"/>
      <c r="O150" s="9"/>
    </row>
    <row r="151" spans="1:15" s="10" customFormat="1" x14ac:dyDescent="0.25">
      <c r="A151" s="22"/>
      <c r="B151" s="22"/>
      <c r="C151" s="22"/>
      <c r="D151" s="22"/>
      <c r="E151" s="22"/>
      <c r="F151" s="300"/>
      <c r="G151" s="22"/>
      <c r="H151" s="22"/>
      <c r="I151" s="22"/>
      <c r="J151" s="22"/>
      <c r="K151" s="22"/>
      <c r="L151" s="300"/>
      <c r="M151" s="22"/>
      <c r="N151" s="22"/>
      <c r="O151" s="9"/>
    </row>
    <row r="152" spans="1:15" s="10" customFormat="1" x14ac:dyDescent="0.25">
      <c r="A152" s="22"/>
      <c r="B152" s="22"/>
      <c r="C152" s="22"/>
      <c r="D152" s="22"/>
      <c r="E152" s="22"/>
      <c r="F152" s="300"/>
      <c r="G152" s="22"/>
      <c r="H152" s="22"/>
      <c r="I152" s="22"/>
      <c r="J152" s="22"/>
      <c r="K152" s="22"/>
      <c r="L152" s="300"/>
      <c r="M152" s="22"/>
      <c r="N152" s="22"/>
      <c r="O152" s="9"/>
    </row>
    <row r="153" spans="1:15" s="10" customFormat="1" x14ac:dyDescent="0.25">
      <c r="A153" s="22"/>
      <c r="B153" s="22"/>
      <c r="C153" s="22"/>
      <c r="D153" s="22"/>
      <c r="E153" s="22"/>
      <c r="F153" s="300"/>
      <c r="G153" s="22"/>
      <c r="H153" s="22"/>
      <c r="I153" s="22"/>
      <c r="J153" s="22"/>
      <c r="K153" s="22"/>
      <c r="L153" s="300"/>
      <c r="M153" s="22"/>
      <c r="N153" s="22"/>
      <c r="O153" s="9"/>
    </row>
    <row r="154" spans="1:15" s="10" customFormat="1" x14ac:dyDescent="0.25">
      <c r="A154" s="22"/>
      <c r="B154" s="22"/>
      <c r="C154" s="22"/>
      <c r="D154" s="22"/>
      <c r="E154" s="22"/>
      <c r="F154" s="300"/>
      <c r="G154" s="22"/>
      <c r="H154" s="22"/>
      <c r="I154" s="22"/>
      <c r="J154" s="22"/>
      <c r="K154" s="22"/>
      <c r="L154" s="300"/>
      <c r="M154" s="22"/>
      <c r="N154" s="22"/>
      <c r="O154" s="9"/>
    </row>
    <row r="155" spans="1:15" s="10" customFormat="1" x14ac:dyDescent="0.25">
      <c r="A155" s="22"/>
      <c r="B155" s="22"/>
      <c r="C155" s="22"/>
      <c r="D155" s="22"/>
      <c r="E155" s="22"/>
      <c r="F155" s="300"/>
      <c r="G155" s="22"/>
      <c r="H155" s="22"/>
      <c r="I155" s="22"/>
      <c r="J155" s="22"/>
      <c r="K155" s="22"/>
      <c r="L155" s="300"/>
      <c r="M155" s="22"/>
      <c r="N155" s="22"/>
      <c r="O155" s="9"/>
    </row>
    <row r="156" spans="1:15" s="10" customFormat="1" x14ac:dyDescent="0.25">
      <c r="A156" s="22"/>
      <c r="B156" s="22"/>
      <c r="C156" s="22"/>
      <c r="D156" s="22"/>
      <c r="E156" s="22"/>
      <c r="F156" s="300"/>
      <c r="G156" s="22"/>
      <c r="H156" s="22"/>
      <c r="I156" s="22"/>
      <c r="J156" s="22"/>
      <c r="K156" s="22"/>
      <c r="L156" s="300"/>
      <c r="M156" s="22"/>
      <c r="N156" s="22"/>
      <c r="O156" s="9"/>
    </row>
  </sheetData>
  <sheetProtection selectLockedCells="1" selectUnlockedCells="1"/>
  <mergeCells count="12"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</mergeCells>
  <phoneticPr fontId="9" type="noConversion"/>
  <printOptions horizontalCentered="1"/>
  <pageMargins left="0.18" right="0.17" top="1.05" bottom="0.97" header="0.39370078740157483" footer="0.51181102362204722"/>
  <pageSetup paperSize="9" scale="83" firstPageNumber="0" orientation="landscape" horizontalDpi="300" verticalDpi="300" r:id="rId1"/>
  <headerFooter alignWithMargins="0">
    <oddHeader xml:space="preserve">&amp;C&amp;"Garamond,Félkövér"&amp;12
 /2021.  (      ) számú zárszámadási rendelethez
Balatonmagyaród Község Önkormányzata
2020. évi műk és felh célú bevét és kiad teljesítése&amp;R&amp;8     &amp;A
                          &amp;P.oldal
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opLeftCell="A55" zoomScale="87" zoomScaleNormal="87" zoomScaleSheetLayoutView="56" workbookViewId="0">
      <selection activeCell="J10" sqref="J10"/>
    </sheetView>
  </sheetViews>
  <sheetFormatPr defaultRowHeight="15.75" x14ac:dyDescent="0.25"/>
  <cols>
    <col min="1" max="1" width="5.28515625" style="31" customWidth="1"/>
    <col min="2" max="2" width="48.42578125" style="32" customWidth="1"/>
    <col min="3" max="3" width="14.5703125" style="31" customWidth="1"/>
    <col min="4" max="4" width="14.28515625" style="31" customWidth="1"/>
    <col min="5" max="5" width="12.5703125" style="34" customWidth="1"/>
    <col min="6" max="6" width="10.28515625" style="333" customWidth="1"/>
    <col min="7" max="7" width="9.140625" style="17"/>
    <col min="8" max="16384" width="9.140625" style="2"/>
  </cols>
  <sheetData>
    <row r="2" spans="1:6" ht="24.95" customHeight="1" x14ac:dyDescent="0.2">
      <c r="A2" s="420" t="s">
        <v>80</v>
      </c>
      <c r="B2" s="421" t="s">
        <v>3</v>
      </c>
      <c r="C2" s="420" t="s">
        <v>348</v>
      </c>
      <c r="D2" s="420" t="s">
        <v>343</v>
      </c>
      <c r="E2" s="418" t="s">
        <v>344</v>
      </c>
      <c r="F2" s="419" t="s">
        <v>34</v>
      </c>
    </row>
    <row r="3" spans="1:6" ht="24.95" customHeight="1" x14ac:dyDescent="0.2">
      <c r="A3" s="420"/>
      <c r="B3" s="421"/>
      <c r="C3" s="420"/>
      <c r="D3" s="420"/>
      <c r="E3" s="418"/>
      <c r="F3" s="419"/>
    </row>
    <row r="4" spans="1:6" ht="20.100000000000001" customHeight="1" x14ac:dyDescent="0.25">
      <c r="A4" s="122"/>
      <c r="B4" s="123" t="s">
        <v>35</v>
      </c>
      <c r="C4" s="122"/>
      <c r="D4" s="122"/>
      <c r="E4" s="27"/>
      <c r="F4" s="331"/>
    </row>
    <row r="5" spans="1:6" ht="20.100000000000001" customHeight="1" x14ac:dyDescent="0.25">
      <c r="A5" s="104" t="s">
        <v>19</v>
      </c>
      <c r="B5" s="105" t="s">
        <v>96</v>
      </c>
      <c r="C5" s="129"/>
      <c r="D5" s="130"/>
      <c r="E5" s="28"/>
      <c r="F5" s="315"/>
    </row>
    <row r="6" spans="1:6" ht="20.100000000000001" customHeight="1" x14ac:dyDescent="0.25">
      <c r="A6" s="12" t="s">
        <v>6</v>
      </c>
      <c r="B6" s="106" t="s">
        <v>97</v>
      </c>
      <c r="C6" s="129"/>
      <c r="D6" s="130"/>
      <c r="E6" s="29"/>
      <c r="F6" s="332"/>
    </row>
    <row r="7" spans="1:6" ht="20.100000000000001" customHeight="1" x14ac:dyDescent="0.25">
      <c r="A7" s="12"/>
      <c r="B7" s="107" t="s">
        <v>98</v>
      </c>
      <c r="C7" s="358">
        <v>10701084</v>
      </c>
      <c r="D7" s="359">
        <v>10822424</v>
      </c>
      <c r="E7" s="29">
        <v>10822424</v>
      </c>
      <c r="F7" s="332">
        <f>E7/D7</f>
        <v>1</v>
      </c>
    </row>
    <row r="8" spans="1:6" ht="20.100000000000001" customHeight="1" x14ac:dyDescent="0.25">
      <c r="A8" s="12"/>
      <c r="B8" s="107" t="s">
        <v>301</v>
      </c>
      <c r="C8" s="358"/>
      <c r="D8" s="359"/>
      <c r="E8" s="29"/>
      <c r="F8" s="332"/>
    </row>
    <row r="9" spans="1:6" ht="20.100000000000001" customHeight="1" x14ac:dyDescent="0.25">
      <c r="A9" s="12"/>
      <c r="B9" s="107" t="s">
        <v>100</v>
      </c>
      <c r="C9" s="358">
        <v>9962200</v>
      </c>
      <c r="D9" s="358">
        <v>10824906</v>
      </c>
      <c r="E9" s="29">
        <v>10824906</v>
      </c>
      <c r="F9" s="332">
        <f t="shared" ref="F9:F17" si="0">E9/D9</f>
        <v>1</v>
      </c>
    </row>
    <row r="10" spans="1:6" ht="20.100000000000001" customHeight="1" x14ac:dyDescent="0.25">
      <c r="A10" s="12"/>
      <c r="B10" s="107" t="s">
        <v>361</v>
      </c>
      <c r="C10" s="358"/>
      <c r="D10" s="358">
        <v>5420</v>
      </c>
      <c r="E10" s="29">
        <v>5420</v>
      </c>
      <c r="F10" s="332"/>
    </row>
    <row r="11" spans="1:6" ht="20.100000000000001" customHeight="1" x14ac:dyDescent="0.25">
      <c r="A11" s="12"/>
      <c r="B11" s="107" t="s">
        <v>358</v>
      </c>
      <c r="C11" s="358">
        <v>1800000</v>
      </c>
      <c r="D11" s="359">
        <v>2006830</v>
      </c>
      <c r="E11" s="29">
        <v>2006830</v>
      </c>
      <c r="F11" s="332">
        <f t="shared" si="0"/>
        <v>1</v>
      </c>
    </row>
    <row r="12" spans="1:6" ht="20.100000000000001" customHeight="1" x14ac:dyDescent="0.25">
      <c r="A12" s="12"/>
      <c r="B12" s="107" t="s">
        <v>359</v>
      </c>
      <c r="C12" s="358"/>
      <c r="D12" s="359">
        <v>819150</v>
      </c>
      <c r="E12" s="29">
        <v>819150</v>
      </c>
      <c r="F12" s="332">
        <f t="shared" si="0"/>
        <v>1</v>
      </c>
    </row>
    <row r="13" spans="1:6" ht="20.100000000000001" customHeight="1" x14ac:dyDescent="0.25">
      <c r="A13" s="12"/>
      <c r="B13" s="107" t="s">
        <v>360</v>
      </c>
      <c r="C13" s="358"/>
      <c r="D13" s="359"/>
      <c r="E13" s="29"/>
      <c r="F13" s="332"/>
    </row>
    <row r="14" spans="1:6" ht="20.100000000000001" customHeight="1" x14ac:dyDescent="0.25">
      <c r="A14" s="39" t="s">
        <v>7</v>
      </c>
      <c r="B14" s="107" t="s">
        <v>300</v>
      </c>
      <c r="C14" s="358"/>
      <c r="D14" s="359">
        <v>3392000</v>
      </c>
      <c r="E14" s="29">
        <v>2739335</v>
      </c>
      <c r="F14" s="332">
        <f t="shared" si="0"/>
        <v>0.8075869693396226</v>
      </c>
    </row>
    <row r="15" spans="1:6" ht="20.100000000000001" customHeight="1" x14ac:dyDescent="0.25">
      <c r="A15" s="39"/>
      <c r="B15" s="107" t="s">
        <v>331</v>
      </c>
      <c r="C15" s="358"/>
      <c r="D15" s="359">
        <v>3192000</v>
      </c>
      <c r="E15" s="29">
        <v>2539335</v>
      </c>
      <c r="F15" s="332">
        <f t="shared" si="0"/>
        <v>0.79553101503759394</v>
      </c>
    </row>
    <row r="16" spans="1:6" ht="20.100000000000001" customHeight="1" x14ac:dyDescent="0.25">
      <c r="A16" s="39"/>
      <c r="B16" s="107" t="s">
        <v>362</v>
      </c>
      <c r="C16" s="358"/>
      <c r="D16" s="359">
        <v>200000</v>
      </c>
      <c r="E16" s="29">
        <v>200000</v>
      </c>
      <c r="F16" s="332">
        <f t="shared" si="0"/>
        <v>1</v>
      </c>
    </row>
    <row r="17" spans="1:7" ht="20.100000000000001" customHeight="1" x14ac:dyDescent="0.25">
      <c r="A17" s="108"/>
      <c r="B17" s="105" t="s">
        <v>102</v>
      </c>
      <c r="C17" s="131">
        <f>C7+C8+C9+C11+C12+C14+C13</f>
        <v>22463284</v>
      </c>
      <c r="D17" s="131">
        <f>D7+D8+D9+D11+D12+D14+D13+D10</f>
        <v>27870730</v>
      </c>
      <c r="E17" s="131">
        <f>E7+E8+E9+E11+E12+E14+E13+E10</f>
        <v>27218065</v>
      </c>
      <c r="F17" s="315">
        <f t="shared" si="0"/>
        <v>0.97658242177366716</v>
      </c>
    </row>
    <row r="18" spans="1:7" ht="20.100000000000001" customHeight="1" x14ac:dyDescent="0.25">
      <c r="A18" s="104" t="s">
        <v>9</v>
      </c>
      <c r="B18" s="105" t="s">
        <v>103</v>
      </c>
      <c r="C18" s="131"/>
      <c r="D18" s="132"/>
      <c r="E18" s="29"/>
      <c r="F18" s="332"/>
    </row>
    <row r="19" spans="1:7" ht="20.100000000000001" customHeight="1" x14ac:dyDescent="0.25">
      <c r="A19" s="12" t="s">
        <v>6</v>
      </c>
      <c r="B19" s="107" t="s">
        <v>104</v>
      </c>
      <c r="C19" s="133"/>
      <c r="D19" s="133">
        <v>390000</v>
      </c>
      <c r="E19" s="29">
        <v>390000</v>
      </c>
      <c r="F19" s="332">
        <v>0</v>
      </c>
    </row>
    <row r="20" spans="1:7" ht="20.100000000000001" customHeight="1" x14ac:dyDescent="0.25">
      <c r="A20" s="12"/>
      <c r="B20" s="107" t="s">
        <v>414</v>
      </c>
      <c r="C20" s="133"/>
      <c r="D20" s="133"/>
      <c r="E20" s="29"/>
      <c r="F20" s="332"/>
    </row>
    <row r="21" spans="1:7" s="3" customFormat="1" ht="20.100000000000001" customHeight="1" x14ac:dyDescent="0.25">
      <c r="A21" s="12" t="s">
        <v>7</v>
      </c>
      <c r="B21" s="107" t="s">
        <v>105</v>
      </c>
      <c r="C21" s="133"/>
      <c r="D21" s="133">
        <v>4999906</v>
      </c>
      <c r="E21" s="29">
        <v>4999906</v>
      </c>
      <c r="F21" s="332">
        <v>0</v>
      </c>
      <c r="G21" s="17"/>
    </row>
    <row r="22" spans="1:7" s="3" customFormat="1" ht="20.100000000000001" customHeight="1" x14ac:dyDescent="0.25">
      <c r="A22" s="12"/>
      <c r="B22" s="107" t="s">
        <v>331</v>
      </c>
      <c r="C22" s="133"/>
      <c r="D22" s="133"/>
      <c r="E22" s="29"/>
      <c r="F22" s="332"/>
      <c r="G22" s="17"/>
    </row>
    <row r="23" spans="1:7" ht="20.100000000000001" customHeight="1" x14ac:dyDescent="0.25">
      <c r="A23" s="104"/>
      <c r="B23" s="105" t="s">
        <v>106</v>
      </c>
      <c r="C23" s="134">
        <f>C19+C21</f>
        <v>0</v>
      </c>
      <c r="D23" s="134">
        <f>D19+D21</f>
        <v>5389906</v>
      </c>
      <c r="E23" s="134">
        <f>E19+E21</f>
        <v>5389906</v>
      </c>
      <c r="F23" s="315">
        <v>0</v>
      </c>
    </row>
    <row r="24" spans="1:7" ht="20.100000000000001" customHeight="1" x14ac:dyDescent="0.25">
      <c r="A24" s="104" t="s">
        <v>10</v>
      </c>
      <c r="B24" s="105" t="s">
        <v>83</v>
      </c>
      <c r="C24" s="129"/>
      <c r="D24" s="130"/>
      <c r="E24" s="29"/>
      <c r="F24" s="332"/>
    </row>
    <row r="25" spans="1:7" ht="20.100000000000001" customHeight="1" x14ac:dyDescent="0.25">
      <c r="A25" s="12" t="s">
        <v>6</v>
      </c>
      <c r="B25" s="107" t="s">
        <v>107</v>
      </c>
      <c r="C25" s="129"/>
      <c r="D25" s="130"/>
      <c r="E25" s="21"/>
      <c r="F25" s="332"/>
    </row>
    <row r="26" spans="1:7" ht="20.100000000000001" customHeight="1" x14ac:dyDescent="0.25">
      <c r="A26" s="12" t="s">
        <v>7</v>
      </c>
      <c r="B26" s="107" t="s">
        <v>108</v>
      </c>
      <c r="C26" s="135"/>
      <c r="D26" s="130"/>
      <c r="E26" s="29"/>
      <c r="F26" s="332"/>
    </row>
    <row r="27" spans="1:7" ht="20.100000000000001" customHeight="1" x14ac:dyDescent="0.25">
      <c r="A27" s="12" t="s">
        <v>27</v>
      </c>
      <c r="B27" s="107" t="s">
        <v>109</v>
      </c>
      <c r="C27" s="135"/>
      <c r="D27" s="130"/>
      <c r="E27" s="29"/>
      <c r="F27" s="332"/>
    </row>
    <row r="28" spans="1:7" ht="20.100000000000001" customHeight="1" x14ac:dyDescent="0.25">
      <c r="A28" s="12" t="s">
        <v>28</v>
      </c>
      <c r="B28" s="107" t="s">
        <v>110</v>
      </c>
      <c r="C28" s="358">
        <v>6500000</v>
      </c>
      <c r="D28" s="358">
        <v>6500000</v>
      </c>
      <c r="E28" s="358">
        <v>5998874</v>
      </c>
      <c r="F28" s="332">
        <f>E28/D28</f>
        <v>0.92290369230769231</v>
      </c>
    </row>
    <row r="29" spans="1:7" ht="20.100000000000001" customHeight="1" x14ac:dyDescent="0.25">
      <c r="A29" s="12"/>
      <c r="B29" s="107" t="s">
        <v>111</v>
      </c>
      <c r="C29" s="360">
        <v>1800000</v>
      </c>
      <c r="D29" s="361">
        <v>1800000</v>
      </c>
      <c r="E29" s="362">
        <v>1490972</v>
      </c>
      <c r="F29" s="332">
        <f>E29/D29</f>
        <v>0.82831777777777782</v>
      </c>
    </row>
    <row r="30" spans="1:7" ht="20.100000000000001" customHeight="1" x14ac:dyDescent="0.25">
      <c r="A30" s="12"/>
      <c r="B30" s="107" t="s">
        <v>112</v>
      </c>
      <c r="C30" s="360">
        <v>4700000</v>
      </c>
      <c r="D30" s="361">
        <v>4700000</v>
      </c>
      <c r="E30" s="362">
        <v>4507902</v>
      </c>
      <c r="F30" s="332">
        <f>E30/D30</f>
        <v>0.95912808510638303</v>
      </c>
    </row>
    <row r="31" spans="1:7" ht="20.100000000000001" customHeight="1" x14ac:dyDescent="0.25">
      <c r="A31" s="12" t="s">
        <v>29</v>
      </c>
      <c r="B31" s="109" t="s">
        <v>113</v>
      </c>
      <c r="C31" s="358">
        <f>C32+C33</f>
        <v>14200000</v>
      </c>
      <c r="D31" s="358">
        <f>D32+D33</f>
        <v>13000000</v>
      </c>
      <c r="E31" s="358">
        <f>E32+E33</f>
        <v>13243494</v>
      </c>
      <c r="F31" s="332">
        <f>E31/D31</f>
        <v>1.0187303076923078</v>
      </c>
    </row>
    <row r="32" spans="1:7" ht="20.100000000000001" customHeight="1" x14ac:dyDescent="0.25">
      <c r="A32" s="12"/>
      <c r="B32" s="109" t="s">
        <v>114</v>
      </c>
      <c r="C32" s="358">
        <v>13000000</v>
      </c>
      <c r="D32" s="359">
        <v>13000000</v>
      </c>
      <c r="E32" s="29">
        <v>13243494</v>
      </c>
      <c r="F32" s="332">
        <f>E32/D32</f>
        <v>1.0187303076923078</v>
      </c>
    </row>
    <row r="33" spans="1:7" ht="20.100000000000001" customHeight="1" x14ac:dyDescent="0.25">
      <c r="A33" s="12"/>
      <c r="B33" s="109" t="s">
        <v>115</v>
      </c>
      <c r="C33" s="358">
        <v>1200000</v>
      </c>
      <c r="D33" s="359"/>
      <c r="E33" s="29"/>
      <c r="F33" s="332"/>
    </row>
    <row r="34" spans="1:7" ht="20.100000000000001" customHeight="1" x14ac:dyDescent="0.25">
      <c r="A34" s="12"/>
      <c r="B34" s="109" t="s">
        <v>307</v>
      </c>
      <c r="C34" s="358"/>
      <c r="D34" s="359"/>
      <c r="E34" s="28"/>
      <c r="F34" s="332"/>
    </row>
    <row r="35" spans="1:7" ht="20.100000000000001" customHeight="1" x14ac:dyDescent="0.25">
      <c r="A35" s="12" t="s">
        <v>30</v>
      </c>
      <c r="B35" s="109" t="s">
        <v>116</v>
      </c>
      <c r="C35" s="358"/>
      <c r="D35" s="359"/>
      <c r="E35" s="140">
        <v>87033</v>
      </c>
      <c r="F35" s="332"/>
    </row>
    <row r="36" spans="1:7" ht="20.100000000000001" customHeight="1" x14ac:dyDescent="0.25">
      <c r="A36" s="110"/>
      <c r="B36" s="111" t="s">
        <v>87</v>
      </c>
      <c r="C36" s="131">
        <f>C25+C26+C27+C28+C31+C35+C34</f>
        <v>20700000</v>
      </c>
      <c r="D36" s="131">
        <f>D25+D26+D27+D28+D31+D35+D34</f>
        <v>19500000</v>
      </c>
      <c r="E36" s="131">
        <f>E25+E26+E27+E28+E31+E35+E34</f>
        <v>19329401</v>
      </c>
      <c r="F36" s="315">
        <f>E36/D36</f>
        <v>0.99125133333333337</v>
      </c>
    </row>
    <row r="37" spans="1:7" ht="20.100000000000001" customHeight="1" x14ac:dyDescent="0.25">
      <c r="A37" s="110" t="s">
        <v>117</v>
      </c>
      <c r="B37" s="111" t="s">
        <v>5</v>
      </c>
      <c r="C37" s="131"/>
      <c r="D37" s="132"/>
      <c r="E37" s="29"/>
      <c r="F37" s="332"/>
    </row>
    <row r="38" spans="1:7" s="36" customFormat="1" ht="20.100000000000001" customHeight="1" x14ac:dyDescent="0.25">
      <c r="A38" s="12" t="s">
        <v>6</v>
      </c>
      <c r="B38" s="109" t="s">
        <v>290</v>
      </c>
      <c r="C38" s="358"/>
      <c r="D38" s="359"/>
      <c r="E38" s="29"/>
      <c r="F38" s="332"/>
      <c r="G38" s="35"/>
    </row>
    <row r="39" spans="1:7" ht="20.100000000000001" customHeight="1" x14ac:dyDescent="0.25">
      <c r="A39" s="12" t="s">
        <v>26</v>
      </c>
      <c r="B39" s="107" t="s">
        <v>118</v>
      </c>
      <c r="C39" s="358">
        <v>470000</v>
      </c>
      <c r="D39" s="358">
        <v>470000</v>
      </c>
      <c r="E39" s="29">
        <v>411746</v>
      </c>
      <c r="F39" s="332">
        <f>E39/D39</f>
        <v>0.8760553191489362</v>
      </c>
    </row>
    <row r="40" spans="1:7" ht="20.100000000000001" customHeight="1" x14ac:dyDescent="0.25">
      <c r="A40" s="12" t="s">
        <v>27</v>
      </c>
      <c r="B40" s="107" t="s">
        <v>119</v>
      </c>
      <c r="C40" s="358"/>
      <c r="D40" s="359"/>
      <c r="E40" s="29">
        <v>89689</v>
      </c>
      <c r="F40" s="332"/>
    </row>
    <row r="41" spans="1:7" ht="20.100000000000001" customHeight="1" x14ac:dyDescent="0.25">
      <c r="A41" s="12" t="s">
        <v>28</v>
      </c>
      <c r="B41" s="107" t="s">
        <v>120</v>
      </c>
      <c r="C41" s="358"/>
      <c r="D41" s="359">
        <v>3488313</v>
      </c>
      <c r="E41" s="29">
        <v>3137863</v>
      </c>
      <c r="F41" s="332"/>
    </row>
    <row r="42" spans="1:7" ht="20.100000000000001" customHeight="1" x14ac:dyDescent="0.25">
      <c r="A42" s="12" t="s">
        <v>29</v>
      </c>
      <c r="B42" s="107" t="s">
        <v>121</v>
      </c>
      <c r="C42" s="358">
        <v>3100000</v>
      </c>
      <c r="D42" s="358">
        <v>3100000</v>
      </c>
      <c r="E42" s="29">
        <v>3488482</v>
      </c>
      <c r="F42" s="332">
        <f>E42/D42</f>
        <v>1.1253167741935484</v>
      </c>
    </row>
    <row r="43" spans="1:7" ht="20.100000000000001" customHeight="1" x14ac:dyDescent="0.25">
      <c r="A43" s="12" t="s">
        <v>30</v>
      </c>
      <c r="B43" s="112" t="s">
        <v>122</v>
      </c>
      <c r="C43" s="358"/>
      <c r="D43" s="359"/>
      <c r="E43" s="29"/>
      <c r="F43" s="332"/>
    </row>
    <row r="44" spans="1:7" ht="20.100000000000001" customHeight="1" x14ac:dyDescent="0.25">
      <c r="A44" s="12" t="s">
        <v>31</v>
      </c>
      <c r="B44" s="107" t="s">
        <v>123</v>
      </c>
      <c r="C44" s="358"/>
      <c r="D44" s="359"/>
      <c r="E44" s="29">
        <v>125</v>
      </c>
      <c r="F44" s="332"/>
    </row>
    <row r="45" spans="1:7" ht="20.100000000000001" customHeight="1" x14ac:dyDescent="0.25">
      <c r="A45" s="12" t="s">
        <v>39</v>
      </c>
      <c r="B45" s="107" t="s">
        <v>124</v>
      </c>
      <c r="C45" s="358"/>
      <c r="D45" s="359"/>
      <c r="E45" s="29">
        <v>964</v>
      </c>
      <c r="F45" s="332"/>
    </row>
    <row r="46" spans="1:7" ht="20.100000000000001" customHeight="1" x14ac:dyDescent="0.25">
      <c r="A46" s="110"/>
      <c r="B46" s="105" t="s">
        <v>8</v>
      </c>
      <c r="C46" s="131">
        <f>SUM(C38:C45)</f>
        <v>3570000</v>
      </c>
      <c r="D46" s="131">
        <f>SUM(D38:D45)</f>
        <v>7058313</v>
      </c>
      <c r="E46" s="131">
        <f>SUM(E38:E45)</f>
        <v>7128869</v>
      </c>
      <c r="F46" s="315">
        <f>E46/D46</f>
        <v>1.0099961563053381</v>
      </c>
    </row>
    <row r="47" spans="1:7" ht="20.100000000000001" customHeight="1" x14ac:dyDescent="0.25">
      <c r="A47" s="110" t="s">
        <v>13</v>
      </c>
      <c r="B47" s="105" t="s">
        <v>88</v>
      </c>
      <c r="C47" s="131"/>
      <c r="D47" s="132"/>
      <c r="E47" s="29"/>
      <c r="F47" s="332"/>
    </row>
    <row r="48" spans="1:7" ht="20.100000000000001" customHeight="1" x14ac:dyDescent="0.25">
      <c r="A48" s="12" t="s">
        <v>6</v>
      </c>
      <c r="B48" s="107" t="s">
        <v>326</v>
      </c>
      <c r="C48" s="130"/>
      <c r="D48" s="130"/>
      <c r="E48" s="29"/>
      <c r="F48" s="332"/>
    </row>
    <row r="49" spans="1:6" ht="20.100000000000001" customHeight="1" x14ac:dyDescent="0.25">
      <c r="A49" s="12" t="s">
        <v>26</v>
      </c>
      <c r="B49" s="107" t="s">
        <v>126</v>
      </c>
      <c r="C49" s="129"/>
      <c r="D49" s="130">
        <v>3000000</v>
      </c>
      <c r="E49" s="29">
        <v>3000000</v>
      </c>
      <c r="F49" s="332">
        <v>0</v>
      </c>
    </row>
    <row r="50" spans="1:6" ht="20.100000000000001" customHeight="1" x14ac:dyDescent="0.25">
      <c r="A50" s="12" t="s">
        <v>27</v>
      </c>
      <c r="B50" s="107" t="s">
        <v>127</v>
      </c>
      <c r="C50" s="129"/>
      <c r="D50" s="130">
        <v>1000000</v>
      </c>
      <c r="E50" s="29">
        <v>1000000</v>
      </c>
      <c r="F50" s="332">
        <v>0</v>
      </c>
    </row>
    <row r="51" spans="1:6" ht="20.100000000000001" customHeight="1" x14ac:dyDescent="0.25">
      <c r="A51" s="110"/>
      <c r="B51" s="105" t="s">
        <v>11</v>
      </c>
      <c r="C51" s="131">
        <v>0</v>
      </c>
      <c r="D51" s="131">
        <f>D49+D50</f>
        <v>4000000</v>
      </c>
      <c r="E51" s="131">
        <f>E49+E50</f>
        <v>4000000</v>
      </c>
      <c r="F51" s="315">
        <v>0</v>
      </c>
    </row>
    <row r="52" spans="1:6" ht="21.75" customHeight="1" x14ac:dyDescent="0.25">
      <c r="A52" s="110" t="s">
        <v>14</v>
      </c>
      <c r="B52" s="105" t="s">
        <v>86</v>
      </c>
      <c r="C52" s="131"/>
      <c r="D52" s="132"/>
      <c r="E52" s="29"/>
      <c r="F52" s="332"/>
    </row>
    <row r="53" spans="1:6" ht="21.75" customHeight="1" x14ac:dyDescent="0.25">
      <c r="A53" s="12" t="s">
        <v>6</v>
      </c>
      <c r="B53" s="107" t="s">
        <v>128</v>
      </c>
      <c r="C53" s="129"/>
      <c r="D53" s="130"/>
      <c r="F53" s="332"/>
    </row>
    <row r="54" spans="1:6" ht="21.75" customHeight="1" x14ac:dyDescent="0.25">
      <c r="A54" s="113" t="s">
        <v>26</v>
      </c>
      <c r="B54" s="114" t="s">
        <v>129</v>
      </c>
      <c r="C54" s="136"/>
      <c r="D54" s="137"/>
      <c r="E54" s="29"/>
      <c r="F54" s="332"/>
    </row>
    <row r="55" spans="1:6" ht="19.5" customHeight="1" x14ac:dyDescent="0.25">
      <c r="A55" s="12"/>
      <c r="B55" s="115" t="s">
        <v>130</v>
      </c>
      <c r="C55" s="131">
        <f>C53+C54</f>
        <v>0</v>
      </c>
      <c r="D55" s="131"/>
      <c r="E55" s="131"/>
      <c r="F55" s="332"/>
    </row>
    <row r="56" spans="1:6" ht="23.25" customHeight="1" x14ac:dyDescent="0.25">
      <c r="A56" s="104" t="s">
        <v>15</v>
      </c>
      <c r="B56" s="116" t="s">
        <v>131</v>
      </c>
      <c r="C56" s="131"/>
      <c r="D56" s="138"/>
      <c r="E56" s="30"/>
      <c r="F56" s="332"/>
    </row>
    <row r="57" spans="1:6" ht="20.100000000000001" customHeight="1" x14ac:dyDescent="0.25">
      <c r="A57" s="12" t="s">
        <v>6</v>
      </c>
      <c r="B57" s="117" t="s">
        <v>132</v>
      </c>
      <c r="C57" s="129"/>
      <c r="D57" s="139"/>
      <c r="E57" s="29"/>
      <c r="F57" s="332"/>
    </row>
    <row r="58" spans="1:6" ht="20.100000000000001" customHeight="1" x14ac:dyDescent="0.25">
      <c r="A58" s="12" t="s">
        <v>26</v>
      </c>
      <c r="B58" s="117" t="s">
        <v>133</v>
      </c>
      <c r="C58" s="129"/>
      <c r="D58" s="129">
        <v>283558</v>
      </c>
      <c r="E58" s="29">
        <v>297051</v>
      </c>
      <c r="F58" s="332">
        <v>0</v>
      </c>
    </row>
    <row r="59" spans="1:6" ht="20.100000000000001" customHeight="1" x14ac:dyDescent="0.25">
      <c r="A59" s="12"/>
      <c r="B59" s="119" t="s">
        <v>134</v>
      </c>
      <c r="C59" s="138">
        <f>C57+C58</f>
        <v>0</v>
      </c>
      <c r="D59" s="131">
        <f>D57+D58</f>
        <v>283558</v>
      </c>
      <c r="E59" s="409">
        <f>E57+E58</f>
        <v>297051</v>
      </c>
      <c r="F59" s="315">
        <v>0</v>
      </c>
    </row>
    <row r="60" spans="1:6" ht="20.100000000000001" customHeight="1" x14ac:dyDescent="0.25">
      <c r="A60" s="108" t="s">
        <v>18</v>
      </c>
      <c r="B60" s="120" t="s">
        <v>16</v>
      </c>
      <c r="C60" s="132"/>
      <c r="D60" s="132"/>
      <c r="E60" s="30"/>
      <c r="F60" s="332"/>
    </row>
    <row r="61" spans="1:6" ht="18.75" customHeight="1" x14ac:dyDescent="0.25">
      <c r="A61" s="12" t="s">
        <v>25</v>
      </c>
      <c r="B61" s="121" t="s">
        <v>135</v>
      </c>
      <c r="C61" s="130"/>
      <c r="D61" s="130"/>
      <c r="E61" s="29"/>
      <c r="F61" s="332"/>
    </row>
    <row r="62" spans="1:6" ht="20.100000000000001" customHeight="1" x14ac:dyDescent="0.25">
      <c r="A62" s="118"/>
      <c r="B62" s="121" t="s">
        <v>136</v>
      </c>
      <c r="C62" s="130"/>
      <c r="D62" s="130"/>
      <c r="E62" s="29"/>
      <c r="F62" s="315"/>
    </row>
    <row r="63" spans="1:6" ht="20.100000000000001" customHeight="1" x14ac:dyDescent="0.25">
      <c r="A63" s="118"/>
      <c r="B63" s="121" t="s">
        <v>137</v>
      </c>
      <c r="C63" s="130">
        <v>23220000</v>
      </c>
      <c r="D63" s="130">
        <v>6025640</v>
      </c>
      <c r="E63" s="141">
        <v>6025640</v>
      </c>
      <c r="F63" s="332">
        <f>E63/D63</f>
        <v>1</v>
      </c>
    </row>
    <row r="64" spans="1:6" ht="20.100000000000001" customHeight="1" x14ac:dyDescent="0.25">
      <c r="A64" s="118"/>
      <c r="B64" s="121" t="s">
        <v>186</v>
      </c>
      <c r="C64" s="130"/>
      <c r="D64" s="130">
        <v>1008797</v>
      </c>
      <c r="E64" s="141">
        <v>1008797</v>
      </c>
      <c r="F64" s="332">
        <f>E64/D64</f>
        <v>1</v>
      </c>
    </row>
    <row r="65" spans="1:6" ht="20.100000000000001" customHeight="1" x14ac:dyDescent="0.25">
      <c r="A65" s="118"/>
      <c r="B65" s="121" t="s">
        <v>330</v>
      </c>
      <c r="C65" s="130"/>
      <c r="D65" s="130"/>
      <c r="E65" s="141"/>
      <c r="F65" s="332"/>
    </row>
    <row r="66" spans="1:6" ht="20.100000000000001" customHeight="1" x14ac:dyDescent="0.25">
      <c r="A66" s="108"/>
      <c r="B66" s="120" t="s">
        <v>17</v>
      </c>
      <c r="C66" s="132">
        <f>C62+C63</f>
        <v>23220000</v>
      </c>
      <c r="D66" s="132">
        <f>D62+D63+D64</f>
        <v>7034437</v>
      </c>
      <c r="E66" s="132">
        <f>E62+E63+E64+E65</f>
        <v>7034437</v>
      </c>
      <c r="F66" s="315">
        <f>E66/D66</f>
        <v>1</v>
      </c>
    </row>
    <row r="67" spans="1:6" ht="20.100000000000001" customHeight="1" x14ac:dyDescent="0.25">
      <c r="A67" s="108"/>
      <c r="B67" s="120" t="s">
        <v>54</v>
      </c>
      <c r="C67" s="132">
        <f>C66+C59+C55+C51+C46+C36+C23+C17</f>
        <v>69953284</v>
      </c>
      <c r="D67" s="132">
        <f>D66+D59+D55+D51+D46+D36+D23+D17</f>
        <v>71136944</v>
      </c>
      <c r="E67" s="132">
        <f>E66+E59+E55+E51+E46+E36+E23+E17</f>
        <v>70397729</v>
      </c>
      <c r="F67" s="315">
        <f>E67/D67</f>
        <v>0.98960856401140873</v>
      </c>
    </row>
    <row r="71" spans="1:6" x14ac:dyDescent="0.25">
      <c r="E71" s="33"/>
    </row>
    <row r="73" spans="1:6" ht="18" customHeight="1" x14ac:dyDescent="0.25"/>
    <row r="76" spans="1:6" ht="13.5" customHeight="1" x14ac:dyDescent="0.25"/>
    <row r="88" ht="18" customHeight="1" x14ac:dyDescent="0.25"/>
    <row r="89" ht="12.75" customHeight="1" x14ac:dyDescent="0.25"/>
    <row r="92" ht="15" customHeight="1" x14ac:dyDescent="0.25"/>
    <row r="126" spans="5:5" x14ac:dyDescent="0.25">
      <c r="E126" s="33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honeticPr fontId="9" type="noConversion"/>
  <printOptions horizontalCentered="1"/>
  <pageMargins left="0.23622047244094491" right="0.23622047244094491" top="1.33" bottom="0.25" header="0.32" footer="0.2"/>
  <pageSetup paperSize="9" scale="96" firstPageNumber="0" orientation="portrait" horizontalDpi="300" verticalDpi="300" r:id="rId1"/>
  <headerFooter alignWithMargins="0">
    <oddHeader>&amp;C&amp;"Garamond,Félkövér"&amp;12
 /2021.  ( ) számú zárszámadási rendelethez
Balatonmagyaród Község Önkormányzatának 2020. évi bevételeinek forrásonkénti teljesítése &amp;R&amp;8&amp;A
&amp;P.oldal
 Ft-ban</oddHead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8" zoomScale="68" zoomScaleNormal="68" zoomScaleSheetLayoutView="56" workbookViewId="0">
      <selection activeCell="H11" sqref="H11"/>
    </sheetView>
  </sheetViews>
  <sheetFormatPr defaultColWidth="11.42578125" defaultRowHeight="15.75" x14ac:dyDescent="0.25"/>
  <cols>
    <col min="1" max="1" width="5.7109375" style="53" customWidth="1"/>
    <col min="2" max="2" width="65.42578125" style="54" customWidth="1"/>
    <col min="3" max="3" width="13" style="44" customWidth="1"/>
    <col min="4" max="4" width="12.42578125" style="44" customWidth="1"/>
    <col min="5" max="5" width="11.42578125" style="51" customWidth="1"/>
    <col min="6" max="6" width="13.28515625" style="336" customWidth="1"/>
    <col min="7" max="16384" width="11.42578125" style="44"/>
  </cols>
  <sheetData>
    <row r="1" spans="1:6" s="43" customFormat="1" ht="24.95" customHeight="1" x14ac:dyDescent="0.2">
      <c r="A1" s="424" t="s">
        <v>80</v>
      </c>
      <c r="B1" s="424" t="s">
        <v>3</v>
      </c>
      <c r="C1" s="424" t="s">
        <v>349</v>
      </c>
      <c r="D1" s="424" t="s">
        <v>350</v>
      </c>
      <c r="E1" s="422" t="s">
        <v>351</v>
      </c>
      <c r="F1" s="423" t="s">
        <v>24</v>
      </c>
    </row>
    <row r="2" spans="1:6" s="43" customFormat="1" ht="24.95" customHeight="1" x14ac:dyDescent="0.2">
      <c r="A2" s="424"/>
      <c r="B2" s="424"/>
      <c r="C2" s="424"/>
      <c r="D2" s="424"/>
      <c r="E2" s="422"/>
      <c r="F2" s="423"/>
    </row>
    <row r="3" spans="1:6" ht="21" customHeight="1" x14ac:dyDescent="0.25">
      <c r="A3" s="45" t="s">
        <v>19</v>
      </c>
      <c r="B3" s="46" t="s">
        <v>150</v>
      </c>
      <c r="C3" s="50"/>
      <c r="D3" s="50"/>
      <c r="E3" s="50"/>
      <c r="F3" s="334"/>
    </row>
    <row r="4" spans="1:6" ht="21" customHeight="1" x14ac:dyDescent="0.25">
      <c r="A4" s="45" t="s">
        <v>9</v>
      </c>
      <c r="B4" s="46" t="s">
        <v>154</v>
      </c>
      <c r="C4" s="47"/>
      <c r="D4" s="47"/>
      <c r="E4" s="48"/>
      <c r="F4" s="334"/>
    </row>
    <row r="5" spans="1:6" ht="21" customHeight="1" x14ac:dyDescent="0.25">
      <c r="A5" s="150"/>
      <c r="B5" s="373" t="s">
        <v>309</v>
      </c>
      <c r="C5" s="364"/>
      <c r="D5" s="48"/>
      <c r="E5" s="48"/>
      <c r="F5" s="335"/>
    </row>
    <row r="6" spans="1:6" ht="21" customHeight="1" x14ac:dyDescent="0.25">
      <c r="A6" s="49"/>
      <c r="B6" s="373" t="s">
        <v>310</v>
      </c>
      <c r="C6" s="364">
        <v>500000</v>
      </c>
      <c r="D6" s="48">
        <v>500000</v>
      </c>
      <c r="E6" s="48">
        <v>500000</v>
      </c>
      <c r="F6" s="335">
        <f t="shared" ref="F6:F12" si="0">E6/D6</f>
        <v>1</v>
      </c>
    </row>
    <row r="7" spans="1:6" ht="21" customHeight="1" x14ac:dyDescent="0.25">
      <c r="A7" s="45"/>
      <c r="B7" s="373" t="s">
        <v>311</v>
      </c>
      <c r="C7" s="364">
        <v>260000</v>
      </c>
      <c r="D7" s="48">
        <v>260000</v>
      </c>
      <c r="E7" s="48">
        <v>260000</v>
      </c>
      <c r="F7" s="335">
        <f t="shared" si="0"/>
        <v>1</v>
      </c>
    </row>
    <row r="8" spans="1:6" ht="21" customHeight="1" x14ac:dyDescent="0.25">
      <c r="A8" s="45"/>
      <c r="B8" s="373" t="s">
        <v>312</v>
      </c>
      <c r="C8" s="364">
        <v>300000</v>
      </c>
      <c r="D8" s="48">
        <v>300000</v>
      </c>
      <c r="E8" s="48">
        <v>300000</v>
      </c>
      <c r="F8" s="335">
        <f t="shared" si="0"/>
        <v>1</v>
      </c>
    </row>
    <row r="9" spans="1:6" ht="21" customHeight="1" x14ac:dyDescent="0.25">
      <c r="A9" s="45"/>
      <c r="B9" s="373" t="s">
        <v>313</v>
      </c>
      <c r="C9" s="364"/>
      <c r="D9" s="48"/>
      <c r="E9" s="48"/>
      <c r="F9" s="335"/>
    </row>
    <row r="10" spans="1:6" ht="21" customHeight="1" x14ac:dyDescent="0.25">
      <c r="A10" s="45"/>
      <c r="B10" s="373" t="s">
        <v>366</v>
      </c>
      <c r="C10" s="364">
        <v>13000</v>
      </c>
      <c r="D10" s="48">
        <v>12025</v>
      </c>
      <c r="E10" s="48">
        <v>12025</v>
      </c>
      <c r="F10" s="335">
        <f t="shared" si="0"/>
        <v>1</v>
      </c>
    </row>
    <row r="11" spans="1:6" ht="21" customHeight="1" x14ac:dyDescent="0.25">
      <c r="A11" s="45"/>
      <c r="B11" s="373" t="s">
        <v>367</v>
      </c>
      <c r="C11" s="364">
        <v>10000</v>
      </c>
      <c r="D11" s="48">
        <v>10000</v>
      </c>
      <c r="E11" s="48">
        <v>10000</v>
      </c>
      <c r="F11" s="335">
        <f t="shared" si="0"/>
        <v>1</v>
      </c>
    </row>
    <row r="12" spans="1:6" ht="21" customHeight="1" x14ac:dyDescent="0.25">
      <c r="A12" s="365"/>
      <c r="B12" s="373" t="s">
        <v>314</v>
      </c>
      <c r="C12" s="366">
        <v>15000</v>
      </c>
      <c r="D12" s="367">
        <v>15000</v>
      </c>
      <c r="E12" s="367">
        <v>15000</v>
      </c>
      <c r="F12" s="335">
        <f t="shared" si="0"/>
        <v>1</v>
      </c>
    </row>
    <row r="13" spans="1:6" ht="21" customHeight="1" x14ac:dyDescent="0.25">
      <c r="A13" s="365"/>
      <c r="B13" s="373" t="s">
        <v>369</v>
      </c>
      <c r="C13" s="366">
        <v>25000</v>
      </c>
      <c r="D13" s="367"/>
      <c r="E13" s="367"/>
      <c r="F13" s="335"/>
    </row>
    <row r="14" spans="1:6" ht="21" customHeight="1" x14ac:dyDescent="0.25">
      <c r="A14" s="365"/>
      <c r="B14" s="373" t="s">
        <v>325</v>
      </c>
      <c r="C14" s="366">
        <v>30000</v>
      </c>
      <c r="D14" s="367"/>
      <c r="E14" s="367"/>
      <c r="F14" s="335"/>
    </row>
    <row r="15" spans="1:6" ht="21" customHeight="1" x14ac:dyDescent="0.25">
      <c r="A15" s="365"/>
      <c r="B15" s="373" t="s">
        <v>368</v>
      </c>
      <c r="C15" s="366">
        <v>200000</v>
      </c>
      <c r="D15" s="367"/>
      <c r="E15" s="367"/>
      <c r="F15" s="335"/>
    </row>
    <row r="16" spans="1:6" s="52" customFormat="1" ht="21" customHeight="1" x14ac:dyDescent="0.25">
      <c r="A16" s="45"/>
      <c r="B16" s="368" t="s">
        <v>315</v>
      </c>
      <c r="C16" s="50">
        <f>SUM(C6:C15)</f>
        <v>1353000</v>
      </c>
      <c r="D16" s="50">
        <v>1097025</v>
      </c>
      <c r="E16" s="50">
        <f>SUM(E5:E14)</f>
        <v>1097025</v>
      </c>
      <c r="F16" s="334">
        <f>E16/D16</f>
        <v>1</v>
      </c>
    </row>
    <row r="17" spans="1:7" s="52" customFormat="1" ht="21" customHeight="1" x14ac:dyDescent="0.25">
      <c r="A17" s="45" t="s">
        <v>10</v>
      </c>
      <c r="B17" s="368" t="s">
        <v>152</v>
      </c>
      <c r="C17" s="50"/>
      <c r="D17" s="50"/>
      <c r="E17" s="50"/>
      <c r="F17" s="334"/>
    </row>
    <row r="18" spans="1:7" ht="21" customHeight="1" x14ac:dyDescent="0.25">
      <c r="A18" s="45"/>
      <c r="B18" s="363" t="s">
        <v>363</v>
      </c>
      <c r="C18" s="48">
        <v>427000</v>
      </c>
      <c r="D18" s="48">
        <v>427000</v>
      </c>
      <c r="E18" s="48">
        <v>303750</v>
      </c>
      <c r="F18" s="335">
        <f t="shared" ref="F18:F23" si="1">E18/D18</f>
        <v>0.71135831381733017</v>
      </c>
    </row>
    <row r="19" spans="1:7" ht="21" customHeight="1" x14ac:dyDescent="0.25">
      <c r="A19" s="49"/>
      <c r="B19" s="363" t="s">
        <v>365</v>
      </c>
      <c r="C19" s="48">
        <v>250000</v>
      </c>
      <c r="D19" s="48">
        <v>254400</v>
      </c>
      <c r="E19" s="48">
        <v>254400</v>
      </c>
      <c r="F19" s="335">
        <f t="shared" si="1"/>
        <v>1</v>
      </c>
    </row>
    <row r="20" spans="1:7" ht="21" customHeight="1" x14ac:dyDescent="0.25">
      <c r="A20" s="45"/>
      <c r="B20" s="363" t="s">
        <v>323</v>
      </c>
      <c r="C20" s="48">
        <v>1316000</v>
      </c>
      <c r="D20" s="48">
        <v>1437618</v>
      </c>
      <c r="E20" s="48">
        <v>1437618</v>
      </c>
      <c r="F20" s="335">
        <f t="shared" si="1"/>
        <v>1</v>
      </c>
    </row>
    <row r="21" spans="1:7" ht="21" customHeight="1" x14ac:dyDescent="0.25">
      <c r="A21" s="45"/>
      <c r="B21" s="363" t="s">
        <v>364</v>
      </c>
      <c r="C21" s="48">
        <v>1140000</v>
      </c>
      <c r="D21" s="48">
        <v>1469957</v>
      </c>
      <c r="E21" s="48">
        <v>1360857</v>
      </c>
      <c r="F21" s="335">
        <f t="shared" si="1"/>
        <v>0.92578014186809543</v>
      </c>
      <c r="G21" s="51"/>
    </row>
    <row r="22" spans="1:7" ht="21" customHeight="1" x14ac:dyDescent="0.25">
      <c r="A22" s="45"/>
      <c r="B22" s="384" t="s">
        <v>324</v>
      </c>
      <c r="C22" s="48">
        <v>50000</v>
      </c>
      <c r="D22" s="48">
        <v>50000</v>
      </c>
      <c r="E22" s="48">
        <v>48400</v>
      </c>
      <c r="F22" s="335">
        <f t="shared" si="1"/>
        <v>0.96799999999999997</v>
      </c>
      <c r="G22" s="51"/>
    </row>
    <row r="23" spans="1:7" ht="21" customHeight="1" x14ac:dyDescent="0.25">
      <c r="A23" s="45"/>
      <c r="B23" s="46" t="s">
        <v>291</v>
      </c>
      <c r="C23" s="50">
        <f>SUM(C18:C22)</f>
        <v>3183000</v>
      </c>
      <c r="D23" s="50">
        <f>SUM(D18:D22)</f>
        <v>3638975</v>
      </c>
      <c r="E23" s="50">
        <f>SUM(E18:E22)</f>
        <v>3405025</v>
      </c>
      <c r="F23" s="334">
        <f t="shared" si="1"/>
        <v>0.93570991831491013</v>
      </c>
    </row>
    <row r="24" spans="1:7" ht="24" customHeight="1" x14ac:dyDescent="0.25">
      <c r="A24" s="45" t="s">
        <v>13</v>
      </c>
      <c r="B24" s="46" t="s">
        <v>191</v>
      </c>
      <c r="C24" s="48"/>
      <c r="D24" s="48"/>
      <c r="E24" s="48"/>
      <c r="F24" s="334"/>
    </row>
    <row r="25" spans="1:7" ht="23.25" customHeight="1" x14ac:dyDescent="0.25">
      <c r="A25" s="39" t="s">
        <v>6</v>
      </c>
      <c r="B25" s="142" t="s">
        <v>90</v>
      </c>
      <c r="C25" s="144"/>
      <c r="D25" s="144"/>
      <c r="E25" s="144"/>
      <c r="F25" s="334"/>
    </row>
    <row r="26" spans="1:7" ht="24" customHeight="1" x14ac:dyDescent="0.25">
      <c r="A26" s="39"/>
      <c r="B26" s="142" t="s">
        <v>187</v>
      </c>
      <c r="C26" s="144"/>
      <c r="D26" s="144"/>
      <c r="E26" s="144"/>
      <c r="F26" s="335"/>
    </row>
    <row r="27" spans="1:7" ht="25.5" customHeight="1" x14ac:dyDescent="0.25">
      <c r="A27" s="39"/>
      <c r="B27" s="142" t="s">
        <v>188</v>
      </c>
      <c r="C27" s="144"/>
      <c r="D27" s="144"/>
      <c r="E27" s="144"/>
      <c r="F27" s="335"/>
    </row>
    <row r="28" spans="1:7" ht="21" customHeight="1" x14ac:dyDescent="0.25">
      <c r="A28" s="39"/>
      <c r="B28" s="142" t="s">
        <v>189</v>
      </c>
      <c r="C28" s="144"/>
      <c r="D28" s="144"/>
      <c r="E28" s="144"/>
      <c r="F28" s="335"/>
    </row>
    <row r="29" spans="1:7" ht="21" customHeight="1" x14ac:dyDescent="0.25">
      <c r="A29" s="39"/>
      <c r="B29" s="143" t="s">
        <v>91</v>
      </c>
      <c r="C29" s="130"/>
      <c r="D29" s="130"/>
      <c r="E29" s="130"/>
      <c r="F29" s="335"/>
    </row>
    <row r="30" spans="1:7" ht="21" customHeight="1" x14ac:dyDescent="0.25">
      <c r="A30" s="12" t="s">
        <v>7</v>
      </c>
      <c r="B30" s="142" t="s">
        <v>92</v>
      </c>
      <c r="C30" s="144"/>
      <c r="D30" s="144"/>
      <c r="E30" s="144"/>
      <c r="F30" s="335"/>
    </row>
    <row r="31" spans="1:7" ht="21" customHeight="1" x14ac:dyDescent="0.25">
      <c r="A31" s="39"/>
      <c r="B31" s="142" t="s">
        <v>292</v>
      </c>
      <c r="C31" s="144"/>
      <c r="D31" s="144"/>
      <c r="E31" s="144"/>
      <c r="F31" s="335"/>
    </row>
    <row r="32" spans="1:7" ht="21" customHeight="1" x14ac:dyDescent="0.25">
      <c r="A32" s="12" t="s">
        <v>27</v>
      </c>
      <c r="B32" s="143" t="s">
        <v>93</v>
      </c>
      <c r="C32" s="144"/>
      <c r="D32" s="144"/>
      <c r="E32" s="144"/>
      <c r="F32" s="335"/>
    </row>
    <row r="33" spans="1:6" ht="21" customHeight="1" x14ac:dyDescent="0.25">
      <c r="A33" s="39"/>
      <c r="B33" s="142" t="s">
        <v>293</v>
      </c>
      <c r="C33" s="130"/>
      <c r="D33" s="130"/>
      <c r="E33" s="130"/>
      <c r="F33" s="335"/>
    </row>
    <row r="34" spans="1:6" ht="21" customHeight="1" x14ac:dyDescent="0.25">
      <c r="A34" s="39" t="s">
        <v>28</v>
      </c>
      <c r="B34" s="142" t="s">
        <v>190</v>
      </c>
      <c r="C34" s="144"/>
      <c r="D34" s="144"/>
      <c r="E34" s="145"/>
      <c r="F34" s="334"/>
    </row>
    <row r="35" spans="1:6" ht="21" customHeight="1" x14ac:dyDescent="0.25">
      <c r="A35" s="39" t="s">
        <v>29</v>
      </c>
      <c r="B35" s="142" t="s">
        <v>94</v>
      </c>
      <c r="C35" s="144"/>
      <c r="D35" s="144"/>
      <c r="E35" s="144"/>
      <c r="F35" s="334"/>
    </row>
    <row r="36" spans="1:6" ht="21" customHeight="1" x14ac:dyDescent="0.25">
      <c r="A36" s="39"/>
      <c r="B36" s="143" t="s">
        <v>294</v>
      </c>
      <c r="C36" s="144"/>
      <c r="D36" s="144"/>
      <c r="E36" s="144"/>
      <c r="F36" s="335"/>
    </row>
    <row r="37" spans="1:6" s="52" customFormat="1" ht="21" customHeight="1" x14ac:dyDescent="0.25">
      <c r="A37" s="39"/>
      <c r="B37" s="143" t="s">
        <v>295</v>
      </c>
      <c r="C37" s="144"/>
      <c r="D37" s="144"/>
      <c r="E37" s="144"/>
      <c r="F37" s="334"/>
    </row>
    <row r="38" spans="1:6" ht="18.75" customHeight="1" x14ac:dyDescent="0.25">
      <c r="A38" s="39"/>
      <c r="B38" s="143" t="s">
        <v>296</v>
      </c>
      <c r="C38" s="144"/>
      <c r="D38" s="144"/>
      <c r="E38" s="144"/>
      <c r="F38" s="335"/>
    </row>
    <row r="39" spans="1:6" ht="20.25" customHeight="1" x14ac:dyDescent="0.25">
      <c r="A39" s="39"/>
      <c r="B39" s="143" t="s">
        <v>297</v>
      </c>
      <c r="C39" s="144"/>
      <c r="D39" s="144"/>
      <c r="E39" s="144"/>
      <c r="F39" s="334"/>
    </row>
    <row r="40" spans="1:6" ht="21" customHeight="1" x14ac:dyDescent="0.25">
      <c r="A40" s="39"/>
      <c r="B40" s="143" t="s">
        <v>298</v>
      </c>
      <c r="C40" s="144">
        <v>4405000</v>
      </c>
      <c r="D40" s="144">
        <v>4405000</v>
      </c>
      <c r="E40" s="144">
        <v>4177258</v>
      </c>
      <c r="F40" s="335">
        <f>E40/D40</f>
        <v>0.94829920544835411</v>
      </c>
    </row>
    <row r="41" spans="1:6" ht="22.5" customHeight="1" x14ac:dyDescent="0.25">
      <c r="A41" s="146"/>
      <c r="B41" s="147" t="s">
        <v>95</v>
      </c>
      <c r="C41" s="148">
        <f>C40</f>
        <v>4405000</v>
      </c>
      <c r="D41" s="148">
        <f>D40</f>
        <v>4405000</v>
      </c>
      <c r="E41" s="148">
        <f>E40</f>
        <v>4177258</v>
      </c>
      <c r="F41" s="335">
        <f>E41/D41</f>
        <v>0.94829920544835411</v>
      </c>
    </row>
    <row r="42" spans="1:6" s="52" customFormat="1" ht="22.5" customHeight="1" x14ac:dyDescent="0.25">
      <c r="A42" s="45"/>
      <c r="B42" s="46" t="s">
        <v>43</v>
      </c>
      <c r="C42" s="149">
        <f>C41+C34+C32+C30+C29</f>
        <v>4405000</v>
      </c>
      <c r="D42" s="149">
        <f>D29+D31+D33+D34+D41</f>
        <v>4405000</v>
      </c>
      <c r="E42" s="149">
        <f>E29+E31+E33+E34+E41</f>
        <v>4177258</v>
      </c>
      <c r="F42" s="334">
        <f>E42/D42</f>
        <v>0.94829920544835411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honeticPr fontId="9" type="noConversion"/>
  <printOptions horizontalCentered="1"/>
  <pageMargins left="0.2361111111111111" right="0.2361111111111111" top="1.07" bottom="0.2" header="0.45" footer="0.24"/>
  <pageSetup paperSize="9" scale="78" firstPageNumber="0" orientation="portrait" horizontalDpi="300" verticalDpi="300" r:id="rId1"/>
  <headerFooter alignWithMargins="0">
    <oddHeader>&amp;C&amp;"Garamond,Félkövér"&amp;14 /2021. (    ) számú zárszámadási rendelethez
Balatonmagyaród Község Önkormányzat
 egyéb működési célú kiadásainak és az ellátottak juttatásainak teljesítése 2020. évben&amp;R&amp;8&amp;A
&amp;P.oldal
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68" zoomScaleNormal="68" zoomScaleSheetLayoutView="56" workbookViewId="0">
      <selection activeCell="F22" sqref="F22"/>
    </sheetView>
  </sheetViews>
  <sheetFormatPr defaultRowHeight="15.75" x14ac:dyDescent="0.25"/>
  <cols>
    <col min="1" max="1" width="54.28515625" style="56" customWidth="1"/>
    <col min="2" max="2" width="15.85546875" style="171" customWidth="1"/>
    <col min="3" max="3" width="17.140625" style="56" customWidth="1"/>
    <col min="4" max="4" width="17.42578125" style="56" customWidth="1"/>
    <col min="5" max="5" width="18.5703125" style="171" customWidth="1"/>
    <col min="6" max="6" width="17.5703125" style="56" customWidth="1"/>
    <col min="7" max="7" width="15.85546875" style="56" customWidth="1"/>
    <col min="8" max="8" width="12.140625" style="341" customWidth="1"/>
    <col min="9" max="9" width="13.28515625" style="63" customWidth="1"/>
    <col min="10" max="16384" width="9.140625" style="56"/>
  </cols>
  <sheetData>
    <row r="1" spans="1:9" ht="30" customHeight="1" x14ac:dyDescent="0.2">
      <c r="A1" s="425" t="s">
        <v>44</v>
      </c>
      <c r="B1" s="425" t="s">
        <v>352</v>
      </c>
      <c r="C1" s="425"/>
      <c r="D1" s="425"/>
      <c r="E1" s="426" t="s">
        <v>45</v>
      </c>
      <c r="F1" s="426"/>
      <c r="G1" s="426"/>
      <c r="H1" s="426" t="s">
        <v>46</v>
      </c>
      <c r="I1" s="426"/>
    </row>
    <row r="2" spans="1:9" ht="20.100000000000001" customHeight="1" x14ac:dyDescent="0.2">
      <c r="A2" s="425"/>
      <c r="B2" s="165" t="s">
        <v>47</v>
      </c>
      <c r="C2" s="55" t="s">
        <v>89</v>
      </c>
      <c r="D2" s="57" t="s">
        <v>48</v>
      </c>
      <c r="E2" s="165" t="s">
        <v>47</v>
      </c>
      <c r="F2" s="55" t="s">
        <v>89</v>
      </c>
      <c r="G2" s="57" t="s">
        <v>48</v>
      </c>
      <c r="H2" s="337" t="s">
        <v>47</v>
      </c>
      <c r="I2" s="151" t="s">
        <v>49</v>
      </c>
    </row>
    <row r="3" spans="1:9" ht="20.100000000000001" customHeight="1" x14ac:dyDescent="0.25">
      <c r="A3" s="55"/>
      <c r="B3" s="166"/>
      <c r="C3" s="55" t="s">
        <v>50</v>
      </c>
      <c r="D3" s="55" t="s">
        <v>335</v>
      </c>
      <c r="E3" s="166"/>
      <c r="F3" s="55" t="s">
        <v>50</v>
      </c>
      <c r="G3" s="55" t="s">
        <v>335</v>
      </c>
      <c r="H3" s="338"/>
      <c r="I3" s="152" t="s">
        <v>335</v>
      </c>
    </row>
    <row r="4" spans="1:9" s="376" customFormat="1" ht="20.100000000000001" customHeight="1" x14ac:dyDescent="0.25">
      <c r="A4" s="58"/>
      <c r="B4" s="167"/>
      <c r="C4" s="58"/>
      <c r="D4" s="58"/>
      <c r="E4" s="167"/>
      <c r="F4" s="58"/>
      <c r="G4" s="385"/>
      <c r="H4" s="374"/>
      <c r="I4" s="375"/>
    </row>
    <row r="5" spans="1:9" s="382" customFormat="1" ht="21" customHeight="1" x14ac:dyDescent="0.25">
      <c r="A5" s="378" t="s">
        <v>327</v>
      </c>
      <c r="B5" s="379"/>
      <c r="C5" s="380"/>
      <c r="D5" s="377">
        <v>121340</v>
      </c>
      <c r="E5" s="379"/>
      <c r="F5" s="378"/>
      <c r="G5" s="377">
        <v>121340</v>
      </c>
      <c r="H5" s="381"/>
      <c r="I5" s="383">
        <v>0</v>
      </c>
    </row>
    <row r="6" spans="1:9" ht="21" customHeight="1" x14ac:dyDescent="0.25">
      <c r="A6" s="59" t="s">
        <v>328</v>
      </c>
      <c r="B6" s="309"/>
      <c r="C6" s="60"/>
      <c r="D6" s="390">
        <v>1908900</v>
      </c>
      <c r="E6" s="393"/>
      <c r="F6" s="390"/>
      <c r="G6" s="390">
        <v>1908900</v>
      </c>
      <c r="H6" s="339"/>
      <c r="I6" s="383">
        <v>0</v>
      </c>
    </row>
    <row r="7" spans="1:9" ht="21" customHeight="1" x14ac:dyDescent="0.25">
      <c r="A7" s="59" t="s">
        <v>336</v>
      </c>
      <c r="B7" s="169"/>
      <c r="C7" s="60"/>
      <c r="D7" s="390">
        <v>8792184</v>
      </c>
      <c r="E7" s="394"/>
      <c r="F7" s="390"/>
      <c r="G7" s="390">
        <v>8792184</v>
      </c>
      <c r="H7" s="339"/>
      <c r="I7" s="383">
        <v>0</v>
      </c>
    </row>
    <row r="8" spans="1:9" ht="21" customHeight="1" x14ac:dyDescent="0.25">
      <c r="A8" s="59" t="s">
        <v>337</v>
      </c>
      <c r="B8" s="168"/>
      <c r="C8" s="60"/>
      <c r="D8" s="390">
        <v>4405000</v>
      </c>
      <c r="E8" s="391"/>
      <c r="F8" s="390"/>
      <c r="G8" s="390">
        <v>4405000</v>
      </c>
      <c r="H8" s="339"/>
      <c r="I8" s="383">
        <v>0</v>
      </c>
    </row>
    <row r="9" spans="1:9" ht="21" customHeight="1" x14ac:dyDescent="0.25">
      <c r="A9" s="59" t="s">
        <v>333</v>
      </c>
      <c r="B9" s="168"/>
      <c r="C9" s="60"/>
      <c r="D9" s="60"/>
      <c r="E9" s="168"/>
      <c r="F9" s="60"/>
      <c r="G9" s="60"/>
      <c r="H9" s="339"/>
      <c r="I9" s="383">
        <v>0</v>
      </c>
    </row>
    <row r="10" spans="1:9" ht="21" customHeight="1" x14ac:dyDescent="0.25">
      <c r="A10" s="59" t="s">
        <v>329</v>
      </c>
      <c r="B10" s="168"/>
      <c r="C10" s="60"/>
      <c r="D10" s="60">
        <v>1800000</v>
      </c>
      <c r="E10" s="168"/>
      <c r="F10" s="60"/>
      <c r="G10" s="60">
        <v>1800000</v>
      </c>
      <c r="H10" s="339"/>
      <c r="I10" s="383">
        <v>0</v>
      </c>
    </row>
    <row r="11" spans="1:9" ht="22.5" customHeight="1" x14ac:dyDescent="0.25">
      <c r="A11" s="59" t="s">
        <v>318</v>
      </c>
      <c r="B11" s="168"/>
      <c r="C11" s="61"/>
      <c r="D11" s="390">
        <v>1307200</v>
      </c>
      <c r="E11" s="391"/>
      <c r="F11" s="392"/>
      <c r="G11" s="390">
        <v>1699360</v>
      </c>
      <c r="H11" s="339"/>
      <c r="I11" s="389">
        <f>G11-D11</f>
        <v>392160</v>
      </c>
    </row>
    <row r="12" spans="1:9" ht="22.5" customHeight="1" x14ac:dyDescent="0.25">
      <c r="A12" s="59" t="s">
        <v>332</v>
      </c>
      <c r="B12" s="168"/>
      <c r="C12" s="61"/>
      <c r="D12" s="60">
        <v>613706</v>
      </c>
      <c r="E12" s="168"/>
      <c r="F12" s="61"/>
      <c r="G12" s="60">
        <v>613706</v>
      </c>
      <c r="H12" s="339"/>
      <c r="I12" s="389">
        <f t="shared" ref="I12:I17" si="0">G12-D12</f>
        <v>0</v>
      </c>
    </row>
    <row r="13" spans="1:9" ht="22.5" customHeight="1" x14ac:dyDescent="0.25">
      <c r="A13" s="59" t="s">
        <v>334</v>
      </c>
      <c r="B13" s="168"/>
      <c r="C13" s="61"/>
      <c r="D13" s="60">
        <v>819150</v>
      </c>
      <c r="E13" s="168"/>
      <c r="F13" s="61"/>
      <c r="G13" s="60">
        <v>819150</v>
      </c>
      <c r="H13" s="339"/>
      <c r="I13" s="389">
        <f t="shared" si="0"/>
        <v>0</v>
      </c>
    </row>
    <row r="14" spans="1:9" ht="22.5" customHeight="1" x14ac:dyDescent="0.25">
      <c r="A14" s="59" t="s">
        <v>319</v>
      </c>
      <c r="B14" s="168"/>
      <c r="C14" s="61"/>
      <c r="D14" s="390">
        <v>4250000</v>
      </c>
      <c r="E14" s="391"/>
      <c r="F14" s="392"/>
      <c r="G14" s="390">
        <v>4250000</v>
      </c>
      <c r="H14" s="339"/>
      <c r="I14" s="389">
        <f t="shared" si="0"/>
        <v>0</v>
      </c>
    </row>
    <row r="15" spans="1:9" ht="22.5" customHeight="1" x14ac:dyDescent="0.25">
      <c r="A15" s="59" t="s">
        <v>370</v>
      </c>
      <c r="B15" s="168"/>
      <c r="C15" s="61"/>
      <c r="D15" s="60">
        <v>5420</v>
      </c>
      <c r="E15" s="168"/>
      <c r="F15" s="61"/>
      <c r="G15" s="60">
        <v>6504</v>
      </c>
      <c r="H15" s="339"/>
      <c r="I15" s="389">
        <f t="shared" si="0"/>
        <v>1084</v>
      </c>
    </row>
    <row r="16" spans="1:9" ht="22.5" customHeight="1" x14ac:dyDescent="0.25">
      <c r="A16" s="59" t="s">
        <v>371</v>
      </c>
      <c r="B16" s="168"/>
      <c r="C16" s="61"/>
      <c r="D16" s="60">
        <v>455830</v>
      </c>
      <c r="E16" s="168"/>
      <c r="F16" s="61"/>
      <c r="G16" s="60">
        <v>461830</v>
      </c>
      <c r="H16" s="339"/>
      <c r="I16" s="389">
        <f t="shared" si="0"/>
        <v>6000</v>
      </c>
    </row>
    <row r="17" spans="1:9" ht="21" customHeight="1" x14ac:dyDescent="0.25">
      <c r="A17" s="102" t="s">
        <v>36</v>
      </c>
      <c r="B17" s="170"/>
      <c r="C17" s="103"/>
      <c r="D17" s="62">
        <f>SUM(D5:D16)</f>
        <v>24478730</v>
      </c>
      <c r="E17" s="62"/>
      <c r="F17" s="62"/>
      <c r="G17" s="62">
        <f>SUM(G5:G16)</f>
        <v>24877974</v>
      </c>
      <c r="H17" s="340"/>
      <c r="I17" s="395">
        <f t="shared" si="0"/>
        <v>399244</v>
      </c>
    </row>
  </sheetData>
  <sheetProtection selectLockedCells="1" selectUnlockedCells="1"/>
  <mergeCells count="4">
    <mergeCell ref="A1:A2"/>
    <mergeCell ref="B1:D1"/>
    <mergeCell ref="E1:G1"/>
    <mergeCell ref="H1:I1"/>
  </mergeCells>
  <phoneticPr fontId="9" type="noConversion"/>
  <printOptions horizontalCentered="1"/>
  <pageMargins left="0.23622047244094491" right="0.23622047244094491" top="1.8110236220472442" bottom="0.19685039370078741" header="0.6692913385826772" footer="0.51181102362204722"/>
  <pageSetup paperSize="9" scale="79" firstPageNumber="0" orientation="landscape" horizontalDpi="300" verticalDpi="300" r:id="rId1"/>
  <headerFooter alignWithMargins="0">
    <oddHeader>&amp;C&amp;"Garamond,Félkövér"&amp;14 /2021. (     ) számú zárszámadási rendelethez 
Balatonmagyaród Község Önkormányzata 
 költségvetési támogatásai teljesítése 2020. évre &amp;R&amp;A
&amp;P.oldal
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7"/>
  <sheetViews>
    <sheetView zoomScale="68" zoomScaleNormal="68" zoomScaleSheetLayoutView="56" workbookViewId="0">
      <selection activeCell="A23" sqref="A1:E23"/>
    </sheetView>
  </sheetViews>
  <sheetFormatPr defaultRowHeight="15.75" x14ac:dyDescent="0.25"/>
  <cols>
    <col min="1" max="1" width="6.7109375" style="66" customWidth="1"/>
    <col min="2" max="2" width="54.42578125" style="64" customWidth="1"/>
    <col min="3" max="3" width="13" style="67" customWidth="1"/>
    <col min="4" max="4" width="12.5703125" style="67" customWidth="1"/>
    <col min="5" max="5" width="12" style="68" customWidth="1"/>
    <col min="6" max="6" width="10.85546875" style="64" customWidth="1"/>
    <col min="7" max="255" width="9.140625" style="64"/>
    <col min="256" max="16384" width="9.140625" style="37"/>
  </cols>
  <sheetData>
    <row r="2" spans="1:256" ht="15" customHeight="1" x14ac:dyDescent="0.2">
      <c r="A2" s="428" t="s">
        <v>55</v>
      </c>
      <c r="B2" s="429" t="s">
        <v>56</v>
      </c>
      <c r="C2" s="430" t="s">
        <v>353</v>
      </c>
      <c r="D2" s="430" t="s">
        <v>354</v>
      </c>
      <c r="E2" s="427" t="s">
        <v>344</v>
      </c>
    </row>
    <row r="3" spans="1:256" ht="15" customHeight="1" x14ac:dyDescent="0.2">
      <c r="A3" s="428"/>
      <c r="B3" s="429"/>
      <c r="C3" s="430"/>
      <c r="D3" s="430"/>
      <c r="E3" s="427"/>
    </row>
    <row r="4" spans="1:256" ht="10.5" customHeight="1" x14ac:dyDescent="0.2">
      <c r="A4" s="428"/>
      <c r="B4" s="429"/>
      <c r="C4" s="430"/>
      <c r="D4" s="430"/>
      <c r="E4" s="427"/>
    </row>
    <row r="5" spans="1:256" ht="9.75" customHeight="1" x14ac:dyDescent="0.2">
      <c r="A5" s="428"/>
      <c r="B5" s="429"/>
      <c r="C5" s="430"/>
      <c r="D5" s="430"/>
      <c r="E5" s="427"/>
    </row>
    <row r="6" spans="1:256" ht="20.100000000000001" customHeight="1" x14ac:dyDescent="0.25">
      <c r="A6" s="342"/>
      <c r="B6" s="343" t="s">
        <v>57</v>
      </c>
      <c r="C6" s="344"/>
      <c r="D6" s="344"/>
      <c r="E6" s="345"/>
    </row>
    <row r="7" spans="1:256" ht="20.100000000000001" customHeight="1" x14ac:dyDescent="0.25">
      <c r="A7" s="342" t="s">
        <v>19</v>
      </c>
      <c r="B7" s="346" t="s">
        <v>58</v>
      </c>
      <c r="C7" s="344"/>
      <c r="D7" s="344"/>
      <c r="E7" s="345"/>
    </row>
    <row r="8" spans="1:256" ht="20.100000000000001" customHeight="1" x14ac:dyDescent="0.25">
      <c r="A8" s="347">
        <v>1</v>
      </c>
      <c r="B8" s="396" t="s">
        <v>372</v>
      </c>
      <c r="C8" s="370">
        <v>600000</v>
      </c>
      <c r="D8" s="350">
        <v>600000</v>
      </c>
      <c r="E8" s="350"/>
    </row>
    <row r="9" spans="1:256" ht="20.100000000000001" customHeight="1" x14ac:dyDescent="0.25">
      <c r="A9" s="347">
        <v>2</v>
      </c>
      <c r="B9" s="396" t="s">
        <v>373</v>
      </c>
      <c r="C9" s="370">
        <v>500000</v>
      </c>
      <c r="D9" s="350">
        <v>500000</v>
      </c>
      <c r="E9" s="351"/>
    </row>
    <row r="10" spans="1:256" ht="20.100000000000001" customHeight="1" x14ac:dyDescent="0.25">
      <c r="A10" s="347">
        <v>3</v>
      </c>
      <c r="B10" s="348" t="s">
        <v>374</v>
      </c>
      <c r="C10" s="349"/>
      <c r="D10" s="350">
        <v>10000</v>
      </c>
      <c r="E10" s="351">
        <v>10000</v>
      </c>
    </row>
    <row r="11" spans="1:256" ht="20.100000000000001" customHeight="1" x14ac:dyDescent="0.25">
      <c r="A11" s="347">
        <v>4</v>
      </c>
      <c r="B11" s="348" t="s">
        <v>375</v>
      </c>
      <c r="C11" s="349"/>
      <c r="D11" s="350">
        <v>5291387</v>
      </c>
      <c r="E11" s="351">
        <v>3222036</v>
      </c>
    </row>
    <row r="12" spans="1:256" ht="20.100000000000001" customHeight="1" x14ac:dyDescent="0.25">
      <c r="A12" s="347">
        <v>5</v>
      </c>
      <c r="B12" s="348" t="s">
        <v>376</v>
      </c>
      <c r="C12" s="349"/>
      <c r="D12" s="350">
        <v>1100000</v>
      </c>
      <c r="E12" s="351">
        <v>1100000</v>
      </c>
    </row>
    <row r="13" spans="1:256" ht="20.100000000000001" customHeight="1" x14ac:dyDescent="0.25">
      <c r="A13" s="347">
        <v>6</v>
      </c>
      <c r="B13" s="348" t="s">
        <v>377</v>
      </c>
      <c r="C13" s="349"/>
      <c r="D13" s="350">
        <v>25000</v>
      </c>
      <c r="E13" s="351">
        <v>24630</v>
      </c>
    </row>
    <row r="14" spans="1:256" s="64" customFormat="1" ht="20.100000000000001" customHeight="1" x14ac:dyDescent="0.25">
      <c r="A14" s="347"/>
      <c r="B14" s="352" t="s">
        <v>59</v>
      </c>
      <c r="C14" s="242">
        <f>SUM(C8:C13)</f>
        <v>1100000</v>
      </c>
      <c r="D14" s="242">
        <f>SUM(D8:D13)</f>
        <v>7526387</v>
      </c>
      <c r="E14" s="242">
        <f>SUM(E8:E13)</f>
        <v>4356666</v>
      </c>
      <c r="F14" s="65"/>
      <c r="IV14" s="37"/>
    </row>
    <row r="15" spans="1:256" ht="20.100000000000001" customHeight="1" x14ac:dyDescent="0.25">
      <c r="A15" s="347"/>
      <c r="B15" s="348"/>
      <c r="C15" s="349"/>
      <c r="D15" s="350"/>
      <c r="E15" s="350"/>
    </row>
    <row r="16" spans="1:256" ht="20.100000000000001" customHeight="1" x14ac:dyDescent="0.25">
      <c r="A16" s="342" t="s">
        <v>9</v>
      </c>
      <c r="B16" s="352" t="s">
        <v>60</v>
      </c>
      <c r="C16" s="349"/>
      <c r="D16" s="350"/>
      <c r="E16" s="350"/>
    </row>
    <row r="17" spans="1:256" ht="20.100000000000001" customHeight="1" x14ac:dyDescent="0.25">
      <c r="A17" s="347">
        <v>1</v>
      </c>
      <c r="B17" s="369" t="s">
        <v>340</v>
      </c>
      <c r="C17" s="370"/>
      <c r="D17" s="350"/>
      <c r="E17" s="351"/>
    </row>
    <row r="18" spans="1:256" ht="20.100000000000001" customHeight="1" x14ac:dyDescent="0.25">
      <c r="A18" s="347">
        <v>2</v>
      </c>
      <c r="B18" s="371" t="s">
        <v>338</v>
      </c>
      <c r="C18" s="370"/>
      <c r="D18" s="350"/>
      <c r="E18" s="351"/>
    </row>
    <row r="19" spans="1:256" ht="20.100000000000001" customHeight="1" x14ac:dyDescent="0.25">
      <c r="A19" s="347">
        <v>3</v>
      </c>
      <c r="B19" s="372" t="s">
        <v>339</v>
      </c>
      <c r="C19" s="370"/>
      <c r="D19" s="350"/>
      <c r="E19" s="351"/>
    </row>
    <row r="20" spans="1:256" ht="20.100000000000001" customHeight="1" x14ac:dyDescent="0.25">
      <c r="A20" s="347">
        <v>4</v>
      </c>
      <c r="B20" s="372" t="s">
        <v>341</v>
      </c>
      <c r="C20" s="370"/>
      <c r="D20" s="350">
        <v>3488313</v>
      </c>
      <c r="E20" s="351">
        <v>3137863</v>
      </c>
    </row>
    <row r="21" spans="1:256" s="64" customFormat="1" ht="20.100000000000001" customHeight="1" x14ac:dyDescent="0.25">
      <c r="A21" s="347"/>
      <c r="B21" s="352" t="s">
        <v>61</v>
      </c>
      <c r="C21" s="353">
        <f>C17+C18+C19+C20</f>
        <v>0</v>
      </c>
      <c r="D21" s="353">
        <v>3488313</v>
      </c>
      <c r="E21" s="353">
        <v>3137863</v>
      </c>
      <c r="F21" s="65"/>
      <c r="IV21" s="37"/>
    </row>
    <row r="22" spans="1:256" ht="20.100000000000001" customHeight="1" x14ac:dyDescent="0.25">
      <c r="A22" s="347"/>
      <c r="B22" s="354"/>
      <c r="C22" s="350"/>
      <c r="D22" s="350"/>
      <c r="E22" s="350"/>
    </row>
    <row r="23" spans="1:256" ht="20.100000000000001" customHeight="1" x14ac:dyDescent="0.25">
      <c r="A23" s="355"/>
      <c r="B23" s="356" t="s">
        <v>20</v>
      </c>
      <c r="C23" s="357">
        <f>C14+C21</f>
        <v>1100000</v>
      </c>
      <c r="D23" s="357">
        <f>D14+D21</f>
        <v>11014700</v>
      </c>
      <c r="E23" s="357">
        <f>E14+E21</f>
        <v>7494529</v>
      </c>
    </row>
    <row r="27" spans="1:256" x14ac:dyDescent="0.25">
      <c r="B27" s="64" t="s">
        <v>299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honeticPr fontId="9" type="noConversion"/>
  <printOptions horizontalCentered="1"/>
  <pageMargins left="0.2361111111111111" right="0.2361111111111111" top="2.4368055555555554" bottom="0.19027777777777777" header="0.4236111111111111" footer="0.51180555555555551"/>
  <pageSetup paperSize="9" scale="95" firstPageNumber="0" orientation="portrait" horizontalDpi="300" verticalDpi="300" r:id="rId1"/>
  <headerFooter alignWithMargins="0">
    <oddHeader>&amp;C&amp;"Garamond,Félkövér"&amp;14
/2021. (    ) számú zárszámadási rendelethez
Balatonmagyaród Község Önkormányzata 2020. évi felhalmozási kiadásainak teljesítése feladatonként&amp;R&amp;8&amp;A
&amp;P.oldal
 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zoomScale="68" zoomScaleNormal="68" zoomScaleSheetLayoutView="56" workbookViewId="0">
      <selection activeCell="A11" sqref="A1:H11"/>
    </sheetView>
  </sheetViews>
  <sheetFormatPr defaultRowHeight="12.75" x14ac:dyDescent="0.2"/>
  <cols>
    <col min="1" max="1" width="8.7109375" style="85" customWidth="1"/>
    <col min="2" max="2" width="42.7109375" style="85" customWidth="1"/>
    <col min="3" max="6" width="13.5703125" style="85" customWidth="1"/>
    <col min="7" max="7" width="13.7109375" style="85" customWidth="1"/>
    <col min="8" max="8" width="13.5703125" style="85" customWidth="1"/>
    <col min="9" max="16384" width="9.140625" style="85"/>
  </cols>
  <sheetData>
    <row r="3" spans="1:8" ht="12.75" customHeight="1" x14ac:dyDescent="0.2">
      <c r="D3" s="432"/>
      <c r="E3" s="432"/>
      <c r="F3" s="432"/>
      <c r="G3" s="432"/>
      <c r="H3" s="432"/>
    </row>
    <row r="4" spans="1:8" s="86" customFormat="1" ht="21.95" customHeight="1" x14ac:dyDescent="0.25">
      <c r="A4" s="433" t="s">
        <v>55</v>
      </c>
      <c r="B4" s="431" t="s">
        <v>62</v>
      </c>
      <c r="C4" s="431" t="s">
        <v>63</v>
      </c>
      <c r="D4" s="431"/>
      <c r="E4" s="431"/>
      <c r="F4" s="431" t="s">
        <v>64</v>
      </c>
      <c r="G4" s="431"/>
      <c r="H4" s="431"/>
    </row>
    <row r="5" spans="1:8" s="86" customFormat="1" ht="15" customHeight="1" x14ac:dyDescent="0.25">
      <c r="A5" s="433"/>
      <c r="B5" s="431"/>
      <c r="C5" s="431" t="s">
        <v>0</v>
      </c>
      <c r="D5" s="431" t="s">
        <v>65</v>
      </c>
      <c r="E5" s="431" t="s">
        <v>66</v>
      </c>
      <c r="F5" s="431" t="s">
        <v>67</v>
      </c>
      <c r="G5" s="431" t="s">
        <v>68</v>
      </c>
      <c r="H5" s="431" t="s">
        <v>69</v>
      </c>
    </row>
    <row r="6" spans="1:8" s="86" customFormat="1" ht="15" customHeight="1" x14ac:dyDescent="0.25">
      <c r="A6" s="433"/>
      <c r="B6" s="431"/>
      <c r="C6" s="431"/>
      <c r="D6" s="431"/>
      <c r="E6" s="431"/>
      <c r="F6" s="431"/>
      <c r="G6" s="431"/>
      <c r="H6" s="431"/>
    </row>
    <row r="7" spans="1:8" ht="15" customHeight="1" x14ac:dyDescent="0.2">
      <c r="A7" s="433"/>
      <c r="B7" s="431"/>
      <c r="C7" s="431"/>
      <c r="D7" s="431"/>
      <c r="E7" s="431"/>
      <c r="F7" s="431"/>
      <c r="G7" s="431"/>
      <c r="H7" s="431"/>
    </row>
    <row r="8" spans="1:8" s="90" customFormat="1" ht="39.950000000000003" customHeight="1" x14ac:dyDescent="0.25">
      <c r="A8" s="87">
        <v>1</v>
      </c>
      <c r="B8" s="88" t="s">
        <v>317</v>
      </c>
      <c r="C8" s="89"/>
      <c r="D8" s="89"/>
      <c r="E8" s="89"/>
      <c r="F8" s="89"/>
      <c r="G8" s="89"/>
      <c r="H8" s="89"/>
    </row>
    <row r="9" spans="1:8" s="92" customFormat="1" ht="39.950000000000003" customHeight="1" x14ac:dyDescent="0.25">
      <c r="A9" s="91">
        <v>2</v>
      </c>
      <c r="B9" s="88"/>
      <c r="C9" s="89"/>
      <c r="D9" s="89"/>
      <c r="E9" s="89"/>
      <c r="F9" s="89"/>
      <c r="G9" s="89"/>
      <c r="H9" s="89"/>
    </row>
    <row r="10" spans="1:8" ht="39.950000000000003" customHeight="1" x14ac:dyDescent="0.2">
      <c r="A10" s="93"/>
      <c r="B10" s="94"/>
      <c r="C10" s="95"/>
      <c r="D10" s="95"/>
      <c r="E10" s="95"/>
      <c r="F10" s="95"/>
      <c r="G10" s="95"/>
      <c r="H10" s="95"/>
    </row>
    <row r="11" spans="1:8" s="100" customFormat="1" ht="39.950000000000003" customHeight="1" x14ac:dyDescent="0.25">
      <c r="A11" s="96"/>
      <c r="B11" s="97" t="s">
        <v>36</v>
      </c>
      <c r="C11" s="98">
        <f t="shared" ref="C11:H11" si="0">C8+C9</f>
        <v>0</v>
      </c>
      <c r="D11" s="98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</row>
    <row r="36" spans="9:9" x14ac:dyDescent="0.2">
      <c r="I36" s="101"/>
    </row>
  </sheetData>
  <sheetProtection selectLockedCells="1" selectUnlockedCells="1"/>
  <mergeCells count="11"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  <mergeCell ref="D3:H3"/>
  </mergeCells>
  <phoneticPr fontId="9" type="noConversion"/>
  <printOptions horizontalCentered="1"/>
  <pageMargins left="0.43333333333333335" right="0.41805555555555557" top="1.8159722222222223" bottom="0.19652777777777777" header="0.59027777777777779" footer="0.51180555555555551"/>
  <pageSetup paperSize="9" firstPageNumber="0" orientation="landscape" horizontalDpi="300" verticalDpi="300" r:id="rId1"/>
  <headerFooter alignWithMargins="0">
    <oddHeader>&amp;C&amp;"Garamond,Félkövér"&amp;14 
/2021 (   ) számú zárszámadási rendelethez
Balatonmagyród Község Önkormányzata 2020
 évi Európai Uniós projekt bevételeinek és kiadásainak teljesítése&amp;R&amp;8&amp;A
&amp;P.oldal
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61" zoomScale="68" zoomScaleNormal="68" zoomScaleSheetLayoutView="56" workbookViewId="0">
      <selection activeCell="A70" sqref="A3:D70"/>
    </sheetView>
  </sheetViews>
  <sheetFormatPr defaultRowHeight="12.75" x14ac:dyDescent="0.2"/>
  <cols>
    <col min="1" max="1" width="8.5703125" style="71" customWidth="1"/>
    <col min="2" max="2" width="57.7109375" style="71" customWidth="1"/>
    <col min="3" max="3" width="16" style="71" customWidth="1"/>
    <col min="4" max="4" width="17" style="71" customWidth="1"/>
    <col min="5" max="16384" width="9.140625" style="71"/>
  </cols>
  <sheetData>
    <row r="1" spans="1:4" ht="12.75" customHeight="1" x14ac:dyDescent="0.2">
      <c r="A1" s="69"/>
      <c r="B1" s="69"/>
      <c r="C1" s="70"/>
      <c r="D1" s="70"/>
    </row>
    <row r="2" spans="1:4" ht="12.75" customHeight="1" x14ac:dyDescent="0.2">
      <c r="A2" s="69"/>
      <c r="B2" s="69"/>
      <c r="C2" s="70"/>
      <c r="D2" s="70"/>
    </row>
    <row r="3" spans="1:4" ht="12.75" customHeight="1" x14ac:dyDescent="0.2">
      <c r="A3" s="69"/>
      <c r="B3" s="69"/>
      <c r="C3" s="70"/>
      <c r="D3" s="70"/>
    </row>
    <row r="4" spans="1:4" ht="21" customHeight="1" x14ac:dyDescent="0.25">
      <c r="A4" s="436" t="s">
        <v>70</v>
      </c>
      <c r="B4" s="436"/>
      <c r="C4" s="72"/>
      <c r="D4" s="73" t="s">
        <v>355</v>
      </c>
    </row>
    <row r="5" spans="1:4" ht="37.5" customHeight="1" x14ac:dyDescent="0.2">
      <c r="A5" s="437" t="s">
        <v>55</v>
      </c>
      <c r="B5" s="438" t="s">
        <v>3</v>
      </c>
      <c r="C5" s="434" t="s">
        <v>223</v>
      </c>
      <c r="D5" s="435"/>
    </row>
    <row r="6" spans="1:4" ht="23.25" customHeight="1" x14ac:dyDescent="0.2">
      <c r="A6" s="437"/>
      <c r="B6" s="438"/>
      <c r="C6" s="402">
        <v>2019</v>
      </c>
      <c r="D6" s="402">
        <v>2020</v>
      </c>
    </row>
    <row r="7" spans="1:4" ht="20.25" customHeight="1" x14ac:dyDescent="0.25">
      <c r="A7" s="74" t="s">
        <v>19</v>
      </c>
      <c r="B7" s="398" t="s">
        <v>193</v>
      </c>
      <c r="C7" s="403">
        <v>450003</v>
      </c>
      <c r="D7" s="403"/>
    </row>
    <row r="8" spans="1:4" ht="18.75" customHeight="1" x14ac:dyDescent="0.25">
      <c r="A8" s="74"/>
      <c r="B8" s="398" t="s">
        <v>378</v>
      </c>
      <c r="C8" s="403"/>
      <c r="D8" s="403"/>
    </row>
    <row r="9" spans="1:4" ht="20.25" customHeight="1" x14ac:dyDescent="0.25">
      <c r="A9" s="74"/>
      <c r="B9" s="398" t="s">
        <v>379</v>
      </c>
      <c r="C9" s="403">
        <v>450003</v>
      </c>
      <c r="D9" s="403"/>
    </row>
    <row r="10" spans="1:4" ht="20.25" customHeight="1" x14ac:dyDescent="0.25">
      <c r="A10" s="74" t="s">
        <v>9</v>
      </c>
      <c r="B10" s="398" t="s">
        <v>194</v>
      </c>
      <c r="C10" s="403">
        <f>C11+C12+C13</f>
        <v>397154415</v>
      </c>
      <c r="D10" s="403">
        <f>D11+D12+D13</f>
        <v>383224565</v>
      </c>
    </row>
    <row r="11" spans="1:4" ht="21" customHeight="1" x14ac:dyDescent="0.25">
      <c r="A11" s="74"/>
      <c r="B11" s="398" t="s">
        <v>380</v>
      </c>
      <c r="C11" s="403">
        <v>391387635</v>
      </c>
      <c r="D11" s="403">
        <v>376831460</v>
      </c>
    </row>
    <row r="12" spans="1:4" ht="21" customHeight="1" x14ac:dyDescent="0.25">
      <c r="A12" s="74"/>
      <c r="B12" s="398" t="s">
        <v>381</v>
      </c>
      <c r="C12" s="403">
        <v>5347730</v>
      </c>
      <c r="D12" s="403">
        <v>3830557</v>
      </c>
    </row>
    <row r="13" spans="1:4" ht="20.25" customHeight="1" x14ac:dyDescent="0.25">
      <c r="A13" s="74"/>
      <c r="B13" s="398" t="s">
        <v>382</v>
      </c>
      <c r="C13" s="403">
        <v>419050</v>
      </c>
      <c r="D13" s="403">
        <v>2562548</v>
      </c>
    </row>
    <row r="14" spans="1:4" s="76" customFormat="1" ht="22.5" customHeight="1" x14ac:dyDescent="0.25">
      <c r="A14" s="74" t="s">
        <v>10</v>
      </c>
      <c r="B14" s="398" t="s">
        <v>73</v>
      </c>
      <c r="C14" s="403">
        <f>C15</f>
        <v>3280000</v>
      </c>
      <c r="D14" s="403">
        <f>D15</f>
        <v>3280000</v>
      </c>
    </row>
    <row r="15" spans="1:4" ht="23.25" customHeight="1" x14ac:dyDescent="0.25">
      <c r="A15" s="74"/>
      <c r="B15" s="398" t="s">
        <v>383</v>
      </c>
      <c r="C15" s="403">
        <v>3280000</v>
      </c>
      <c r="D15" s="403">
        <v>3280000</v>
      </c>
    </row>
    <row r="16" spans="1:4" ht="24" customHeight="1" x14ac:dyDescent="0.25">
      <c r="A16" s="74" t="s">
        <v>12</v>
      </c>
      <c r="B16" s="398" t="s">
        <v>195</v>
      </c>
      <c r="C16" s="403"/>
      <c r="D16" s="403"/>
    </row>
    <row r="17" spans="1:4" ht="22.5" customHeight="1" x14ac:dyDescent="0.25">
      <c r="A17" s="75" t="s">
        <v>74</v>
      </c>
      <c r="B17" s="399" t="s">
        <v>196</v>
      </c>
      <c r="C17" s="404">
        <f>C7+++++C10+C14</f>
        <v>400884418</v>
      </c>
      <c r="D17" s="404">
        <f>D7+++++D10+D14</f>
        <v>386504565</v>
      </c>
    </row>
    <row r="18" spans="1:4" ht="22.5" customHeight="1" x14ac:dyDescent="0.25">
      <c r="A18" s="74" t="s">
        <v>19</v>
      </c>
      <c r="B18" s="398" t="s">
        <v>197</v>
      </c>
      <c r="C18" s="403"/>
      <c r="D18" s="403"/>
    </row>
    <row r="19" spans="1:4" ht="21" customHeight="1" x14ac:dyDescent="0.25">
      <c r="A19" s="74" t="s">
        <v>9</v>
      </c>
      <c r="B19" s="398" t="s">
        <v>198</v>
      </c>
      <c r="C19" s="404"/>
      <c r="D19" s="404"/>
    </row>
    <row r="20" spans="1:4" ht="23.25" customHeight="1" x14ac:dyDescent="0.25">
      <c r="A20" s="75" t="s">
        <v>76</v>
      </c>
      <c r="B20" s="399" t="s">
        <v>199</v>
      </c>
      <c r="C20" s="403"/>
      <c r="D20" s="403"/>
    </row>
    <row r="21" spans="1:4" ht="19.5" customHeight="1" x14ac:dyDescent="0.25">
      <c r="A21" s="74" t="s">
        <v>19</v>
      </c>
      <c r="B21" s="398" t="s">
        <v>410</v>
      </c>
      <c r="C21" s="403">
        <v>9075891</v>
      </c>
      <c r="D21" s="403">
        <v>9075891</v>
      </c>
    </row>
    <row r="22" spans="1:4" ht="21" customHeight="1" x14ac:dyDescent="0.25">
      <c r="A22" s="74" t="s">
        <v>9</v>
      </c>
      <c r="B22" s="398" t="s">
        <v>411</v>
      </c>
      <c r="C22" s="403">
        <v>78250</v>
      </c>
      <c r="D22" s="403">
        <v>89935</v>
      </c>
    </row>
    <row r="23" spans="1:4" s="76" customFormat="1" ht="20.25" customHeight="1" x14ac:dyDescent="0.25">
      <c r="A23" s="74" t="s">
        <v>10</v>
      </c>
      <c r="B23" s="398" t="s">
        <v>200</v>
      </c>
      <c r="C23" s="403">
        <v>7090323</v>
      </c>
      <c r="D23" s="403">
        <v>15637717</v>
      </c>
    </row>
    <row r="24" spans="1:4" ht="22.5" customHeight="1" x14ac:dyDescent="0.25">
      <c r="A24" s="74" t="s">
        <v>12</v>
      </c>
      <c r="B24" s="398" t="s">
        <v>75</v>
      </c>
      <c r="C24" s="404"/>
      <c r="D24" s="404">
        <v>0</v>
      </c>
    </row>
    <row r="25" spans="1:4" ht="22.5" customHeight="1" x14ac:dyDescent="0.25">
      <c r="A25" s="75" t="s">
        <v>201</v>
      </c>
      <c r="B25" s="399" t="s">
        <v>202</v>
      </c>
      <c r="C25" s="404">
        <f>C21+C22+C23+C24</f>
        <v>16244464</v>
      </c>
      <c r="D25" s="404">
        <f>D21+D22+D23+D24</f>
        <v>24803543</v>
      </c>
    </row>
    <row r="26" spans="1:4" ht="22.5" customHeight="1" x14ac:dyDescent="0.25">
      <c r="A26" s="74" t="s">
        <v>19</v>
      </c>
      <c r="B26" s="398" t="s">
        <v>203</v>
      </c>
      <c r="C26" s="403">
        <f>C27+C28+C29</f>
        <v>12123087</v>
      </c>
      <c r="D26" s="403">
        <f>D27+D28+D29</f>
        <v>2570304</v>
      </c>
    </row>
    <row r="27" spans="1:4" ht="22.5" customHeight="1" x14ac:dyDescent="0.25">
      <c r="A27" s="74"/>
      <c r="B27" s="398" t="s">
        <v>384</v>
      </c>
      <c r="C27" s="406">
        <v>8160751</v>
      </c>
      <c r="D27" s="405">
        <v>1876868</v>
      </c>
    </row>
    <row r="28" spans="1:4" ht="21" customHeight="1" x14ac:dyDescent="0.25">
      <c r="A28" s="74"/>
      <c r="B28" s="398" t="s">
        <v>385</v>
      </c>
      <c r="C28" s="403">
        <v>2985145</v>
      </c>
      <c r="D28" s="403">
        <v>13336</v>
      </c>
    </row>
    <row r="29" spans="1:4" ht="21" customHeight="1" x14ac:dyDescent="0.25">
      <c r="A29" s="74"/>
      <c r="B29" s="398" t="s">
        <v>412</v>
      </c>
      <c r="C29" s="403">
        <v>977191</v>
      </c>
      <c r="D29" s="403">
        <v>680100</v>
      </c>
    </row>
    <row r="30" spans="1:4" ht="21" customHeight="1" x14ac:dyDescent="0.25">
      <c r="A30" s="74" t="s">
        <v>9</v>
      </c>
      <c r="B30" s="398" t="s">
        <v>204</v>
      </c>
      <c r="C30" s="403"/>
      <c r="D30" s="403">
        <v>8160331</v>
      </c>
    </row>
    <row r="31" spans="1:4" ht="23.25" customHeight="1" x14ac:dyDescent="0.25">
      <c r="A31" s="74"/>
      <c r="B31" s="398" t="s">
        <v>384</v>
      </c>
      <c r="C31" s="403"/>
      <c r="D31" s="403">
        <v>8160331</v>
      </c>
    </row>
    <row r="32" spans="1:4" ht="23.25" customHeight="1" x14ac:dyDescent="0.25">
      <c r="A32" s="74" t="s">
        <v>10</v>
      </c>
      <c r="B32" s="398" t="s">
        <v>205</v>
      </c>
      <c r="C32" s="403"/>
      <c r="D32" s="403"/>
    </row>
    <row r="33" spans="1:4" ht="23.25" customHeight="1" x14ac:dyDescent="0.25">
      <c r="A33" s="74"/>
      <c r="B33" s="398" t="s">
        <v>386</v>
      </c>
      <c r="C33" s="403"/>
      <c r="D33" s="403"/>
    </row>
    <row r="34" spans="1:4" ht="22.5" customHeight="1" x14ac:dyDescent="0.25">
      <c r="A34" s="74"/>
      <c r="B34" s="398" t="s">
        <v>387</v>
      </c>
      <c r="C34" s="404"/>
      <c r="D34" s="404"/>
    </row>
    <row r="35" spans="1:4" ht="23.25" customHeight="1" x14ac:dyDescent="0.25">
      <c r="A35" s="74"/>
      <c r="B35" s="398" t="s">
        <v>388</v>
      </c>
      <c r="C35" s="403"/>
      <c r="D35" s="403"/>
    </row>
    <row r="36" spans="1:4" ht="23.25" customHeight="1" x14ac:dyDescent="0.25">
      <c r="A36" s="75" t="s">
        <v>206</v>
      </c>
      <c r="B36" s="399" t="s">
        <v>207</v>
      </c>
      <c r="C36" s="404">
        <f>C26+C30+C32</f>
        <v>12123087</v>
      </c>
      <c r="D36" s="404">
        <f>D26+D30+D32</f>
        <v>10730635</v>
      </c>
    </row>
    <row r="37" spans="1:4" ht="23.25" customHeight="1" x14ac:dyDescent="0.25">
      <c r="A37" s="310" t="s">
        <v>208</v>
      </c>
      <c r="B37" s="400" t="s">
        <v>389</v>
      </c>
      <c r="C37" s="403"/>
      <c r="D37" s="403"/>
    </row>
    <row r="38" spans="1:4" ht="23.25" customHeight="1" x14ac:dyDescent="0.25">
      <c r="A38" s="397" t="s">
        <v>390</v>
      </c>
      <c r="B38" s="401" t="s">
        <v>391</v>
      </c>
      <c r="C38" s="404"/>
      <c r="D38" s="403"/>
    </row>
    <row r="39" spans="1:4" ht="27" customHeight="1" x14ac:dyDescent="0.25">
      <c r="A39" s="397" t="s">
        <v>392</v>
      </c>
      <c r="B39" s="401" t="s">
        <v>393</v>
      </c>
      <c r="C39" s="404"/>
      <c r="D39" s="404">
        <v>0</v>
      </c>
    </row>
    <row r="40" spans="1:4" ht="23.25" customHeight="1" x14ac:dyDescent="0.25">
      <c r="A40" s="75" t="s">
        <v>209</v>
      </c>
      <c r="B40" s="399" t="s">
        <v>210</v>
      </c>
      <c r="C40" s="404"/>
      <c r="D40" s="404"/>
    </row>
    <row r="41" spans="1:4" ht="23.25" customHeight="1" x14ac:dyDescent="0.25">
      <c r="A41" s="74" t="s">
        <v>19</v>
      </c>
      <c r="B41" s="398" t="s">
        <v>394</v>
      </c>
      <c r="C41" s="404"/>
      <c r="D41" s="404">
        <f>D40+D39+D38+D34</f>
        <v>0</v>
      </c>
    </row>
    <row r="42" spans="1:4" ht="21" customHeight="1" x14ac:dyDescent="0.25">
      <c r="A42" s="75"/>
      <c r="B42" s="399" t="s">
        <v>79</v>
      </c>
      <c r="C42" s="404">
        <f>C40+C37+C36+C25+C20+C17</f>
        <v>429251969</v>
      </c>
      <c r="D42" s="404">
        <f>D40+D37+D36+D25+D20+D17</f>
        <v>422038743</v>
      </c>
    </row>
    <row r="43" spans="1:4" ht="23.25" customHeight="1" x14ac:dyDescent="0.25">
      <c r="A43" s="439" t="s">
        <v>77</v>
      </c>
      <c r="B43" s="440"/>
      <c r="C43" s="403"/>
      <c r="D43" s="407"/>
    </row>
    <row r="44" spans="1:4" ht="25.5" customHeight="1" x14ac:dyDescent="0.25">
      <c r="A44" s="74" t="s">
        <v>19</v>
      </c>
      <c r="B44" s="398" t="s">
        <v>395</v>
      </c>
      <c r="C44" s="403">
        <v>431771269</v>
      </c>
      <c r="D44" s="403">
        <v>431771269</v>
      </c>
    </row>
    <row r="45" spans="1:4" ht="24" customHeight="1" x14ac:dyDescent="0.25">
      <c r="A45" s="74" t="s">
        <v>9</v>
      </c>
      <c r="B45" s="398" t="s">
        <v>396</v>
      </c>
      <c r="C45" s="403"/>
      <c r="D45" s="403"/>
    </row>
    <row r="46" spans="1:4" ht="25.5" customHeight="1" x14ac:dyDescent="0.25">
      <c r="A46" s="74" t="s">
        <v>10</v>
      </c>
      <c r="B46" s="398" t="s">
        <v>316</v>
      </c>
      <c r="C46" s="403">
        <v>37497336</v>
      </c>
      <c r="D46" s="403">
        <v>37497336</v>
      </c>
    </row>
    <row r="47" spans="1:4" ht="26.25" customHeight="1" x14ac:dyDescent="0.25">
      <c r="A47" s="74" t="s">
        <v>12</v>
      </c>
      <c r="B47" s="398" t="s">
        <v>211</v>
      </c>
      <c r="C47" s="403">
        <v>-29693038</v>
      </c>
      <c r="D47" s="403">
        <v>-46928797</v>
      </c>
    </row>
    <row r="48" spans="1:4" ht="27" customHeight="1" x14ac:dyDescent="0.25">
      <c r="A48" s="74" t="s">
        <v>13</v>
      </c>
      <c r="B48" s="398" t="s">
        <v>212</v>
      </c>
      <c r="C48" s="403"/>
      <c r="D48" s="403"/>
    </row>
    <row r="49" spans="1:4" ht="25.5" customHeight="1" x14ac:dyDescent="0.25">
      <c r="A49" s="74" t="s">
        <v>14</v>
      </c>
      <c r="B49" s="398" t="s">
        <v>213</v>
      </c>
      <c r="C49" s="403">
        <v>-17235759</v>
      </c>
      <c r="D49" s="403">
        <v>-5013928</v>
      </c>
    </row>
    <row r="50" spans="1:4" ht="23.25" customHeight="1" x14ac:dyDescent="0.25">
      <c r="A50" s="75" t="s">
        <v>218</v>
      </c>
      <c r="B50" s="399" t="s">
        <v>214</v>
      </c>
      <c r="C50" s="404">
        <f>SUM(C44:C49)</f>
        <v>422339808</v>
      </c>
      <c r="D50" s="404">
        <f>SUM(D44:D49)</f>
        <v>417325880</v>
      </c>
    </row>
    <row r="51" spans="1:4" ht="27" customHeight="1" x14ac:dyDescent="0.25">
      <c r="A51" s="74" t="s">
        <v>19</v>
      </c>
      <c r="B51" s="398" t="s">
        <v>215</v>
      </c>
      <c r="C51" s="403">
        <f>C52+C53</f>
        <v>3490564</v>
      </c>
      <c r="D51" s="403">
        <f>D52+D53</f>
        <v>0</v>
      </c>
    </row>
    <row r="52" spans="1:4" ht="25.5" customHeight="1" x14ac:dyDescent="0.25">
      <c r="A52" s="74"/>
      <c r="B52" s="398" t="s">
        <v>397</v>
      </c>
      <c r="C52" s="403"/>
      <c r="D52" s="403"/>
    </row>
    <row r="53" spans="1:4" ht="26.25" customHeight="1" x14ac:dyDescent="0.25">
      <c r="A53" s="74"/>
      <c r="B53" s="398" t="s">
        <v>398</v>
      </c>
      <c r="C53" s="403">
        <v>3490564</v>
      </c>
      <c r="D53" s="403"/>
    </row>
    <row r="54" spans="1:4" ht="23.25" customHeight="1" x14ac:dyDescent="0.25">
      <c r="A54" s="74" t="s">
        <v>9</v>
      </c>
      <c r="B54" s="398" t="s">
        <v>216</v>
      </c>
      <c r="C54" s="403">
        <f>SUM(C55:C60)</f>
        <v>898531</v>
      </c>
      <c r="D54" s="403">
        <f>SUM(D55:D60)</f>
        <v>2547934</v>
      </c>
    </row>
    <row r="55" spans="1:4" ht="27.75" customHeight="1" x14ac:dyDescent="0.25">
      <c r="A55" s="74"/>
      <c r="B55" s="398" t="s">
        <v>399</v>
      </c>
      <c r="C55" s="407"/>
      <c r="D55" s="403">
        <v>1238214</v>
      </c>
    </row>
    <row r="56" spans="1:4" ht="27.75" customHeight="1" x14ac:dyDescent="0.25">
      <c r="A56" s="74"/>
      <c r="B56" s="398" t="s">
        <v>400</v>
      </c>
      <c r="C56" s="407"/>
      <c r="D56" s="403"/>
    </row>
    <row r="57" spans="1:4" ht="26.25" customHeight="1" x14ac:dyDescent="0.25">
      <c r="A57" s="74"/>
      <c r="B57" s="398" t="s">
        <v>401</v>
      </c>
      <c r="C57" s="407"/>
      <c r="D57" s="403"/>
    </row>
    <row r="58" spans="1:4" ht="28.5" customHeight="1" x14ac:dyDescent="0.25">
      <c r="A58" s="74"/>
      <c r="B58" s="398" t="s">
        <v>402</v>
      </c>
      <c r="C58" s="407"/>
      <c r="D58" s="403"/>
    </row>
    <row r="59" spans="1:4" ht="25.5" customHeight="1" x14ac:dyDescent="0.25">
      <c r="A59" s="74"/>
      <c r="B59" s="398" t="s">
        <v>403</v>
      </c>
      <c r="C59" s="407"/>
      <c r="D59" s="403">
        <v>350450</v>
      </c>
    </row>
    <row r="60" spans="1:4" ht="28.5" customHeight="1" x14ac:dyDescent="0.25">
      <c r="A60" s="74"/>
      <c r="B60" s="398" t="s">
        <v>404</v>
      </c>
      <c r="C60" s="403">
        <v>898531</v>
      </c>
      <c r="D60" s="403">
        <v>959270</v>
      </c>
    </row>
    <row r="61" spans="1:4" ht="31.5" customHeight="1" x14ac:dyDescent="0.25">
      <c r="A61" s="74" t="s">
        <v>10</v>
      </c>
      <c r="B61" s="398" t="s">
        <v>217</v>
      </c>
      <c r="C61" s="403">
        <f>SUM(C62:C64)</f>
        <v>1142933</v>
      </c>
      <c r="D61" s="403">
        <f>SUM(D62:D64)</f>
        <v>892230</v>
      </c>
    </row>
    <row r="62" spans="1:4" ht="28.5" customHeight="1" x14ac:dyDescent="0.25">
      <c r="A62" s="74"/>
      <c r="B62" s="398" t="s">
        <v>405</v>
      </c>
      <c r="C62" s="403">
        <v>1133494</v>
      </c>
      <c r="D62" s="403">
        <v>834021</v>
      </c>
    </row>
    <row r="63" spans="1:4" ht="27" customHeight="1" x14ac:dyDescent="0.25">
      <c r="A63" s="74"/>
      <c r="B63" s="398" t="s">
        <v>406</v>
      </c>
      <c r="C63" s="403">
        <v>9439</v>
      </c>
      <c r="D63" s="403">
        <v>58209</v>
      </c>
    </row>
    <row r="64" spans="1:4" ht="26.25" customHeight="1" x14ac:dyDescent="0.25">
      <c r="A64" s="74"/>
      <c r="B64" s="398" t="s">
        <v>407</v>
      </c>
      <c r="C64" s="403"/>
      <c r="D64" s="403"/>
    </row>
    <row r="65" spans="1:4" ht="30.75" customHeight="1" x14ac:dyDescent="0.25">
      <c r="A65" s="75" t="s">
        <v>219</v>
      </c>
      <c r="B65" s="399" t="s">
        <v>78</v>
      </c>
      <c r="C65" s="404">
        <f>C61+C54+C51</f>
        <v>5532028</v>
      </c>
      <c r="D65" s="404">
        <f>D61+D54+D51</f>
        <v>3440164</v>
      </c>
    </row>
    <row r="66" spans="1:4" ht="29.25" customHeight="1" x14ac:dyDescent="0.25">
      <c r="A66" s="310" t="s">
        <v>19</v>
      </c>
      <c r="B66" s="400" t="s">
        <v>220</v>
      </c>
      <c r="C66" s="403"/>
      <c r="D66" s="403"/>
    </row>
    <row r="67" spans="1:4" ht="31.5" customHeight="1" x14ac:dyDescent="0.25">
      <c r="A67" s="75" t="s">
        <v>221</v>
      </c>
      <c r="B67" s="399" t="s">
        <v>222</v>
      </c>
      <c r="C67" s="403">
        <f>SUM(C68:C69)</f>
        <v>1380133</v>
      </c>
      <c r="D67" s="403">
        <f>SUM(D68:D69)</f>
        <v>1272699</v>
      </c>
    </row>
    <row r="68" spans="1:4" ht="32.25" customHeight="1" x14ac:dyDescent="0.25">
      <c r="A68" s="74" t="s">
        <v>390</v>
      </c>
      <c r="B68" s="398" t="s">
        <v>408</v>
      </c>
      <c r="C68" s="403">
        <v>1380133</v>
      </c>
      <c r="D68" s="403">
        <v>1272699</v>
      </c>
    </row>
    <row r="69" spans="1:4" ht="31.5" customHeight="1" x14ac:dyDescent="0.25">
      <c r="A69" s="74" t="s">
        <v>9</v>
      </c>
      <c r="B69" s="398" t="s">
        <v>409</v>
      </c>
      <c r="C69" s="403"/>
      <c r="D69" s="403"/>
    </row>
    <row r="70" spans="1:4" ht="28.5" customHeight="1" x14ac:dyDescent="0.25">
      <c r="A70" s="77"/>
      <c r="B70" s="399" t="s">
        <v>302</v>
      </c>
      <c r="C70" s="404">
        <f>C67+C66+C65+C50</f>
        <v>429251969</v>
      </c>
      <c r="D70" s="404">
        <f>D67+D66+D65+D50</f>
        <v>422038743</v>
      </c>
    </row>
    <row r="71" spans="1:4" ht="15.75" x14ac:dyDescent="0.25">
      <c r="C71" s="408"/>
      <c r="D71" s="408"/>
    </row>
  </sheetData>
  <sheetProtection selectLockedCells="1" selectUnlockedCells="1"/>
  <mergeCells count="5">
    <mergeCell ref="C5:D5"/>
    <mergeCell ref="A4:B4"/>
    <mergeCell ref="A5:A6"/>
    <mergeCell ref="B5:B6"/>
    <mergeCell ref="A43:B43"/>
  </mergeCells>
  <phoneticPr fontId="9" type="noConversion"/>
  <pageMargins left="0.36180555555555555" right="0.2902777777777778" top="2.04" bottom="0.3298611111111111" header="0.60763888888888884" footer="0.74"/>
  <pageSetup paperSize="9" scale="97" firstPageNumber="0" orientation="portrait" horizontalDpi="300" verticalDpi="300" r:id="rId1"/>
  <headerFooter alignWithMargins="0">
    <oddHeader>&amp;C&amp;"Arial CE,Félkövér"&amp;14
   &amp;"Times New Roman,Félkövér" /2021. (        ) számú zárszámadási rendelethez
Balatonmagyaród Község Önkormányzata vagyonmérlege 2020.
 év december 31-én&amp;R&amp;8&amp;A
&amp;P.oldal
  Ft-ban</oddHeader>
  </headerFooter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32"/>
  <sheetViews>
    <sheetView zoomScale="68" zoomScaleNormal="68" zoomScaleSheetLayoutView="56" workbookViewId="0">
      <selection activeCell="A23" sqref="A1:F23"/>
    </sheetView>
  </sheetViews>
  <sheetFormatPr defaultRowHeight="15.75" x14ac:dyDescent="0.25"/>
  <cols>
    <col min="1" max="1" width="9.5703125" style="78" customWidth="1"/>
    <col min="2" max="2" width="11.28515625" style="153" customWidth="1"/>
    <col min="3" max="3" width="10.5703125" style="153" customWidth="1"/>
    <col min="4" max="4" width="13.140625" style="153" customWidth="1"/>
    <col min="5" max="5" width="28.5703125" style="153" customWidth="1"/>
    <col min="6" max="6" width="15.42578125" style="78" customWidth="1"/>
    <col min="7" max="254" width="9.140625" style="78"/>
    <col min="255" max="16384" width="9.140625" style="37"/>
  </cols>
  <sheetData>
    <row r="2" spans="1:254" ht="28.5" customHeight="1" x14ac:dyDescent="0.25">
      <c r="F2" s="73" t="s">
        <v>355</v>
      </c>
    </row>
    <row r="3" spans="1:254" s="38" customFormat="1" ht="21.95" customHeight="1" x14ac:dyDescent="0.25">
      <c r="A3" s="446" t="s">
        <v>55</v>
      </c>
      <c r="B3" s="447" t="s">
        <v>3</v>
      </c>
      <c r="C3" s="447"/>
      <c r="D3" s="447"/>
      <c r="E3" s="447"/>
      <c r="F3" s="441">
        <v>2020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</row>
    <row r="4" spans="1:254" s="38" customFormat="1" ht="21.95" customHeight="1" x14ac:dyDescent="0.25">
      <c r="A4" s="446"/>
      <c r="B4" s="447"/>
      <c r="C4" s="447"/>
      <c r="D4" s="447"/>
      <c r="E4" s="447"/>
      <c r="F4" s="44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</row>
    <row r="5" spans="1:254" ht="21.95" customHeight="1" x14ac:dyDescent="0.25">
      <c r="A5" s="79" t="s">
        <v>6</v>
      </c>
      <c r="B5" s="443" t="s">
        <v>224</v>
      </c>
      <c r="C5" s="443"/>
      <c r="D5" s="443"/>
      <c r="E5" s="443"/>
      <c r="F5" s="80">
        <v>63363332</v>
      </c>
    </row>
    <row r="6" spans="1:254" ht="21.95" customHeight="1" x14ac:dyDescent="0.25">
      <c r="A6" s="79" t="s">
        <v>7</v>
      </c>
      <c r="B6" s="444" t="s">
        <v>225</v>
      </c>
      <c r="C6" s="444"/>
      <c r="D6" s="444"/>
      <c r="E6" s="444"/>
      <c r="F6" s="80">
        <v>54614289</v>
      </c>
    </row>
    <row r="7" spans="1:254" s="40" customFormat="1" ht="21.95" customHeight="1" x14ac:dyDescent="0.25">
      <c r="A7" s="155" t="s">
        <v>19</v>
      </c>
      <c r="B7" s="445" t="s">
        <v>226</v>
      </c>
      <c r="C7" s="445"/>
      <c r="D7" s="445"/>
      <c r="E7" s="445"/>
      <c r="F7" s="81">
        <f>F5-F6</f>
        <v>8749043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</row>
    <row r="8" spans="1:254" ht="21.95" customHeight="1" x14ac:dyDescent="0.25">
      <c r="A8" s="79" t="s">
        <v>27</v>
      </c>
      <c r="B8" s="444" t="s">
        <v>227</v>
      </c>
      <c r="C8" s="444"/>
      <c r="D8" s="444"/>
      <c r="E8" s="444"/>
      <c r="F8" s="80">
        <v>7034437</v>
      </c>
    </row>
    <row r="9" spans="1:254" ht="21.95" customHeight="1" x14ac:dyDescent="0.25">
      <c r="A9" s="79" t="s">
        <v>28</v>
      </c>
      <c r="B9" s="444" t="s">
        <v>228</v>
      </c>
      <c r="C9" s="444"/>
      <c r="D9" s="444"/>
      <c r="E9" s="444"/>
      <c r="F9" s="80">
        <v>948058</v>
      </c>
    </row>
    <row r="10" spans="1:254" s="40" customFormat="1" ht="21.95" customHeight="1" x14ac:dyDescent="0.25">
      <c r="A10" s="155" t="s">
        <v>9</v>
      </c>
      <c r="B10" s="445" t="s">
        <v>229</v>
      </c>
      <c r="C10" s="445"/>
      <c r="D10" s="445"/>
      <c r="E10" s="445"/>
      <c r="F10" s="83">
        <f>F8-F9</f>
        <v>6086379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</row>
    <row r="11" spans="1:254" s="40" customFormat="1" ht="21.95" customHeight="1" x14ac:dyDescent="0.25">
      <c r="A11" s="155" t="s">
        <v>230</v>
      </c>
      <c r="B11" s="445" t="s">
        <v>231</v>
      </c>
      <c r="C11" s="445"/>
      <c r="D11" s="445"/>
      <c r="E11" s="445"/>
      <c r="F11" s="83">
        <f>F7+F10</f>
        <v>14835422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</row>
    <row r="12" spans="1:254" ht="21.95" customHeight="1" x14ac:dyDescent="0.25">
      <c r="A12" s="79">
        <v>5</v>
      </c>
      <c r="B12" s="444" t="s">
        <v>232</v>
      </c>
      <c r="C12" s="444"/>
      <c r="D12" s="444"/>
      <c r="E12" s="444"/>
      <c r="F12" s="80"/>
    </row>
    <row r="13" spans="1:254" ht="21.95" customHeight="1" x14ac:dyDescent="0.25">
      <c r="A13" s="79" t="s">
        <v>30</v>
      </c>
      <c r="B13" s="444" t="s">
        <v>233</v>
      </c>
      <c r="C13" s="444"/>
      <c r="D13" s="444"/>
      <c r="E13" s="444"/>
      <c r="F13" s="80"/>
    </row>
    <row r="14" spans="1:254" s="40" customFormat="1" ht="21.95" customHeight="1" x14ac:dyDescent="0.25">
      <c r="A14" s="155" t="s">
        <v>10</v>
      </c>
      <c r="B14" s="445" t="s">
        <v>234</v>
      </c>
      <c r="C14" s="445"/>
      <c r="D14" s="445"/>
      <c r="E14" s="445"/>
      <c r="F14" s="81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</row>
    <row r="15" spans="1:254" ht="21.95" customHeight="1" x14ac:dyDescent="0.25">
      <c r="A15" s="79" t="s">
        <v>31</v>
      </c>
      <c r="B15" s="444" t="s">
        <v>236</v>
      </c>
      <c r="C15" s="444"/>
      <c r="D15" s="444"/>
      <c r="E15" s="444"/>
      <c r="F15" s="80"/>
    </row>
    <row r="16" spans="1:254" ht="21.95" customHeight="1" x14ac:dyDescent="0.25">
      <c r="A16" s="82" t="s">
        <v>39</v>
      </c>
      <c r="B16" s="444" t="s">
        <v>237</v>
      </c>
      <c r="C16" s="444"/>
      <c r="D16" s="444"/>
      <c r="E16" s="444"/>
      <c r="F16" s="80"/>
    </row>
    <row r="17" spans="1:254" s="40" customFormat="1" ht="21.95" customHeight="1" x14ac:dyDescent="0.25">
      <c r="A17" s="157" t="s">
        <v>117</v>
      </c>
      <c r="B17" s="445" t="s">
        <v>238</v>
      </c>
      <c r="C17" s="445"/>
      <c r="D17" s="445"/>
      <c r="E17" s="445"/>
      <c r="F17" s="81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</row>
    <row r="18" spans="1:254" s="40" customFormat="1" ht="21.95" customHeight="1" x14ac:dyDescent="0.25">
      <c r="A18" s="157" t="s">
        <v>239</v>
      </c>
      <c r="B18" s="445" t="s">
        <v>240</v>
      </c>
      <c r="C18" s="445"/>
      <c r="D18" s="445"/>
      <c r="E18" s="445"/>
      <c r="F18" s="83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</row>
    <row r="19" spans="1:254" s="40" customFormat="1" ht="21.95" customHeight="1" x14ac:dyDescent="0.25">
      <c r="A19" s="157" t="s">
        <v>201</v>
      </c>
      <c r="B19" s="445" t="s">
        <v>241</v>
      </c>
      <c r="C19" s="445"/>
      <c r="D19" s="445"/>
      <c r="E19" s="445"/>
      <c r="F19" s="83">
        <f>F11+F18</f>
        <v>14835422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</row>
    <row r="20" spans="1:254" s="40" customFormat="1" ht="35.25" customHeight="1" x14ac:dyDescent="0.25">
      <c r="A20" s="157" t="s">
        <v>206</v>
      </c>
      <c r="B20" s="448" t="s">
        <v>242</v>
      </c>
      <c r="C20" s="449"/>
      <c r="D20" s="449"/>
      <c r="E20" s="450"/>
      <c r="F20" s="83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</row>
    <row r="21" spans="1:254" s="40" customFormat="1" ht="24" customHeight="1" x14ac:dyDescent="0.25">
      <c r="A21" s="157" t="s">
        <v>208</v>
      </c>
      <c r="B21" s="445" t="s">
        <v>243</v>
      </c>
      <c r="C21" s="445"/>
      <c r="D21" s="445"/>
      <c r="E21" s="445"/>
      <c r="F21" s="83">
        <v>14835422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</row>
    <row r="22" spans="1:254" s="40" customFormat="1" ht="37.5" customHeight="1" x14ac:dyDescent="0.25">
      <c r="A22" s="155" t="s">
        <v>209</v>
      </c>
      <c r="B22" s="448" t="s">
        <v>1</v>
      </c>
      <c r="C22" s="449"/>
      <c r="D22" s="449"/>
      <c r="E22" s="450"/>
      <c r="F22" s="83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</row>
    <row r="23" spans="1:254" s="40" customFormat="1" ht="28.5" customHeight="1" x14ac:dyDescent="0.25">
      <c r="A23" s="155" t="s">
        <v>244</v>
      </c>
      <c r="B23" s="445" t="s">
        <v>245</v>
      </c>
      <c r="C23" s="445"/>
      <c r="D23" s="445"/>
      <c r="E23" s="445"/>
      <c r="F23" s="81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</row>
    <row r="32" spans="1:254" x14ac:dyDescent="0.25">
      <c r="A32" s="84"/>
      <c r="B32" s="154"/>
      <c r="C32" s="154"/>
      <c r="D32" s="154"/>
      <c r="E32" s="154"/>
    </row>
  </sheetData>
  <sheetProtection selectLockedCells="1" selectUnlockedCells="1"/>
  <mergeCells count="22">
    <mergeCell ref="B21:E21"/>
    <mergeCell ref="B22:E22"/>
    <mergeCell ref="B23:E23"/>
    <mergeCell ref="B17:E17"/>
    <mergeCell ref="B18:E18"/>
    <mergeCell ref="B19:E19"/>
    <mergeCell ref="B20:E20"/>
    <mergeCell ref="A3:A4"/>
    <mergeCell ref="B3:E4"/>
    <mergeCell ref="B7:E7"/>
    <mergeCell ref="B8:E8"/>
    <mergeCell ref="B15:E15"/>
    <mergeCell ref="B16:E16"/>
    <mergeCell ref="B12:E12"/>
    <mergeCell ref="B13:E13"/>
    <mergeCell ref="B14:E14"/>
    <mergeCell ref="F3:F4"/>
    <mergeCell ref="B5:E5"/>
    <mergeCell ref="B6:E6"/>
    <mergeCell ref="B11:E11"/>
    <mergeCell ref="B9:E9"/>
    <mergeCell ref="B10:E10"/>
  </mergeCells>
  <phoneticPr fontId="9" type="noConversion"/>
  <pageMargins left="0.69" right="0.37986111111111109" top="1.95" bottom="0.35" header="0.46" footer="0.51180555555555551"/>
  <pageSetup paperSize="9" scale="96" firstPageNumber="0" orientation="portrait" horizontalDpi="300" verticalDpi="300" r:id="rId1"/>
  <headerFooter alignWithMargins="0">
    <oddHeader>&amp;C&amp;"Garamond,Félkövér"&amp;14
    /2021. (   ) számú zárszámadási rendelethez 
Balatonmagyaród Község Önkormányzata maradványkimutatása 2020
. évben&amp;R&amp;8&amp;A
&amp;P.oldal
 Ft-ban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1. melléklet</vt:lpstr>
      <vt:lpstr>2. melléklet  </vt:lpstr>
      <vt:lpstr>3. melléklet</vt:lpstr>
      <vt:lpstr>3.a.  melléklet </vt:lpstr>
      <vt:lpstr>4. melléklet</vt:lpstr>
      <vt:lpstr>5. melléklet </vt:lpstr>
      <vt:lpstr>6. melléklet  </vt:lpstr>
      <vt:lpstr>7. melléklet </vt:lpstr>
      <vt:lpstr>8.. melléklet  </vt:lpstr>
      <vt:lpstr>9. melléklet</vt:lpstr>
      <vt:lpstr>Munka1</vt:lpstr>
      <vt:lpstr>Excel_BuiltIn_Print_Titles_3_1</vt:lpstr>
      <vt:lpstr>'1. melléklet'!Nyomtatási_cím</vt:lpstr>
      <vt:lpstr>'2. melléklet  '!Nyomtatási_cím</vt:lpstr>
      <vt:lpstr>'3. melléklet'!Nyomtatási_cím</vt:lpstr>
      <vt:lpstr>'3.a.  melléklet '!Nyomtatási_cím</vt:lpstr>
      <vt:lpstr>'7. melléklet '!Nyomtatási_cím</vt:lpstr>
      <vt:lpstr>'4. melléklet'!Nyomtatási_terület</vt:lpstr>
      <vt:lpstr>'6. melléklet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Windows-felhasználó</cp:lastModifiedBy>
  <cp:lastPrinted>2021-04-21T06:50:01Z</cp:lastPrinted>
  <dcterms:created xsi:type="dcterms:W3CDTF">2012-03-30T08:31:15Z</dcterms:created>
  <dcterms:modified xsi:type="dcterms:W3CDTF">2021-05-25T03:00:05Z</dcterms:modified>
</cp:coreProperties>
</file>