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2932" windowHeight="8976"/>
  </bookViews>
  <sheets>
    <sheet name="5 melléklet Személyi jell." sheetId="1" r:id="rId1"/>
  </sheets>
  <definedNames>
    <definedName name="_xlnm.Print_Area" localSheetId="0">'5 melléklet Személyi jell.'!$A$1:$L$23</definedName>
  </definedNames>
  <calcPr calcId="124519"/>
</workbook>
</file>

<file path=xl/calcChain.xml><?xml version="1.0" encoding="utf-8"?>
<calcChain xmlns="http://schemas.openxmlformats.org/spreadsheetml/2006/main">
  <c r="C22" i="1"/>
  <c r="C23" s="1"/>
  <c r="J21"/>
  <c r="J22" s="1"/>
  <c r="J23" s="1"/>
  <c r="I21"/>
  <c r="I22" s="1"/>
  <c r="H21"/>
  <c r="H22" s="1"/>
  <c r="H23" s="1"/>
  <c r="G21"/>
  <c r="G22" s="1"/>
  <c r="E21"/>
  <c r="D21"/>
  <c r="L21" s="1"/>
  <c r="C21"/>
  <c r="L20"/>
  <c r="K20"/>
  <c r="L19"/>
  <c r="K19"/>
  <c r="L18"/>
  <c r="K18"/>
  <c r="J17"/>
  <c r="I17"/>
  <c r="H17"/>
  <c r="G17"/>
  <c r="F17"/>
  <c r="F22" s="1"/>
  <c r="F23" s="1"/>
  <c r="D17"/>
  <c r="L17" s="1"/>
  <c r="C17"/>
  <c r="L16"/>
  <c r="K16"/>
  <c r="L15"/>
  <c r="K15"/>
  <c r="L14"/>
  <c r="K14"/>
  <c r="L13"/>
  <c r="K13"/>
  <c r="L12"/>
  <c r="K12"/>
  <c r="L11"/>
  <c r="K11"/>
  <c r="L10"/>
  <c r="K10"/>
  <c r="L9"/>
  <c r="E9"/>
  <c r="K9" s="1"/>
  <c r="E17" l="1"/>
  <c r="E22" s="1"/>
  <c r="E23" s="1"/>
  <c r="K23" s="1"/>
  <c r="D22"/>
  <c r="K21"/>
  <c r="D23" l="1"/>
  <c r="L23" s="1"/>
  <c r="L22"/>
  <c r="K22"/>
  <c r="K17"/>
</calcChain>
</file>

<file path=xl/sharedStrings.xml><?xml version="1.0" encoding="utf-8"?>
<sst xmlns="http://schemas.openxmlformats.org/spreadsheetml/2006/main" count="47" uniqueCount="40">
  <si>
    <t>Apaj Község Önkormányzatának 2020. évi személyi jellegű ráfordításainak  táblázata</t>
  </si>
  <si>
    <t>Rovat megnevezése</t>
  </si>
  <si>
    <t>Rovat száma</t>
  </si>
  <si>
    <t>Általános kiadások (011130)</t>
  </si>
  <si>
    <t>Védőnői szolgálat (074031)</t>
  </si>
  <si>
    <t>Közfoglalkoztatási program (041233)</t>
  </si>
  <si>
    <t>Kulturális feladat ellátás (082091)</t>
  </si>
  <si>
    <t>2019. évi eredeti előirányzat</t>
  </si>
  <si>
    <t>2020. évi eredeti</t>
  </si>
  <si>
    <t>2019. évi eredeti</t>
  </si>
  <si>
    <t>Törvény szerinti illetmények, munkabérek</t>
  </si>
  <si>
    <t>K1101</t>
  </si>
  <si>
    <t>Céljuttatás, projekt prémium</t>
  </si>
  <si>
    <t>K1103</t>
  </si>
  <si>
    <t>Végkielégítés</t>
  </si>
  <si>
    <t>K1105</t>
  </si>
  <si>
    <t>Jubileumi jutalom</t>
  </si>
  <si>
    <t>K1106</t>
  </si>
  <si>
    <t xml:space="preserve">Béren kívüli juttatások </t>
  </si>
  <si>
    <t>K1107</t>
  </si>
  <si>
    <t xml:space="preserve">Közlekedési költségtérítés </t>
  </si>
  <si>
    <t>K1109</t>
  </si>
  <si>
    <t xml:space="preserve">Egyéb költségtérítések </t>
  </si>
  <si>
    <t>K1110</t>
  </si>
  <si>
    <t>Egyéb személyi jellegű ráfordítások</t>
  </si>
  <si>
    <t>K1113</t>
  </si>
  <si>
    <t xml:space="preserve">Foglalkoztatottak személyi juttatásai </t>
  </si>
  <si>
    <t>K11</t>
  </si>
  <si>
    <t xml:space="preserve">Választott tisztségviselők juttatásai </t>
  </si>
  <si>
    <t>K121</t>
  </si>
  <si>
    <t xml:space="preserve">Munkavégzésre irányuló egyéb jogviszonyban nem saját foglalkoztatottnak fizetett juttatások </t>
  </si>
  <si>
    <t>K122</t>
  </si>
  <si>
    <t xml:space="preserve">Egyéb külső személyi juttatások </t>
  </si>
  <si>
    <t>K123</t>
  </si>
  <si>
    <t xml:space="preserve">Külső személyi juttatások </t>
  </si>
  <si>
    <t>K12</t>
  </si>
  <si>
    <t xml:space="preserve">Személyi juttatások </t>
  </si>
  <si>
    <t>K1</t>
  </si>
  <si>
    <t xml:space="preserve">Munkaadókat terhelő járulékok és szociális hozzájárulási adó </t>
  </si>
  <si>
    <t>K2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</si>
</sst>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&quot;HUF&quot;_-;\-* #,##0\ &quot;HUF&quot;_-;_-* &quot;-&quot;??\ &quot;HUF&quot;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indexed="8"/>
      <name val="Bookman Old Style"/>
      <family val="1"/>
      <charset val="238"/>
    </font>
    <font>
      <sz val="10"/>
      <color indexed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42">
    <xf numFmtId="0" fontId="0" fillId="0" borderId="0" xfId="0"/>
    <xf numFmtId="0" fontId="3" fillId="2" borderId="0" xfId="0" applyFont="1" applyFill="1" applyAlignment="1">
      <alignment horizontal="left" wrapText="1"/>
    </xf>
    <xf numFmtId="0" fontId="0" fillId="2" borderId="0" xfId="0" applyFill="1"/>
    <xf numFmtId="0" fontId="2" fillId="2" borderId="0" xfId="0" applyFont="1" applyFill="1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wrapText="1"/>
    </xf>
    <xf numFmtId="0" fontId="0" fillId="2" borderId="14" xfId="0" applyFill="1" applyBorder="1"/>
    <xf numFmtId="164" fontId="0" fillId="2" borderId="14" xfId="1" applyNumberFormat="1" applyFont="1" applyFill="1" applyBorder="1"/>
    <xf numFmtId="164" fontId="0" fillId="2" borderId="15" xfId="1" applyNumberFormat="1" applyFont="1" applyFill="1" applyBorder="1"/>
    <xf numFmtId="164" fontId="0" fillId="2" borderId="14" xfId="0" applyNumberFormat="1" applyFill="1" applyBorder="1"/>
    <xf numFmtId="164" fontId="2" fillId="2" borderId="14" xfId="0" applyNumberFormat="1" applyFont="1" applyFill="1" applyBorder="1"/>
    <xf numFmtId="0" fontId="0" fillId="2" borderId="16" xfId="0" applyFill="1" applyBorder="1" applyAlignment="1">
      <alignment wrapText="1"/>
    </xf>
    <xf numFmtId="0" fontId="0" fillId="2" borderId="17" xfId="0" applyFill="1" applyBorder="1"/>
    <xf numFmtId="164" fontId="0" fillId="2" borderId="17" xfId="1" applyNumberFormat="1" applyFont="1" applyFill="1" applyBorder="1"/>
    <xf numFmtId="164" fontId="0" fillId="2" borderId="18" xfId="1" applyNumberFormat="1" applyFont="1" applyFill="1" applyBorder="1"/>
    <xf numFmtId="164" fontId="0" fillId="2" borderId="17" xfId="0" applyNumberFormat="1" applyFill="1" applyBorder="1"/>
    <xf numFmtId="164" fontId="2" fillId="2" borderId="17" xfId="0" applyNumberFormat="1" applyFont="1" applyFill="1" applyBorder="1"/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/>
    <xf numFmtId="164" fontId="2" fillId="2" borderId="17" xfId="1" applyNumberFormat="1" applyFont="1" applyFill="1" applyBorder="1"/>
    <xf numFmtId="0" fontId="0" fillId="2" borderId="19" xfId="0" applyFill="1" applyBorder="1" applyAlignment="1">
      <alignment wrapText="1"/>
    </xf>
    <xf numFmtId="0" fontId="0" fillId="2" borderId="11" xfId="0" applyFill="1" applyBorder="1"/>
    <xf numFmtId="164" fontId="0" fillId="2" borderId="11" xfId="1" applyNumberFormat="1" applyFont="1" applyFill="1" applyBorder="1"/>
    <xf numFmtId="164" fontId="0" fillId="2" borderId="20" xfId="1" applyNumberFormat="1" applyFont="1" applyFill="1" applyBorder="1"/>
    <xf numFmtId="0" fontId="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3">
    <cellStyle name="Ezres 2" xfId="2"/>
    <cellStyle name="Ezres 2 2" xfId="3"/>
    <cellStyle name="Ezres 3" xfId="4"/>
    <cellStyle name="Ezres 3 2" xfId="5"/>
    <cellStyle name="Ezres 4" xfId="6"/>
    <cellStyle name="Ezres 4 2" xfId="7"/>
    <cellStyle name="Normál" xfId="0" builtinId="0"/>
    <cellStyle name="Normál 2" xfId="8"/>
    <cellStyle name="Pénznem 2" xfId="1"/>
    <cellStyle name="Pénznem 2 2" xfId="9"/>
    <cellStyle name="Pénznem 3" xfId="10"/>
    <cellStyle name="Pénznem 3 2" xfId="11"/>
    <cellStyle name="TableStyleLight1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N23"/>
  <sheetViews>
    <sheetView tabSelected="1" view="pageBreakPreview" zoomScale="90" zoomScaleSheetLayoutView="90" workbookViewId="0">
      <pane xSplit="2" ySplit="7" topLeftCell="C17" activePane="bottomRight" state="frozen"/>
      <selection pane="topRight" activeCell="C1" sqref="C1"/>
      <selection pane="bottomLeft" activeCell="A8" sqref="A8"/>
      <selection pane="bottomRight" sqref="A1:G1"/>
    </sheetView>
  </sheetViews>
  <sheetFormatPr defaultColWidth="9.109375" defaultRowHeight="14.4"/>
  <cols>
    <col min="1" max="1" width="13.6640625" style="2" customWidth="1"/>
    <col min="2" max="2" width="12.44140625" style="2" customWidth="1"/>
    <col min="3" max="3" width="18.109375" style="2" customWidth="1"/>
    <col min="4" max="4" width="16.5546875" style="2" customWidth="1"/>
    <col min="5" max="6" width="24.5546875" style="2" customWidth="1"/>
    <col min="7" max="10" width="17.88671875" style="2" customWidth="1"/>
    <col min="11" max="11" width="23.44140625" style="2" customWidth="1"/>
    <col min="12" max="12" width="23.44140625" style="3" customWidth="1"/>
    <col min="13" max="14" width="9.109375" style="2"/>
  </cols>
  <sheetData>
    <row r="1" spans="1:12" ht="14.4" customHeight="1">
      <c r="A1" s="32"/>
      <c r="B1" s="32"/>
      <c r="C1" s="32"/>
      <c r="D1" s="32"/>
      <c r="E1" s="32"/>
      <c r="F1" s="32"/>
      <c r="G1" s="32"/>
      <c r="H1" s="1"/>
      <c r="I1" s="1"/>
      <c r="J1" s="1"/>
    </row>
    <row r="2" spans="1:12">
      <c r="A2" s="4"/>
      <c r="B2" s="4"/>
      <c r="C2" s="4"/>
      <c r="D2" s="4"/>
      <c r="E2" s="5"/>
      <c r="F2" s="5"/>
      <c r="G2" s="5"/>
      <c r="H2" s="5"/>
      <c r="I2" s="5"/>
      <c r="J2" s="5"/>
    </row>
    <row r="3" spans="1:12" ht="15" customHeight="1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15" thickBo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2" ht="60" customHeight="1">
      <c r="A7" s="7" t="s">
        <v>1</v>
      </c>
      <c r="B7" s="8" t="s">
        <v>2</v>
      </c>
      <c r="C7" s="34" t="s">
        <v>3</v>
      </c>
      <c r="D7" s="35"/>
      <c r="E7" s="36" t="s">
        <v>4</v>
      </c>
      <c r="F7" s="37"/>
      <c r="G7" s="36" t="s">
        <v>5</v>
      </c>
      <c r="H7" s="37"/>
      <c r="I7" s="34" t="s">
        <v>6</v>
      </c>
      <c r="J7" s="35"/>
      <c r="K7" s="38" t="s">
        <v>7</v>
      </c>
      <c r="L7" s="40" t="s">
        <v>8</v>
      </c>
    </row>
    <row r="8" spans="1:12" ht="15" thickBot="1">
      <c r="A8" s="9"/>
      <c r="B8" s="10"/>
      <c r="C8" s="11" t="s">
        <v>9</v>
      </c>
      <c r="D8" s="11" t="s">
        <v>8</v>
      </c>
      <c r="E8" s="11" t="s">
        <v>9</v>
      </c>
      <c r="F8" s="11" t="s">
        <v>8</v>
      </c>
      <c r="G8" s="11" t="s">
        <v>9</v>
      </c>
      <c r="H8" s="12" t="s">
        <v>8</v>
      </c>
      <c r="I8" s="11" t="s">
        <v>9</v>
      </c>
      <c r="J8" s="12" t="s">
        <v>8</v>
      </c>
      <c r="K8" s="39"/>
      <c r="L8" s="41"/>
    </row>
    <row r="9" spans="1:12" ht="57.6">
      <c r="A9" s="13" t="s">
        <v>10</v>
      </c>
      <c r="B9" s="14" t="s">
        <v>11</v>
      </c>
      <c r="C9" s="15">
        <v>1860000</v>
      </c>
      <c r="D9" s="15">
        <v>2083000</v>
      </c>
      <c r="E9" s="15">
        <f>1860000-140000</f>
        <v>1720000</v>
      </c>
      <c r="F9" s="15">
        <v>1946000</v>
      </c>
      <c r="G9" s="16">
        <v>280000</v>
      </c>
      <c r="H9" s="16">
        <v>163060</v>
      </c>
      <c r="I9" s="16"/>
      <c r="J9" s="16">
        <v>585000</v>
      </c>
      <c r="K9" s="17">
        <f>SUM(C9,E9,G9,I9)</f>
        <v>3860000</v>
      </c>
      <c r="L9" s="18">
        <f>SUM(D9,F9,H9,J9)</f>
        <v>4777060</v>
      </c>
    </row>
    <row r="10" spans="1:12" ht="43.2">
      <c r="A10" s="19" t="s">
        <v>12</v>
      </c>
      <c r="B10" s="20" t="s">
        <v>13</v>
      </c>
      <c r="C10" s="21"/>
      <c r="D10" s="21"/>
      <c r="E10" s="21"/>
      <c r="F10" s="21"/>
      <c r="G10" s="22"/>
      <c r="H10" s="22"/>
      <c r="I10" s="22"/>
      <c r="J10" s="22"/>
      <c r="K10" s="23">
        <f t="shared" ref="K10:L23" si="0">SUM(C10,E10,G10,I10)</f>
        <v>0</v>
      </c>
      <c r="L10" s="24">
        <f t="shared" si="0"/>
        <v>0</v>
      </c>
    </row>
    <row r="11" spans="1:12">
      <c r="A11" s="19" t="s">
        <v>14</v>
      </c>
      <c r="B11" s="20" t="s">
        <v>15</v>
      </c>
      <c r="C11" s="21"/>
      <c r="D11" s="21"/>
      <c r="E11" s="21"/>
      <c r="F11" s="21"/>
      <c r="G11" s="22"/>
      <c r="H11" s="22"/>
      <c r="I11" s="22"/>
      <c r="J11" s="22"/>
      <c r="K11" s="23">
        <f t="shared" si="0"/>
        <v>0</v>
      </c>
      <c r="L11" s="24">
        <f t="shared" si="0"/>
        <v>0</v>
      </c>
    </row>
    <row r="12" spans="1:12" ht="28.8">
      <c r="A12" s="19" t="s">
        <v>16</v>
      </c>
      <c r="B12" s="20" t="s">
        <v>17</v>
      </c>
      <c r="C12" s="21"/>
      <c r="D12" s="21"/>
      <c r="E12" s="21"/>
      <c r="F12" s="21"/>
      <c r="G12" s="22"/>
      <c r="H12" s="22"/>
      <c r="I12" s="22"/>
      <c r="J12" s="22"/>
      <c r="K12" s="23">
        <f t="shared" si="0"/>
        <v>0</v>
      </c>
      <c r="L12" s="24">
        <f t="shared" si="0"/>
        <v>0</v>
      </c>
    </row>
    <row r="13" spans="1:12" ht="28.8">
      <c r="A13" s="19" t="s">
        <v>18</v>
      </c>
      <c r="B13" s="20" t="s">
        <v>19</v>
      </c>
      <c r="C13" s="21"/>
      <c r="D13" s="21"/>
      <c r="E13" s="21"/>
      <c r="F13" s="21"/>
      <c r="G13" s="22"/>
      <c r="H13" s="22"/>
      <c r="I13" s="22"/>
      <c r="J13" s="22"/>
      <c r="K13" s="23">
        <f t="shared" si="0"/>
        <v>0</v>
      </c>
      <c r="L13" s="24">
        <f t="shared" si="0"/>
        <v>0</v>
      </c>
    </row>
    <row r="14" spans="1:12" ht="28.8">
      <c r="A14" s="19" t="s">
        <v>20</v>
      </c>
      <c r="B14" s="20" t="s">
        <v>21</v>
      </c>
      <c r="C14" s="21"/>
      <c r="D14" s="21"/>
      <c r="E14" s="21"/>
      <c r="F14" s="21"/>
      <c r="G14" s="22"/>
      <c r="H14" s="22"/>
      <c r="I14" s="22"/>
      <c r="J14" s="22"/>
      <c r="K14" s="23">
        <f t="shared" si="0"/>
        <v>0</v>
      </c>
      <c r="L14" s="24">
        <f t="shared" si="0"/>
        <v>0</v>
      </c>
    </row>
    <row r="15" spans="1:12" ht="43.2">
      <c r="A15" s="19" t="s">
        <v>22</v>
      </c>
      <c r="B15" s="20" t="s">
        <v>23</v>
      </c>
      <c r="C15" s="21">
        <v>0</v>
      </c>
      <c r="D15" s="21"/>
      <c r="E15" s="21"/>
      <c r="F15" s="21"/>
      <c r="G15" s="22"/>
      <c r="H15" s="22"/>
      <c r="I15" s="22"/>
      <c r="J15" s="22"/>
      <c r="K15" s="23">
        <f t="shared" si="0"/>
        <v>0</v>
      </c>
      <c r="L15" s="24">
        <f t="shared" si="0"/>
        <v>0</v>
      </c>
    </row>
    <row r="16" spans="1:12" ht="43.2">
      <c r="A16" s="19" t="s">
        <v>24</v>
      </c>
      <c r="B16" s="20" t="s">
        <v>25</v>
      </c>
      <c r="C16" s="21">
        <v>0</v>
      </c>
      <c r="D16" s="21"/>
      <c r="E16" s="21"/>
      <c r="F16" s="21"/>
      <c r="G16" s="22"/>
      <c r="H16" s="22"/>
      <c r="I16" s="22"/>
      <c r="J16" s="22"/>
      <c r="K16" s="23">
        <f t="shared" si="0"/>
        <v>0</v>
      </c>
      <c r="L16" s="24">
        <f t="shared" si="0"/>
        <v>0</v>
      </c>
    </row>
    <row r="17" spans="1:12" ht="43.2">
      <c r="A17" s="25" t="s">
        <v>26</v>
      </c>
      <c r="B17" s="26" t="s">
        <v>27</v>
      </c>
      <c r="C17" s="27">
        <f t="shared" ref="C17:J17" si="1">SUM(C9:C16)</f>
        <v>1860000</v>
      </c>
      <c r="D17" s="27">
        <f t="shared" si="1"/>
        <v>2083000</v>
      </c>
      <c r="E17" s="27">
        <f t="shared" si="1"/>
        <v>1720000</v>
      </c>
      <c r="F17" s="27">
        <f t="shared" si="1"/>
        <v>1946000</v>
      </c>
      <c r="G17" s="27">
        <f t="shared" si="1"/>
        <v>280000</v>
      </c>
      <c r="H17" s="27">
        <f t="shared" si="1"/>
        <v>163060</v>
      </c>
      <c r="I17" s="27">
        <f t="shared" si="1"/>
        <v>0</v>
      </c>
      <c r="J17" s="27">
        <f t="shared" si="1"/>
        <v>585000</v>
      </c>
      <c r="K17" s="23">
        <f t="shared" si="0"/>
        <v>3860000</v>
      </c>
      <c r="L17" s="24">
        <f t="shared" si="0"/>
        <v>4777060</v>
      </c>
    </row>
    <row r="18" spans="1:12" ht="43.2">
      <c r="A18" s="19" t="s">
        <v>28</v>
      </c>
      <c r="B18" s="20" t="s">
        <v>29</v>
      </c>
      <c r="C18" s="21">
        <v>8272000</v>
      </c>
      <c r="D18" s="21">
        <v>8314000</v>
      </c>
      <c r="E18" s="21"/>
      <c r="F18" s="21"/>
      <c r="G18" s="22"/>
      <c r="H18" s="22"/>
      <c r="I18" s="22"/>
      <c r="J18" s="22"/>
      <c r="K18" s="23">
        <f t="shared" si="0"/>
        <v>8272000</v>
      </c>
      <c r="L18" s="24">
        <f t="shared" si="0"/>
        <v>8314000</v>
      </c>
    </row>
    <row r="19" spans="1:12" ht="126" customHeight="1">
      <c r="A19" s="19" t="s">
        <v>30</v>
      </c>
      <c r="B19" s="20" t="s">
        <v>31</v>
      </c>
      <c r="C19" s="21">
        <v>0</v>
      </c>
      <c r="D19" s="21"/>
      <c r="E19" s="21"/>
      <c r="F19" s="21"/>
      <c r="G19" s="22"/>
      <c r="H19" s="22"/>
      <c r="I19" s="22"/>
      <c r="J19" s="22"/>
      <c r="K19" s="23">
        <f t="shared" si="0"/>
        <v>0</v>
      </c>
      <c r="L19" s="24">
        <f t="shared" si="0"/>
        <v>0</v>
      </c>
    </row>
    <row r="20" spans="1:12" ht="43.2">
      <c r="A20" s="19" t="s">
        <v>32</v>
      </c>
      <c r="B20" s="20" t="s">
        <v>33</v>
      </c>
      <c r="C20" s="21"/>
      <c r="D20" s="21"/>
      <c r="E20" s="21"/>
      <c r="F20" s="21"/>
      <c r="G20" s="22"/>
      <c r="H20" s="22"/>
      <c r="I20" s="22"/>
      <c r="J20" s="22"/>
      <c r="K20" s="23">
        <f t="shared" si="0"/>
        <v>0</v>
      </c>
      <c r="L20" s="24">
        <f t="shared" si="0"/>
        <v>0</v>
      </c>
    </row>
    <row r="21" spans="1:12" ht="28.8">
      <c r="A21" s="25" t="s">
        <v>34</v>
      </c>
      <c r="B21" s="26" t="s">
        <v>35</v>
      </c>
      <c r="C21" s="27">
        <f>SUM(C18:C20)</f>
        <v>8272000</v>
      </c>
      <c r="D21" s="27">
        <f>SUM(D18:D20)</f>
        <v>8314000</v>
      </c>
      <c r="E21" s="27">
        <f>SUM(E18:E20)</f>
        <v>0</v>
      </c>
      <c r="F21" s="27"/>
      <c r="G21" s="27">
        <f>SUM(G18:G20)</f>
        <v>0</v>
      </c>
      <c r="H21" s="27">
        <f>SUM(H18:H20)</f>
        <v>0</v>
      </c>
      <c r="I21" s="27">
        <f>SUM(I18:I20)</f>
        <v>0</v>
      </c>
      <c r="J21" s="27">
        <f>SUM(J18:J20)</f>
        <v>0</v>
      </c>
      <c r="K21" s="23">
        <f t="shared" si="0"/>
        <v>8272000</v>
      </c>
      <c r="L21" s="24">
        <f t="shared" si="0"/>
        <v>8314000</v>
      </c>
    </row>
    <row r="22" spans="1:12" ht="28.8">
      <c r="A22" s="25" t="s">
        <v>36</v>
      </c>
      <c r="B22" s="26" t="s">
        <v>37</v>
      </c>
      <c r="C22" s="27">
        <f t="shared" ref="C22:J22" si="2">C21+C17</f>
        <v>10132000</v>
      </c>
      <c r="D22" s="27">
        <f t="shared" si="2"/>
        <v>10397000</v>
      </c>
      <c r="E22" s="27">
        <f t="shared" si="2"/>
        <v>1720000</v>
      </c>
      <c r="F22" s="27">
        <f t="shared" si="2"/>
        <v>1946000</v>
      </c>
      <c r="G22" s="27">
        <f t="shared" si="2"/>
        <v>280000</v>
      </c>
      <c r="H22" s="27">
        <f t="shared" si="2"/>
        <v>163060</v>
      </c>
      <c r="I22" s="27">
        <f t="shared" si="2"/>
        <v>0</v>
      </c>
      <c r="J22" s="27">
        <f t="shared" si="2"/>
        <v>585000</v>
      </c>
      <c r="K22" s="23">
        <f t="shared" si="0"/>
        <v>12132000</v>
      </c>
      <c r="L22" s="24">
        <f t="shared" si="0"/>
        <v>13091060</v>
      </c>
    </row>
    <row r="23" spans="1:12" ht="87" thickBot="1">
      <c r="A23" s="28" t="s">
        <v>38</v>
      </c>
      <c r="B23" s="29" t="s">
        <v>39</v>
      </c>
      <c r="C23" s="30">
        <f>C22*0.2</f>
        <v>2026400</v>
      </c>
      <c r="D23" s="30">
        <f>D22*0.2</f>
        <v>2079400</v>
      </c>
      <c r="E23" s="30">
        <f>E22*0.195</f>
        <v>335400</v>
      </c>
      <c r="F23" s="30">
        <f>F22*0.195</f>
        <v>379470</v>
      </c>
      <c r="G23" s="31">
        <v>55300</v>
      </c>
      <c r="H23" s="31">
        <f>H22*0.195</f>
        <v>31796.7</v>
      </c>
      <c r="I23" s="31">
        <v>0</v>
      </c>
      <c r="J23" s="31">
        <f>J22*0.195</f>
        <v>114075</v>
      </c>
      <c r="K23" s="23">
        <f t="shared" si="0"/>
        <v>2417100</v>
      </c>
      <c r="L23" s="24">
        <f t="shared" si="0"/>
        <v>2604741.7000000002</v>
      </c>
    </row>
  </sheetData>
  <mergeCells count="8">
    <mergeCell ref="A1:G1"/>
    <mergeCell ref="A3:L5"/>
    <mergeCell ref="C7:D7"/>
    <mergeCell ref="E7:F7"/>
    <mergeCell ref="G7:H7"/>
    <mergeCell ref="I7:J7"/>
    <mergeCell ref="K7:K8"/>
    <mergeCell ref="L7:L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5 melléklet Személyi jell.</vt:lpstr>
      <vt:lpstr>'5 melléklet Személyi jell.'!Nyomtatási_terület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2021-06-08T07:27:52Z</dcterms:created>
  <dcterms:modified xsi:type="dcterms:W3CDTF">2021-06-08T11:57:19Z</dcterms:modified>
</cp:coreProperties>
</file>