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NOLOGYNAS\Közös\MARIANN\Gősfa zárszámadás 2020\beszámozott\"/>
    </mc:Choice>
  </mc:AlternateContent>
  <xr:revisionPtr revIDLastSave="0" documentId="8_{363EFE9D-4291-4B12-B6F5-A935900B79D9}" xr6:coauthVersionLast="47" xr6:coauthVersionMax="47" xr10:uidLastSave="{00000000-0000-0000-0000-000000000000}"/>
  <bookViews>
    <workbookView xWindow="-108" yWindow="-108" windowWidth="23256" windowHeight="12576" tabRatio="389"/>
  </bookViews>
  <sheets>
    <sheet name="Munka1" sheetId="1" r:id="rId1"/>
  </sheets>
  <definedNames>
    <definedName name="_xlnm.Print_Area" localSheetId="0">Munka1!$A$1:$T$65</definedName>
  </definedNames>
  <calcPr calcId="181029"/>
</workbook>
</file>

<file path=xl/calcChain.xml><?xml version="1.0" encoding="utf-8"?>
<calcChain xmlns="http://schemas.openxmlformats.org/spreadsheetml/2006/main">
  <c r="Q55" i="1" l="1"/>
  <c r="P55" i="1" s="1"/>
  <c r="P56" i="1"/>
  <c r="R55" i="1"/>
  <c r="P54" i="1"/>
  <c r="P53" i="1"/>
  <c r="R53" i="1"/>
  <c r="P52" i="1"/>
  <c r="P49" i="1"/>
  <c r="P46" i="1"/>
  <c r="Q51" i="1"/>
  <c r="R40" i="1"/>
  <c r="P40" i="1" s="1"/>
  <c r="P39" i="1"/>
  <c r="P36" i="1"/>
  <c r="R62" i="1"/>
  <c r="Q62" i="1"/>
  <c r="P61" i="1"/>
  <c r="P60" i="1"/>
  <c r="P62" i="1" s="1"/>
  <c r="R58" i="1"/>
  <c r="R59" i="1" s="1"/>
  <c r="R65" i="1" s="1"/>
  <c r="Q58" i="1"/>
  <c r="P57" i="1"/>
  <c r="P50" i="1"/>
  <c r="P48" i="1"/>
  <c r="P47" i="1"/>
  <c r="P51" i="1" s="1"/>
  <c r="Q45" i="1"/>
  <c r="P44" i="1"/>
  <c r="P42" i="1"/>
  <c r="P45" i="1" s="1"/>
  <c r="P41" i="1"/>
  <c r="Q40" i="1"/>
  <c r="P38" i="1"/>
  <c r="P37" i="1"/>
  <c r="P35" i="1"/>
  <c r="P34" i="1"/>
  <c r="Q33" i="1"/>
  <c r="P33" i="1"/>
  <c r="P32" i="1"/>
  <c r="P31" i="1"/>
  <c r="P30" i="1"/>
  <c r="P28" i="1"/>
  <c r="P27" i="1"/>
  <c r="Q26" i="1"/>
  <c r="P26" i="1"/>
  <c r="P25" i="1"/>
  <c r="P24" i="1"/>
  <c r="Q23" i="1"/>
  <c r="P23" i="1"/>
  <c r="P22" i="1"/>
  <c r="P21" i="1"/>
  <c r="P20" i="1"/>
  <c r="P19" i="1"/>
  <c r="P18" i="1"/>
  <c r="Q17" i="1"/>
  <c r="P16" i="1"/>
  <c r="P15" i="1"/>
  <c r="P14" i="1"/>
  <c r="P13" i="1"/>
  <c r="P12" i="1"/>
  <c r="P11" i="1"/>
  <c r="P10" i="1"/>
  <c r="P9" i="1"/>
  <c r="Q8" i="1"/>
  <c r="Q7" i="1"/>
  <c r="Q29" i="1"/>
  <c r="Q59" i="1" s="1"/>
  <c r="Q65" i="1" s="1"/>
  <c r="O40" i="1"/>
  <c r="M34" i="1"/>
  <c r="M32" i="1"/>
  <c r="N26" i="1"/>
  <c r="M28" i="1"/>
  <c r="M21" i="1"/>
  <c r="O62" i="1"/>
  <c r="N62" i="1"/>
  <c r="M61" i="1"/>
  <c r="M60" i="1"/>
  <c r="M62" i="1"/>
  <c r="O58" i="1"/>
  <c r="N58" i="1"/>
  <c r="M57" i="1"/>
  <c r="M56" i="1"/>
  <c r="M58" i="1" s="1"/>
  <c r="N51" i="1"/>
  <c r="M50" i="1"/>
  <c r="M48" i="1"/>
  <c r="M47" i="1"/>
  <c r="M51" i="1" s="1"/>
  <c r="N45" i="1"/>
  <c r="M44" i="1"/>
  <c r="M42" i="1"/>
  <c r="M41" i="1"/>
  <c r="M45" i="1" s="1"/>
  <c r="O59" i="1"/>
  <c r="O65" i="1" s="1"/>
  <c r="N40" i="1"/>
  <c r="M40" i="1" s="1"/>
  <c r="M38" i="1"/>
  <c r="M37" i="1"/>
  <c r="M36" i="1"/>
  <c r="M35" i="1"/>
  <c r="N33" i="1"/>
  <c r="M33" i="1"/>
  <c r="M31" i="1"/>
  <c r="M30" i="1"/>
  <c r="M27" i="1"/>
  <c r="M26" i="1"/>
  <c r="M25" i="1"/>
  <c r="M24" i="1"/>
  <c r="N23" i="1"/>
  <c r="M23" i="1"/>
  <c r="M22" i="1"/>
  <c r="M20" i="1"/>
  <c r="M19" i="1"/>
  <c r="M18" i="1"/>
  <c r="M17" i="1" s="1"/>
  <c r="N17" i="1"/>
  <c r="M16" i="1"/>
  <c r="M15" i="1"/>
  <c r="M14" i="1"/>
  <c r="M13" i="1"/>
  <c r="M12" i="1"/>
  <c r="M11" i="1"/>
  <c r="M10" i="1"/>
  <c r="M8" i="1" s="1"/>
  <c r="M7" i="1" s="1"/>
  <c r="M29" i="1" s="1"/>
  <c r="M9" i="1"/>
  <c r="N8" i="1"/>
  <c r="N7" i="1"/>
  <c r="N29" i="1"/>
  <c r="N59" i="1" s="1"/>
  <c r="N65" i="1" s="1"/>
  <c r="K26" i="1"/>
  <c r="J26" i="1" s="1"/>
  <c r="I40" i="1"/>
  <c r="L40" i="1"/>
  <c r="L59" i="1"/>
  <c r="L65" i="1"/>
  <c r="J38" i="1"/>
  <c r="J37" i="1"/>
  <c r="K17" i="1"/>
  <c r="K23" i="1"/>
  <c r="J23" i="1" s="1"/>
  <c r="J22" i="1"/>
  <c r="J25" i="1"/>
  <c r="J24" i="1"/>
  <c r="G24" i="1"/>
  <c r="L62" i="1"/>
  <c r="K62" i="1"/>
  <c r="J60" i="1"/>
  <c r="J62" i="1"/>
  <c r="J61" i="1"/>
  <c r="L58" i="1"/>
  <c r="K58" i="1"/>
  <c r="J57" i="1"/>
  <c r="J56" i="1"/>
  <c r="J58" i="1" s="1"/>
  <c r="K51" i="1"/>
  <c r="J50" i="1"/>
  <c r="J48" i="1"/>
  <c r="J47" i="1"/>
  <c r="J51" i="1" s="1"/>
  <c r="K45" i="1"/>
  <c r="J44" i="1"/>
  <c r="J42" i="1"/>
  <c r="J41" i="1"/>
  <c r="J45" i="1"/>
  <c r="K40" i="1"/>
  <c r="J40" i="1"/>
  <c r="J36" i="1"/>
  <c r="J35" i="1"/>
  <c r="K33" i="1"/>
  <c r="J33" i="1"/>
  <c r="J32" i="1"/>
  <c r="J31" i="1"/>
  <c r="J30" i="1"/>
  <c r="J20" i="1"/>
  <c r="J19" i="1"/>
  <c r="J17" i="1" s="1"/>
  <c r="J18" i="1"/>
  <c r="J16" i="1"/>
  <c r="J15" i="1"/>
  <c r="J14" i="1"/>
  <c r="J13" i="1"/>
  <c r="J12" i="1"/>
  <c r="J11" i="1"/>
  <c r="J10" i="1"/>
  <c r="J9" i="1"/>
  <c r="K8" i="1"/>
  <c r="K7" i="1"/>
  <c r="K29" i="1" s="1"/>
  <c r="K59" i="1" s="1"/>
  <c r="K65" i="1" s="1"/>
  <c r="H58" i="1"/>
  <c r="H33" i="1"/>
  <c r="G32" i="1"/>
  <c r="I58" i="1"/>
  <c r="I59" i="1"/>
  <c r="I65" i="1" s="1"/>
  <c r="G31" i="1"/>
  <c r="G57" i="1"/>
  <c r="G35" i="1"/>
  <c r="G40" i="1" s="1"/>
  <c r="H40" i="1"/>
  <c r="G36" i="1"/>
  <c r="G60" i="1"/>
  <c r="G62" i="1" s="1"/>
  <c r="G56" i="1"/>
  <c r="G58" i="1"/>
  <c r="G50" i="1"/>
  <c r="I62" i="1"/>
  <c r="H62" i="1"/>
  <c r="H51" i="1"/>
  <c r="G48" i="1"/>
  <c r="G47" i="1"/>
  <c r="G51" i="1" s="1"/>
  <c r="H45" i="1"/>
  <c r="G44" i="1"/>
  <c r="G45" i="1" s="1"/>
  <c r="G43" i="1"/>
  <c r="G42" i="1"/>
  <c r="G41" i="1"/>
  <c r="G30" i="1"/>
  <c r="G23" i="1"/>
  <c r="G20" i="1"/>
  <c r="G19" i="1"/>
  <c r="G18" i="1"/>
  <c r="G17" i="1" s="1"/>
  <c r="H17" i="1"/>
  <c r="G16" i="1"/>
  <c r="G15" i="1"/>
  <c r="G14" i="1"/>
  <c r="G13" i="1"/>
  <c r="G12" i="1"/>
  <c r="G11" i="1"/>
  <c r="G10" i="1"/>
  <c r="G9" i="1"/>
  <c r="G8" i="1" s="1"/>
  <c r="G7" i="1" s="1"/>
  <c r="G29" i="1" s="1"/>
  <c r="G59" i="1" s="1"/>
  <c r="G65" i="1" s="1"/>
  <c r="H8" i="1"/>
  <c r="H7" i="1" s="1"/>
  <c r="H29" i="1" s="1"/>
  <c r="H59" i="1" s="1"/>
  <c r="H65" i="1" s="1"/>
  <c r="B15" i="1"/>
  <c r="G33" i="1"/>
  <c r="J27" i="1"/>
  <c r="P8" i="1"/>
  <c r="P7" i="1" s="1"/>
  <c r="P29" i="1" s="1"/>
  <c r="P59" i="1" s="1"/>
  <c r="P65" i="1" s="1"/>
  <c r="P58" i="1"/>
  <c r="J8" i="1"/>
  <c r="J7" i="1" s="1"/>
  <c r="J29" i="1" s="1"/>
  <c r="J59" i="1" s="1"/>
  <c r="J65" i="1" s="1"/>
  <c r="P17" i="1"/>
  <c r="M59" i="1" l="1"/>
  <c r="M65" i="1" s="1"/>
</calcChain>
</file>

<file path=xl/sharedStrings.xml><?xml version="1.0" encoding="utf-8"?>
<sst xmlns="http://schemas.openxmlformats.org/spreadsheetml/2006/main" count="130" uniqueCount="73">
  <si>
    <t xml:space="preserve">Bevételi  forrás  megnevezése </t>
  </si>
  <si>
    <t>Összesen:</t>
  </si>
  <si>
    <t>Működési</t>
  </si>
  <si>
    <t>Felhalmozási</t>
  </si>
  <si>
    <t>TÁRGYÉVI BEVÉTELEK ÖSSZESEN:</t>
  </si>
  <si>
    <t>Müködési:</t>
  </si>
  <si>
    <t>Felhalmozási:</t>
  </si>
  <si>
    <t>Összesen</t>
  </si>
  <si>
    <t>Gépjárműadó bevétel 40%</t>
  </si>
  <si>
    <t>Helyi önkormányzatok működésének általános támogatása</t>
  </si>
  <si>
    <t xml:space="preserve"> - Település-üzemeltetéshez kapcsolódó feladatellátás támogatása</t>
  </si>
  <si>
    <t xml:space="preserve">     - zöldterület-gazdálkodásával kapcsolatos feladatok ellátásának támogatása</t>
  </si>
  <si>
    <t xml:space="preserve">     - közvilágítás fenntartásának támogatása</t>
  </si>
  <si>
    <t xml:space="preserve">     - köztemető fenntartásával kapcsolatos feladatok támogatása</t>
  </si>
  <si>
    <t xml:space="preserve">     - közutak fenntartásának támogatása</t>
  </si>
  <si>
    <t xml:space="preserve"> - Falugondnoki szolgáltatás</t>
  </si>
  <si>
    <t>Vagyoni típusú adók: magánszemélyek kommunális adója</t>
  </si>
  <si>
    <t xml:space="preserve">Értékesítési típusú adók: Iparűzési adó </t>
  </si>
  <si>
    <t>Kiszámlázott általános forgalmi adó</t>
  </si>
  <si>
    <t>Előző év költségvetési maradványának igénybevétele</t>
  </si>
  <si>
    <t>II./ FINANSZÍROZÁSI BEVÉTELEK</t>
  </si>
  <si>
    <t xml:space="preserve">I./ KÖLTSÉGVETÉSI BEVÉTELEK </t>
  </si>
  <si>
    <t xml:space="preserve"> - Egyéb önkormányzati feladatok támogatása</t>
  </si>
  <si>
    <t xml:space="preserve"> - Kiegészítés a települési önkormányzatok működésének támogatásához kapcsolódóan</t>
  </si>
  <si>
    <t xml:space="preserve"> - A települési önkormányzatok szociális feladatainak egyéb támogatása</t>
  </si>
  <si>
    <t>Települési önkormányzatok kulturális feladatainak támogatása</t>
  </si>
  <si>
    <t>a./ Önkormányzatok működési támogatásai</t>
  </si>
  <si>
    <t>b./ Működési célú támogatások államháztartáson belülről</t>
  </si>
  <si>
    <t>Helyi adópótlék, adóbírság</t>
  </si>
  <si>
    <t>Eredeti ei.</t>
  </si>
  <si>
    <t>Kötelező feladatok</t>
  </si>
  <si>
    <t>Önként vállalt feladatok</t>
  </si>
  <si>
    <t>X</t>
  </si>
  <si>
    <t xml:space="preserve"> - Lakott külterülettel kapcsolatos feladatok támogatása</t>
  </si>
  <si>
    <t>Települési önkormányzatok szociális, gyermekjóléti és gyermekétkeztetési feladatainak támogatása</t>
  </si>
  <si>
    <t>Adatok Ft-ban</t>
  </si>
  <si>
    <t xml:space="preserve"> - Polgármesteri illetmény támogatása</t>
  </si>
  <si>
    <t>d./ Közhatalmi bevételek</t>
  </si>
  <si>
    <t>e./ Működési bevételek</t>
  </si>
  <si>
    <t>Egyéb működési bevétel</t>
  </si>
  <si>
    <t>Egyéb felhalmozási célú támogatások bevételei egyéb fejezeti kezelésű előirányzattól (Zártkerti besorolású földrészletek mezőgazdasági hasznosítását segítő, infrastruktúrális hátteret biztosító fejlesztések támogatása)</t>
  </si>
  <si>
    <t>c./ Felhalmozási célú támogatások államháztartáson belülről</t>
  </si>
  <si>
    <t xml:space="preserve"> - A rászoruló gyermekek szünidei étkeztetésének támogatása</t>
  </si>
  <si>
    <t>Egyéb működési célú támogatások bevételei egyéb fejezeti kezelésű előirányzattól (Vis maior)</t>
  </si>
  <si>
    <t>Lakás építési kölcsön visszatérülés háztartásoktól</t>
  </si>
  <si>
    <t>Egyéb működési célú támogatások bevételei EU-s programokra és azok hazai társfinanszírozására EFOP-1.5.2-16-2017-00031</t>
  </si>
  <si>
    <t>Államháztartáson belüli megelőlegezések</t>
  </si>
  <si>
    <t xml:space="preserve"> - Kiegészítő támogatás (minimálbér és garantált bérminimum 2020.01.01-től történő emelésének ellentételezésére) </t>
  </si>
  <si>
    <t xml:space="preserve"> - Települési önkormányzatok nyilvános könyvtári és közművelődési feladatainak támogatása</t>
  </si>
  <si>
    <t>Egyéb felhalmozási célú támogatások bevételei egyéb fejezeti kezelésű előirányzattól (MFP_Külterület karbantartás)</t>
  </si>
  <si>
    <t>Egyéb felhalmozási célú támogatások bevételei egyéb fejezeti kezelésű előirányzattól (MFP_Játszótér felújítás)</t>
  </si>
  <si>
    <t>Működési célú költségvetési támogatások és kiegészítő támogatások</t>
  </si>
  <si>
    <t>Szociális tüzifa vásárláshoz kapcsolódó támogatás</t>
  </si>
  <si>
    <t>Egyéb működési célú támogatások bevételei elkülönített állami pénzalapoktól (közfoglalkoztatás,diákmunka)</t>
  </si>
  <si>
    <t>I. Módosított ei.</t>
  </si>
  <si>
    <t>II. Módosított ei.</t>
  </si>
  <si>
    <t xml:space="preserve"> - Szociális ágazatban kifizetésre kerülő összevont  pótlék támogatása</t>
  </si>
  <si>
    <t>Lakossági víz- és csatornaszolgáltatás támogatása</t>
  </si>
  <si>
    <t>EU-s programokra és azok hazai társfinanszírozására ( VP6-7.2.1-7.4.1.1-16 faluház felújítás)</t>
  </si>
  <si>
    <t>Teljesített ei.</t>
  </si>
  <si>
    <t xml:space="preserve">Gősfa község Önkormányzata 2020. évi teljesített bevételei forrásonként </t>
  </si>
  <si>
    <t>Egyéb felhalmozási célú támogatások bevételei egyéb fejezeti kezelésű előirányzattól (MFP_Faluházak felújítása 2020 )</t>
  </si>
  <si>
    <t>Felhalmozási célú önkormányzati támogatások (Vis maior 2019_Faluház beázás helyreállítása)</t>
  </si>
  <si>
    <t>Készletértékesítés ellenértéke</t>
  </si>
  <si>
    <t>Kamatbevételek</t>
  </si>
  <si>
    <t>f.) Felhalmozási bevételek</t>
  </si>
  <si>
    <t>Ingatlanértékesítés</t>
  </si>
  <si>
    <t>Egyéb működési célú átvett pénzeszköz</t>
  </si>
  <si>
    <t>g.) Működési célú átvett pénzeszközök</t>
  </si>
  <si>
    <t>Felhamozási célú visszatérítendő támogatások, kölcsönök visszatérülése ÁHT-n kivülről</t>
  </si>
  <si>
    <t>h./ Felhalmozási célú átvett pénzeszközök</t>
  </si>
  <si>
    <t>Szolgáltatások ellenértéke</t>
  </si>
  <si>
    <t>1. melléklet a 7/2021.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</si>
</sst>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sz val="12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i/>
      <sz val="12"/>
      <name val="Arial CE"/>
      <charset val="238"/>
    </font>
    <font>
      <b/>
      <i/>
      <sz val="12"/>
      <name val="Arial CE"/>
      <charset val="238"/>
    </font>
    <font>
      <sz val="12"/>
      <color indexed="8"/>
      <name val="Arial CE"/>
      <charset val="238"/>
    </font>
    <font>
      <sz val="8"/>
      <name val="Arial CE"/>
      <charset val="238"/>
    </font>
    <font>
      <sz val="18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5">
    <xf numFmtId="0" fontId="0" fillId="0" borderId="0" xfId="0"/>
    <xf numFmtId="0" fontId="1" fillId="0" borderId="0" xfId="0" applyFont="1"/>
    <xf numFmtId="0" fontId="0" fillId="0" borderId="0" xfId="0" applyBorder="1"/>
    <xf numFmtId="3" fontId="0" fillId="0" borderId="0" xfId="0" applyNumberFormat="1" applyBorder="1"/>
    <xf numFmtId="0" fontId="7" fillId="0" borderId="0" xfId="0" applyFont="1" applyBorder="1"/>
    <xf numFmtId="0" fontId="6" fillId="0" borderId="0" xfId="0" applyFont="1"/>
    <xf numFmtId="0" fontId="0" fillId="0" borderId="1" xfId="0" applyBorder="1" applyAlignment="1">
      <alignment horizontal="centerContinuous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Continuous"/>
    </xf>
    <xf numFmtId="0" fontId="1" fillId="0" borderId="3" xfId="0" applyFont="1" applyBorder="1"/>
    <xf numFmtId="0" fontId="9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1" fillId="0" borderId="8" xfId="0" applyFont="1" applyBorder="1"/>
    <xf numFmtId="0" fontId="1" fillId="0" borderId="9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7" fillId="0" borderId="10" xfId="0" applyFont="1" applyBorder="1"/>
    <xf numFmtId="0" fontId="0" fillId="0" borderId="4" xfId="0" applyBorder="1"/>
    <xf numFmtId="3" fontId="0" fillId="0" borderId="4" xfId="0" applyNumberFormat="1" applyBorder="1"/>
    <xf numFmtId="0" fontId="0" fillId="0" borderId="5" xfId="0" applyBorder="1"/>
    <xf numFmtId="3" fontId="9" fillId="0" borderId="4" xfId="0" applyNumberFormat="1" applyFont="1" applyBorder="1"/>
    <xf numFmtId="3" fontId="4" fillId="0" borderId="4" xfId="0" applyNumberFormat="1" applyFont="1" applyBorder="1"/>
    <xf numFmtId="0" fontId="1" fillId="0" borderId="11" xfId="0" applyFont="1" applyBorder="1" applyAlignment="1">
      <alignment wrapText="1"/>
    </xf>
    <xf numFmtId="0" fontId="1" fillId="0" borderId="5" xfId="0" applyFont="1" applyBorder="1"/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/>
    <xf numFmtId="0" fontId="10" fillId="2" borderId="5" xfId="0" applyFont="1" applyFill="1" applyBorder="1" applyAlignment="1">
      <alignment wrapText="1"/>
    </xf>
    <xf numFmtId="0" fontId="10" fillId="2" borderId="5" xfId="0" applyFont="1" applyFill="1" applyBorder="1"/>
    <xf numFmtId="3" fontId="6" fillId="0" borderId="16" xfId="0" applyNumberFormat="1" applyFont="1" applyBorder="1" applyAlignment="1">
      <alignment horizontal="right"/>
    </xf>
    <xf numFmtId="3" fontId="5" fillId="0" borderId="17" xfId="0" applyNumberFormat="1" applyFont="1" applyBorder="1" applyAlignment="1">
      <alignment horizontal="right"/>
    </xf>
    <xf numFmtId="3" fontId="6" fillId="0" borderId="18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6" fillId="0" borderId="20" xfId="0" applyNumberFormat="1" applyFont="1" applyBorder="1" applyAlignment="1">
      <alignment horizontal="right"/>
    </xf>
    <xf numFmtId="3" fontId="6" fillId="0" borderId="21" xfId="0" applyNumberFormat="1" applyFont="1" applyBorder="1" applyAlignment="1">
      <alignment horizontal="right"/>
    </xf>
    <xf numFmtId="3" fontId="6" fillId="0" borderId="22" xfId="0" applyNumberFormat="1" applyFont="1" applyBorder="1" applyAlignment="1">
      <alignment horizontal="right"/>
    </xf>
    <xf numFmtId="3" fontId="6" fillId="0" borderId="23" xfId="0" applyNumberFormat="1" applyFont="1" applyBorder="1" applyAlignment="1">
      <alignment horizontal="right"/>
    </xf>
    <xf numFmtId="3" fontId="6" fillId="0" borderId="24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25" xfId="0" applyNumberFormat="1" applyFont="1" applyBorder="1" applyAlignment="1">
      <alignment horizontal="right"/>
    </xf>
    <xf numFmtId="3" fontId="6" fillId="0" borderId="26" xfId="0" applyNumberFormat="1" applyFont="1" applyBorder="1" applyAlignment="1">
      <alignment horizontal="right"/>
    </xf>
    <xf numFmtId="3" fontId="6" fillId="0" borderId="27" xfId="0" applyNumberFormat="1" applyFont="1" applyBorder="1" applyAlignment="1">
      <alignment horizontal="right"/>
    </xf>
    <xf numFmtId="3" fontId="6" fillId="0" borderId="28" xfId="0" applyNumberFormat="1" applyFon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3" fontId="6" fillId="0" borderId="18" xfId="0" applyNumberFormat="1" applyFont="1" applyBorder="1" applyAlignment="1"/>
    <xf numFmtId="3" fontId="6" fillId="0" borderId="22" xfId="0" applyNumberFormat="1" applyFont="1" applyBorder="1" applyAlignment="1"/>
    <xf numFmtId="3" fontId="6" fillId="0" borderId="20" xfId="0" applyNumberFormat="1" applyFont="1" applyBorder="1" applyAlignment="1"/>
    <xf numFmtId="3" fontId="6" fillId="0" borderId="16" xfId="0" applyNumberFormat="1" applyFont="1" applyBorder="1" applyAlignment="1"/>
    <xf numFmtId="0" fontId="6" fillId="0" borderId="24" xfId="0" applyFont="1" applyBorder="1" applyAlignment="1"/>
    <xf numFmtId="3" fontId="6" fillId="0" borderId="23" xfId="0" applyNumberFormat="1" applyFont="1" applyBorder="1" applyAlignment="1"/>
    <xf numFmtId="3" fontId="6" fillId="0" borderId="3" xfId="0" applyNumberFormat="1" applyFont="1" applyBorder="1" applyAlignment="1"/>
    <xf numFmtId="3" fontId="6" fillId="0" borderId="25" xfId="0" applyNumberFormat="1" applyFont="1" applyBorder="1" applyAlignment="1"/>
    <xf numFmtId="3" fontId="6" fillId="0" borderId="26" xfId="0" applyNumberFormat="1" applyFont="1" applyBorder="1" applyAlignment="1"/>
    <xf numFmtId="3" fontId="6" fillId="0" borderId="27" xfId="0" applyNumberFormat="1" applyFont="1" applyBorder="1" applyAlignment="1"/>
    <xf numFmtId="3" fontId="5" fillId="0" borderId="17" xfId="0" applyNumberFormat="1" applyFont="1" applyBorder="1" applyAlignment="1"/>
    <xf numFmtId="3" fontId="5" fillId="0" borderId="19" xfId="0" applyNumberFormat="1" applyFont="1" applyBorder="1" applyAlignment="1"/>
    <xf numFmtId="3" fontId="5" fillId="2" borderId="2" xfId="0" applyNumberFormat="1" applyFont="1" applyFill="1" applyBorder="1" applyAlignment="1"/>
    <xf numFmtId="3" fontId="5" fillId="2" borderId="30" xfId="0" applyNumberFormat="1" applyFont="1" applyFill="1" applyBorder="1" applyAlignment="1"/>
    <xf numFmtId="3" fontId="5" fillId="2" borderId="9" xfId="0" applyNumberFormat="1" applyFont="1" applyFill="1" applyBorder="1" applyAlignment="1"/>
    <xf numFmtId="3" fontId="13" fillId="2" borderId="18" xfId="0" applyNumberFormat="1" applyFont="1" applyFill="1" applyBorder="1" applyAlignment="1"/>
    <xf numFmtId="3" fontId="13" fillId="2" borderId="17" xfId="0" applyNumberFormat="1" applyFont="1" applyFill="1" applyBorder="1" applyAlignment="1"/>
    <xf numFmtId="3" fontId="13" fillId="2" borderId="19" xfId="0" applyNumberFormat="1" applyFont="1" applyFill="1" applyBorder="1" applyAlignment="1"/>
    <xf numFmtId="3" fontId="13" fillId="2" borderId="22" xfId="0" applyNumberFormat="1" applyFont="1" applyFill="1" applyBorder="1" applyAlignment="1"/>
    <xf numFmtId="3" fontId="13" fillId="2" borderId="31" xfId="0" applyNumberFormat="1" applyFont="1" applyFill="1" applyBorder="1" applyAlignment="1">
      <alignment vertical="center"/>
    </xf>
    <xf numFmtId="3" fontId="13" fillId="2" borderId="32" xfId="0" applyNumberFormat="1" applyFont="1" applyFill="1" applyBorder="1" applyAlignment="1">
      <alignment vertical="center"/>
    </xf>
    <xf numFmtId="3" fontId="5" fillId="0" borderId="33" xfId="0" applyNumberFormat="1" applyFont="1" applyBorder="1" applyAlignment="1"/>
    <xf numFmtId="3" fontId="6" fillId="0" borderId="34" xfId="0" applyNumberFormat="1" applyFont="1" applyBorder="1" applyAlignment="1"/>
    <xf numFmtId="3" fontId="6" fillId="0" borderId="35" xfId="0" applyNumberFormat="1" applyFont="1" applyBorder="1" applyAlignment="1"/>
    <xf numFmtId="3" fontId="5" fillId="0" borderId="34" xfId="0" applyNumberFormat="1" applyFont="1" applyBorder="1" applyAlignment="1"/>
    <xf numFmtId="3" fontId="12" fillId="2" borderId="36" xfId="0" applyNumberFormat="1" applyFont="1" applyFill="1" applyBorder="1" applyAlignment="1">
      <alignment vertical="center"/>
    </xf>
    <xf numFmtId="3" fontId="14" fillId="0" borderId="20" xfId="0" applyNumberFormat="1" applyFont="1" applyBorder="1" applyAlignment="1"/>
    <xf numFmtId="3" fontId="14" fillId="0" borderId="16" xfId="0" applyNumberFormat="1" applyFont="1" applyBorder="1" applyAlignment="1"/>
    <xf numFmtId="3" fontId="14" fillId="0" borderId="23" xfId="0" applyNumberFormat="1" applyFont="1" applyBorder="1" applyAlignment="1"/>
    <xf numFmtId="0" fontId="14" fillId="0" borderId="24" xfId="0" applyFont="1" applyBorder="1" applyAlignment="1"/>
    <xf numFmtId="0" fontId="9" fillId="0" borderId="37" xfId="0" applyFont="1" applyBorder="1"/>
    <xf numFmtId="0" fontId="0" fillId="0" borderId="37" xfId="0" applyBorder="1"/>
    <xf numFmtId="0" fontId="0" fillId="0" borderId="38" xfId="0" applyBorder="1"/>
    <xf numFmtId="0" fontId="15" fillId="0" borderId="4" xfId="0" applyFont="1" applyBorder="1" applyAlignment="1">
      <alignment wrapText="1"/>
    </xf>
    <xf numFmtId="3" fontId="16" fillId="0" borderId="20" xfId="0" applyNumberFormat="1" applyFont="1" applyBorder="1" applyAlignment="1"/>
    <xf numFmtId="3" fontId="16" fillId="0" borderId="16" xfId="0" applyNumberFormat="1" applyFont="1" applyBorder="1" applyAlignment="1"/>
    <xf numFmtId="3" fontId="16" fillId="0" borderId="23" xfId="0" applyNumberFormat="1" applyFont="1" applyBorder="1" applyAlignment="1"/>
    <xf numFmtId="0" fontId="16" fillId="0" borderId="24" xfId="0" applyFont="1" applyBorder="1" applyAlignment="1"/>
    <xf numFmtId="0" fontId="15" fillId="0" borderId="37" xfId="0" applyFont="1" applyBorder="1"/>
    <xf numFmtId="3" fontId="15" fillId="0" borderId="4" xfId="0" applyNumberFormat="1" applyFont="1" applyBorder="1"/>
    <xf numFmtId="0" fontId="17" fillId="0" borderId="24" xfId="0" applyFont="1" applyBorder="1" applyAlignment="1"/>
    <xf numFmtId="3" fontId="17" fillId="0" borderId="20" xfId="0" applyNumberFormat="1" applyFont="1" applyBorder="1" applyAlignment="1"/>
    <xf numFmtId="3" fontId="17" fillId="0" borderId="16" xfId="0" applyNumberFormat="1" applyFont="1" applyBorder="1" applyAlignment="1"/>
    <xf numFmtId="3" fontId="17" fillId="0" borderId="23" xfId="0" applyNumberFormat="1" applyFont="1" applyBorder="1" applyAlignment="1"/>
    <xf numFmtId="0" fontId="18" fillId="0" borderId="37" xfId="0" applyFont="1" applyBorder="1"/>
    <xf numFmtId="0" fontId="18" fillId="0" borderId="0" xfId="0" applyFont="1"/>
    <xf numFmtId="3" fontId="20" fillId="0" borderId="20" xfId="0" applyNumberFormat="1" applyFont="1" applyBorder="1" applyAlignment="1"/>
    <xf numFmtId="3" fontId="20" fillId="0" borderId="16" xfId="0" applyNumberFormat="1" applyFont="1" applyBorder="1" applyAlignment="1"/>
    <xf numFmtId="3" fontId="20" fillId="0" borderId="23" xfId="0" applyNumberFormat="1" applyFont="1" applyBorder="1" applyAlignment="1"/>
    <xf numFmtId="0" fontId="20" fillId="0" borderId="24" xfId="0" applyFont="1" applyBorder="1" applyAlignment="1"/>
    <xf numFmtId="3" fontId="2" fillId="0" borderId="4" xfId="0" applyNumberFormat="1" applyFont="1" applyBorder="1"/>
    <xf numFmtId="0" fontId="2" fillId="0" borderId="37" xfId="0" applyFont="1" applyBorder="1"/>
    <xf numFmtId="3" fontId="19" fillId="0" borderId="18" xfId="0" applyNumberFormat="1" applyFont="1" applyBorder="1" applyAlignment="1"/>
    <xf numFmtId="3" fontId="19" fillId="0" borderId="17" xfId="0" applyNumberFormat="1" applyFont="1" applyBorder="1" applyAlignment="1"/>
    <xf numFmtId="3" fontId="19" fillId="0" borderId="22" xfId="0" applyNumberFormat="1" applyFont="1" applyBorder="1" applyAlignment="1"/>
    <xf numFmtId="0" fontId="0" fillId="0" borderId="39" xfId="0" applyBorder="1"/>
    <xf numFmtId="3" fontId="13" fillId="2" borderId="40" xfId="0" applyNumberFormat="1" applyFont="1" applyFill="1" applyBorder="1" applyAlignment="1">
      <alignment vertical="center"/>
    </xf>
    <xf numFmtId="3" fontId="13" fillId="2" borderId="41" xfId="0" applyNumberFormat="1" applyFont="1" applyFill="1" applyBorder="1" applyAlignment="1">
      <alignment vertical="center"/>
    </xf>
    <xf numFmtId="0" fontId="3" fillId="0" borderId="4" xfId="0" applyFont="1" applyBorder="1" applyAlignment="1">
      <alignment wrapText="1"/>
    </xf>
    <xf numFmtId="3" fontId="3" fillId="0" borderId="4" xfId="0" applyNumberFormat="1" applyFont="1" applyBorder="1"/>
    <xf numFmtId="3" fontId="21" fillId="0" borderId="20" xfId="0" applyNumberFormat="1" applyFont="1" applyBorder="1" applyAlignment="1"/>
    <xf numFmtId="3" fontId="21" fillId="0" borderId="16" xfId="0" applyNumberFormat="1" applyFont="1" applyBorder="1" applyAlignment="1"/>
    <xf numFmtId="3" fontId="21" fillId="0" borderId="23" xfId="0" applyNumberFormat="1" applyFont="1" applyBorder="1" applyAlignment="1"/>
    <xf numFmtId="0" fontId="21" fillId="0" borderId="24" xfId="0" applyFont="1" applyBorder="1" applyAlignment="1"/>
    <xf numFmtId="0" fontId="3" fillId="0" borderId="37" xfId="0" applyFont="1" applyBorder="1"/>
    <xf numFmtId="3" fontId="17" fillId="0" borderId="16" xfId="0" applyNumberFormat="1" applyFont="1" applyFill="1" applyBorder="1" applyAlignment="1"/>
    <xf numFmtId="3" fontId="6" fillId="0" borderId="42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13" xfId="0" applyNumberFormat="1" applyFont="1" applyBorder="1" applyAlignment="1">
      <alignment horizontal="right"/>
    </xf>
    <xf numFmtId="3" fontId="6" fillId="0" borderId="43" xfId="0" applyNumberFormat="1" applyFont="1" applyBorder="1" applyAlignment="1">
      <alignment horizontal="right"/>
    </xf>
    <xf numFmtId="3" fontId="6" fillId="0" borderId="44" xfId="0" applyNumberFormat="1" applyFont="1" applyBorder="1" applyAlignment="1">
      <alignment horizontal="right"/>
    </xf>
    <xf numFmtId="0" fontId="4" fillId="0" borderId="39" xfId="0" applyFont="1" applyBorder="1"/>
    <xf numFmtId="3" fontId="17" fillId="0" borderId="12" xfId="0" applyNumberFormat="1" applyFont="1" applyBorder="1" applyAlignment="1">
      <alignment horizontal="right"/>
    </xf>
    <xf numFmtId="3" fontId="17" fillId="0" borderId="13" xfId="0" applyNumberFormat="1" applyFont="1" applyBorder="1" applyAlignment="1">
      <alignment horizontal="right"/>
    </xf>
    <xf numFmtId="3" fontId="17" fillId="0" borderId="44" xfId="0" applyNumberFormat="1" applyFont="1" applyBorder="1" applyAlignment="1">
      <alignment horizontal="right"/>
    </xf>
    <xf numFmtId="3" fontId="17" fillId="0" borderId="43" xfId="0" applyNumberFormat="1" applyFont="1" applyBorder="1" applyAlignment="1">
      <alignment horizontal="right"/>
    </xf>
    <xf numFmtId="3" fontId="5" fillId="2" borderId="19" xfId="0" applyNumberFormat="1" applyFont="1" applyFill="1" applyBorder="1" applyAlignment="1"/>
    <xf numFmtId="0" fontId="12" fillId="2" borderId="14" xfId="0" applyFont="1" applyFill="1" applyBorder="1" applyAlignment="1">
      <alignment horizontal="left" vertic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15" fillId="0" borderId="7" xfId="0" applyFont="1" applyBorder="1" applyAlignment="1">
      <alignment wrapText="1"/>
    </xf>
    <xf numFmtId="0" fontId="15" fillId="0" borderId="7" xfId="0" applyFont="1" applyBorder="1"/>
    <xf numFmtId="3" fontId="16" fillId="0" borderId="3" xfId="0" applyNumberFormat="1" applyFont="1" applyBorder="1" applyAlignment="1"/>
    <xf numFmtId="3" fontId="16" fillId="0" borderId="25" xfId="0" applyNumberFormat="1" applyFont="1" applyBorder="1" applyAlignment="1"/>
    <xf numFmtId="3" fontId="16" fillId="0" borderId="27" xfId="0" applyNumberFormat="1" applyFont="1" applyBorder="1" applyAlignment="1"/>
    <xf numFmtId="0" fontId="16" fillId="0" borderId="26" xfId="0" applyFont="1" applyBorder="1" applyAlignment="1"/>
    <xf numFmtId="0" fontId="8" fillId="0" borderId="5" xfId="0" applyFont="1" applyBorder="1" applyAlignment="1">
      <alignment horizontal="center"/>
    </xf>
    <xf numFmtId="0" fontId="0" fillId="0" borderId="18" xfId="0" applyBorder="1" applyAlignment="1">
      <alignment horizontal="centerContinuous"/>
    </xf>
    <xf numFmtId="0" fontId="1" fillId="0" borderId="17" xfId="0" applyFont="1" applyBorder="1" applyAlignment="1">
      <alignment horizontal="centerContinuous"/>
    </xf>
    <xf numFmtId="0" fontId="1" fillId="0" borderId="22" xfId="0" applyFont="1" applyBorder="1" applyAlignment="1">
      <alignment horizontal="left"/>
    </xf>
    <xf numFmtId="3" fontId="16" fillId="0" borderId="45" xfId="0" applyNumberFormat="1" applyFont="1" applyBorder="1" applyAlignment="1"/>
    <xf numFmtId="0" fontId="0" fillId="0" borderId="46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48" xfId="0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16" fillId="0" borderId="45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3" fontId="6" fillId="0" borderId="45" xfId="0" applyNumberFormat="1" applyFont="1" applyBorder="1" applyAlignment="1">
      <alignment horizontal="center"/>
    </xf>
    <xf numFmtId="3" fontId="6" fillId="0" borderId="20" xfId="0" applyNumberFormat="1" applyFont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3" fontId="17" fillId="0" borderId="18" xfId="0" applyNumberFormat="1" applyFont="1" applyBorder="1" applyAlignment="1">
      <alignment horizontal="center"/>
    </xf>
    <xf numFmtId="0" fontId="17" fillId="0" borderId="50" xfId="0" applyFont="1" applyBorder="1" applyAlignment="1">
      <alignment horizontal="center"/>
    </xf>
    <xf numFmtId="3" fontId="17" fillId="2" borderId="18" xfId="0" applyNumberFormat="1" applyFont="1" applyFill="1" applyBorder="1" applyAlignment="1">
      <alignment horizontal="center"/>
    </xf>
    <xf numFmtId="0" fontId="17" fillId="2" borderId="50" xfId="0" applyFont="1" applyFill="1" applyBorder="1" applyAlignment="1">
      <alignment horizontal="center"/>
    </xf>
    <xf numFmtId="3" fontId="22" fillId="2" borderId="18" xfId="0" applyNumberFormat="1" applyFont="1" applyFill="1" applyBorder="1" applyAlignment="1">
      <alignment horizontal="center"/>
    </xf>
    <xf numFmtId="3" fontId="22" fillId="2" borderId="18" xfId="0" applyNumberFormat="1" applyFont="1" applyFill="1" applyBorder="1" applyAlignment="1">
      <alignment horizontal="center" vertical="center"/>
    </xf>
    <xf numFmtId="0" fontId="17" fillId="2" borderId="50" xfId="0" applyFont="1" applyFill="1" applyBorder="1" applyAlignment="1">
      <alignment horizontal="center" vertical="center"/>
    </xf>
    <xf numFmtId="0" fontId="6" fillId="0" borderId="0" xfId="0" applyFont="1" applyBorder="1"/>
    <xf numFmtId="0" fontId="15" fillId="0" borderId="0" xfId="0" applyFont="1" applyBorder="1"/>
    <xf numFmtId="0" fontId="9" fillId="0" borderId="0" xfId="0" applyFont="1" applyBorder="1"/>
    <xf numFmtId="0" fontId="2" fillId="0" borderId="0" xfId="0" applyFont="1" applyBorder="1"/>
    <xf numFmtId="0" fontId="18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 vertical="center"/>
    </xf>
    <xf numFmtId="0" fontId="5" fillId="0" borderId="18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3" fontId="6" fillId="0" borderId="53" xfId="0" applyNumberFormat="1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3" fontId="19" fillId="0" borderId="17" xfId="0" applyNumberFormat="1" applyFont="1" applyFill="1" applyBorder="1" applyAlignment="1"/>
    <xf numFmtId="3" fontId="19" fillId="0" borderId="19" xfId="0" applyNumberFormat="1" applyFont="1" applyBorder="1" applyAlignment="1"/>
    <xf numFmtId="3" fontId="5" fillId="0" borderId="17" xfId="0" applyNumberFormat="1" applyFont="1" applyFill="1" applyBorder="1" applyAlignment="1">
      <alignment horizontal="right"/>
    </xf>
    <xf numFmtId="0" fontId="0" fillId="0" borderId="55" xfId="0" applyBorder="1" applyAlignment="1">
      <alignment wrapText="1"/>
    </xf>
    <xf numFmtId="0" fontId="0" fillId="0" borderId="56" xfId="0" applyBorder="1"/>
    <xf numFmtId="3" fontId="6" fillId="0" borderId="57" xfId="0" applyNumberFormat="1" applyFont="1" applyBorder="1" applyAlignment="1">
      <alignment horizontal="right"/>
    </xf>
    <xf numFmtId="3" fontId="6" fillId="0" borderId="58" xfId="0" applyNumberFormat="1" applyFont="1" applyBorder="1" applyAlignment="1">
      <alignment horizontal="right"/>
    </xf>
    <xf numFmtId="3" fontId="6" fillId="0" borderId="59" xfId="0" applyNumberFormat="1" applyFont="1" applyBorder="1" applyAlignment="1">
      <alignment horizontal="right"/>
    </xf>
    <xf numFmtId="3" fontId="5" fillId="0" borderId="53" xfId="0" applyNumberFormat="1" applyFont="1" applyBorder="1" applyAlignment="1"/>
    <xf numFmtId="3" fontId="13" fillId="2" borderId="18" xfId="0" applyNumberFormat="1" applyFont="1" applyFill="1" applyBorder="1" applyAlignment="1">
      <alignment vertical="center"/>
    </xf>
    <xf numFmtId="3" fontId="5" fillId="0" borderId="18" xfId="0" applyNumberFormat="1" applyFont="1" applyBorder="1" applyAlignment="1"/>
    <xf numFmtId="0" fontId="4" fillId="0" borderId="0" xfId="0" applyFont="1" applyBorder="1"/>
    <xf numFmtId="0" fontId="17" fillId="0" borderId="44" xfId="0" applyFont="1" applyBorder="1"/>
    <xf numFmtId="0" fontId="17" fillId="0" borderId="12" xfId="0" applyFont="1" applyBorder="1"/>
    <xf numFmtId="0" fontId="17" fillId="0" borderId="43" xfId="0" applyFont="1" applyBorder="1"/>
    <xf numFmtId="3" fontId="17" fillId="0" borderId="13" xfId="0" applyNumberFormat="1" applyFont="1" applyBorder="1"/>
    <xf numFmtId="0" fontId="6" fillId="0" borderId="42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3" fontId="20" fillId="0" borderId="16" xfId="0" applyNumberFormat="1" applyFont="1" applyFill="1" applyBorder="1" applyAlignment="1"/>
    <xf numFmtId="3" fontId="17" fillId="0" borderId="20" xfId="0" applyNumberFormat="1" applyFont="1" applyFill="1" applyBorder="1" applyAlignment="1"/>
    <xf numFmtId="0" fontId="23" fillId="0" borderId="0" xfId="0" applyFont="1" applyAlignment="1">
      <alignment horizontal="right"/>
    </xf>
    <xf numFmtId="3" fontId="6" fillId="0" borderId="25" xfId="0" applyNumberFormat="1" applyFont="1" applyFill="1" applyBorder="1" applyAlignment="1">
      <alignment horizontal="right"/>
    </xf>
    <xf numFmtId="3" fontId="6" fillId="0" borderId="16" xfId="0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0" fontId="0" fillId="0" borderId="0" xfId="0" applyFont="1" applyBorder="1"/>
    <xf numFmtId="3" fontId="17" fillId="0" borderId="42" xfId="0" applyNumberFormat="1" applyFont="1" applyFill="1" applyBorder="1"/>
    <xf numFmtId="3" fontId="17" fillId="0" borderId="12" xfId="0" applyNumberFormat="1" applyFont="1" applyFill="1" applyBorder="1"/>
    <xf numFmtId="3" fontId="17" fillId="0" borderId="44" xfId="0" applyNumberFormat="1" applyFont="1" applyFill="1" applyBorder="1" applyAlignment="1">
      <alignment horizontal="right"/>
    </xf>
    <xf numFmtId="3" fontId="17" fillId="0" borderId="12" xfId="0" applyNumberFormat="1" applyFont="1" applyFill="1" applyBorder="1" applyAlignment="1">
      <alignment horizontal="right"/>
    </xf>
    <xf numFmtId="3" fontId="6" fillId="0" borderId="57" xfId="0" applyNumberFormat="1" applyFont="1" applyFill="1" applyBorder="1" applyAlignment="1">
      <alignment horizontal="right"/>
    </xf>
    <xf numFmtId="3" fontId="6" fillId="0" borderId="58" xfId="0" applyNumberFormat="1" applyFont="1" applyFill="1" applyBorder="1" applyAlignment="1">
      <alignment horizontal="right"/>
    </xf>
    <xf numFmtId="3" fontId="6" fillId="0" borderId="42" xfId="0" applyNumberFormat="1" applyFont="1" applyBorder="1" applyAlignment="1">
      <alignment horizontal="center"/>
    </xf>
    <xf numFmtId="0" fontId="0" fillId="0" borderId="56" xfId="0" applyBorder="1" applyAlignment="1">
      <alignment wrapText="1"/>
    </xf>
    <xf numFmtId="3" fontId="6" fillId="0" borderId="61" xfId="0" applyNumberFormat="1" applyFont="1" applyBorder="1" applyAlignment="1">
      <alignment horizontal="right"/>
    </xf>
    <xf numFmtId="3" fontId="6" fillId="0" borderId="53" xfId="0" applyNumberFormat="1" applyFont="1" applyBorder="1" applyAlignment="1">
      <alignment horizontal="right"/>
    </xf>
    <xf numFmtId="3" fontId="5" fillId="0" borderId="18" xfId="0" applyNumberFormat="1" applyFont="1" applyBorder="1" applyAlignment="1">
      <alignment horizontal="right"/>
    </xf>
    <xf numFmtId="0" fontId="0" fillId="0" borderId="15" xfId="0" applyBorder="1"/>
    <xf numFmtId="3" fontId="5" fillId="0" borderId="62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0" fillId="0" borderId="0" xfId="0" applyFont="1"/>
    <xf numFmtId="3" fontId="17" fillId="0" borderId="29" xfId="0" applyNumberFormat="1" applyFont="1" applyBorder="1" applyAlignment="1">
      <alignment horizontal="center"/>
    </xf>
    <xf numFmtId="0" fontId="0" fillId="0" borderId="10" xfId="0" applyFont="1" applyBorder="1" applyAlignment="1">
      <alignment wrapText="1"/>
    </xf>
    <xf numFmtId="0" fontId="17" fillId="0" borderId="51" xfId="0" applyFont="1" applyBorder="1" applyAlignment="1">
      <alignment horizontal="center"/>
    </xf>
    <xf numFmtId="0" fontId="0" fillId="0" borderId="14" xfId="0" applyFont="1" applyBorder="1" applyAlignment="1">
      <alignment wrapText="1"/>
    </xf>
    <xf numFmtId="3" fontId="17" fillId="0" borderId="36" xfId="0" applyNumberFormat="1" applyFont="1" applyBorder="1" applyAlignment="1">
      <alignment horizontal="right"/>
    </xf>
    <xf numFmtId="3" fontId="17" fillId="0" borderId="31" xfId="0" applyNumberFormat="1" applyFont="1" applyBorder="1" applyAlignment="1">
      <alignment horizontal="right"/>
    </xf>
    <xf numFmtId="3" fontId="17" fillId="0" borderId="63" xfId="0" applyNumberFormat="1" applyFont="1" applyBorder="1" applyAlignment="1">
      <alignment horizontal="right"/>
    </xf>
    <xf numFmtId="3" fontId="17" fillId="0" borderId="64" xfId="0" applyNumberFormat="1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3" fontId="19" fillId="0" borderId="19" xfId="0" applyNumberFormat="1" applyFont="1" applyBorder="1" applyAlignment="1">
      <alignment horizontal="right"/>
    </xf>
    <xf numFmtId="0" fontId="0" fillId="0" borderId="4" xfId="0" applyFont="1" applyBorder="1" applyAlignment="1">
      <alignment wrapText="1"/>
    </xf>
    <xf numFmtId="0" fontId="4" fillId="0" borderId="66" xfId="0" applyFont="1" applyBorder="1"/>
    <xf numFmtId="0" fontId="17" fillId="0" borderId="67" xfId="0" applyFont="1" applyBorder="1"/>
    <xf numFmtId="0" fontId="17" fillId="0" borderId="68" xfId="0" applyFont="1" applyBorder="1"/>
    <xf numFmtId="0" fontId="17" fillId="0" borderId="69" xfId="0" applyFont="1" applyBorder="1"/>
    <xf numFmtId="3" fontId="17" fillId="0" borderId="45" xfId="0" applyNumberFormat="1" applyFont="1" applyFill="1" applyBorder="1"/>
    <xf numFmtId="3" fontId="17" fillId="0" borderId="68" xfId="0" applyNumberFormat="1" applyFont="1" applyFill="1" applyBorder="1"/>
    <xf numFmtId="3" fontId="17" fillId="0" borderId="49" xfId="0" applyNumberFormat="1" applyFont="1" applyBorder="1"/>
    <xf numFmtId="0" fontId="6" fillId="0" borderId="45" xfId="0" applyFont="1" applyBorder="1" applyAlignment="1">
      <alignment horizontal="center"/>
    </xf>
    <xf numFmtId="0" fontId="4" fillId="0" borderId="37" xfId="0" applyFont="1" applyBorder="1"/>
    <xf numFmtId="0" fontId="17" fillId="0" borderId="21" xfId="0" applyFont="1" applyBorder="1"/>
    <xf numFmtId="0" fontId="17" fillId="0" borderId="16" xfId="0" applyFont="1" applyBorder="1"/>
    <xf numFmtId="0" fontId="17" fillId="0" borderId="23" xfId="0" applyFont="1" applyBorder="1"/>
    <xf numFmtId="3" fontId="17" fillId="0" borderId="20" xfId="0" applyNumberFormat="1" applyFont="1" applyFill="1" applyBorder="1"/>
    <xf numFmtId="3" fontId="17" fillId="0" borderId="16" xfId="0" applyNumberFormat="1" applyFont="1" applyFill="1" applyBorder="1"/>
    <xf numFmtId="3" fontId="17" fillId="0" borderId="24" xfId="0" applyNumberFormat="1" applyFont="1" applyBorder="1"/>
    <xf numFmtId="0" fontId="7" fillId="0" borderId="14" xfId="0" applyFont="1" applyBorder="1" applyAlignment="1">
      <alignment wrapText="1"/>
    </xf>
    <xf numFmtId="0" fontId="1" fillId="0" borderId="14" xfId="0" applyFont="1" applyBorder="1"/>
    <xf numFmtId="3" fontId="6" fillId="0" borderId="63" xfId="0" applyNumberFormat="1" applyFont="1" applyBorder="1" applyAlignment="1"/>
    <xf numFmtId="3" fontId="6" fillId="0" borderId="32" xfId="0" applyNumberFormat="1" applyFont="1" applyBorder="1" applyAlignment="1"/>
    <xf numFmtId="3" fontId="6" fillId="0" borderId="36" xfId="0" applyNumberFormat="1" applyFont="1" applyFill="1" applyBorder="1" applyAlignment="1"/>
    <xf numFmtId="3" fontId="6" fillId="0" borderId="31" xfId="0" applyNumberFormat="1" applyFont="1" applyFill="1" applyBorder="1" applyAlignment="1"/>
    <xf numFmtId="3" fontId="6" fillId="0" borderId="63" xfId="0" applyNumberFormat="1" applyFont="1" applyFill="1" applyBorder="1" applyAlignment="1"/>
    <xf numFmtId="3" fontId="17" fillId="0" borderId="36" xfId="0" applyNumberFormat="1" applyFont="1" applyFill="1" applyBorder="1" applyAlignment="1">
      <alignment horizontal="center"/>
    </xf>
    <xf numFmtId="0" fontId="7" fillId="0" borderId="10" xfId="0" applyFont="1" applyBorder="1" applyAlignment="1">
      <alignment wrapText="1"/>
    </xf>
    <xf numFmtId="0" fontId="1" fillId="0" borderId="10" xfId="0" applyFont="1" applyBorder="1"/>
    <xf numFmtId="3" fontId="6" fillId="0" borderId="49" xfId="0" applyNumberFormat="1" applyFont="1" applyBorder="1" applyAlignment="1"/>
    <xf numFmtId="3" fontId="6" fillId="0" borderId="69" xfId="0" applyNumberFormat="1" applyFont="1" applyBorder="1" applyAlignment="1"/>
    <xf numFmtId="3" fontId="6" fillId="0" borderId="45" xfId="0" applyNumberFormat="1" applyFont="1" applyFill="1" applyBorder="1" applyAlignment="1"/>
    <xf numFmtId="3" fontId="6" fillId="0" borderId="68" xfId="0" applyNumberFormat="1" applyFont="1" applyFill="1" applyBorder="1" applyAlignment="1"/>
    <xf numFmtId="3" fontId="17" fillId="0" borderId="45" xfId="0" applyNumberFormat="1" applyFont="1" applyFill="1" applyBorder="1" applyAlignment="1">
      <alignment horizontal="center"/>
    </xf>
    <xf numFmtId="0" fontId="0" fillId="0" borderId="4" xfId="0" applyBorder="1" applyAlignment="1">
      <alignment wrapText="1"/>
    </xf>
    <xf numFmtId="3" fontId="17" fillId="0" borderId="20" xfId="0" applyNumberFormat="1" applyFont="1" applyBorder="1"/>
    <xf numFmtId="3" fontId="17" fillId="0" borderId="16" xfId="0" applyNumberFormat="1" applyFont="1" applyBorder="1"/>
    <xf numFmtId="3" fontId="17" fillId="0" borderId="23" xfId="0" applyNumberFormat="1" applyFont="1" applyBorder="1"/>
    <xf numFmtId="0" fontId="17" fillId="0" borderId="24" xfId="0" applyFont="1" applyBorder="1"/>
    <xf numFmtId="0" fontId="4" fillId="0" borderId="0" xfId="0" applyFont="1"/>
    <xf numFmtId="0" fontId="17" fillId="0" borderId="20" xfId="0" applyFont="1" applyBorder="1" applyAlignment="1">
      <alignment horizontal="center"/>
    </xf>
    <xf numFmtId="0" fontId="17" fillId="0" borderId="52" xfId="0" applyFont="1" applyBorder="1" applyAlignment="1">
      <alignment horizontal="center"/>
    </xf>
    <xf numFmtId="3" fontId="0" fillId="0" borderId="39" xfId="0" applyNumberFormat="1" applyBorder="1"/>
    <xf numFmtId="3" fontId="17" fillId="0" borderId="42" xfId="0" applyNumberFormat="1" applyFont="1" applyBorder="1"/>
    <xf numFmtId="3" fontId="17" fillId="0" borderId="12" xfId="0" applyNumberFormat="1" applyFont="1" applyBorder="1"/>
    <xf numFmtId="3" fontId="17" fillId="0" borderId="43" xfId="0" applyNumberFormat="1" applyFont="1" applyBorder="1"/>
    <xf numFmtId="0" fontId="17" fillId="0" borderId="13" xfId="0" applyFont="1" applyBorder="1"/>
    <xf numFmtId="0" fontId="17" fillId="0" borderId="42" xfId="0" applyFont="1" applyBorder="1" applyAlignment="1">
      <alignment horizontal="center"/>
    </xf>
    <xf numFmtId="0" fontId="17" fillId="0" borderId="60" xfId="0" applyFont="1" applyBorder="1" applyAlignment="1">
      <alignment horizontal="center"/>
    </xf>
    <xf numFmtId="0" fontId="0" fillId="0" borderId="39" xfId="0" applyBorder="1" applyAlignment="1">
      <alignment wrapText="1"/>
    </xf>
    <xf numFmtId="3" fontId="17" fillId="0" borderId="3" xfId="0" applyNumberFormat="1" applyFont="1" applyBorder="1"/>
    <xf numFmtId="3" fontId="17" fillId="0" borderId="25" xfId="0" applyNumberFormat="1" applyFont="1" applyBorder="1"/>
    <xf numFmtId="0" fontId="17" fillId="0" borderId="26" xfId="0" applyFont="1" applyBorder="1"/>
    <xf numFmtId="0" fontId="17" fillId="0" borderId="3" xfId="0" applyFont="1" applyBorder="1" applyAlignment="1">
      <alignment horizontal="center"/>
    </xf>
    <xf numFmtId="0" fontId="17" fillId="0" borderId="70" xfId="0" applyFont="1" applyBorder="1" applyAlignment="1">
      <alignment horizontal="center"/>
    </xf>
    <xf numFmtId="3" fontId="19" fillId="0" borderId="3" xfId="0" applyNumberFormat="1" applyFont="1" applyFill="1" applyBorder="1"/>
    <xf numFmtId="3" fontId="19" fillId="0" borderId="25" xfId="0" applyNumberFormat="1" applyFont="1" applyFill="1" applyBorder="1"/>
    <xf numFmtId="0" fontId="0" fillId="0" borderId="4" xfId="0" quotePrefix="1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71" xfId="0" applyFont="1" applyBorder="1"/>
    <xf numFmtId="3" fontId="17" fillId="0" borderId="28" xfId="0" applyNumberFormat="1" applyFont="1" applyBorder="1" applyAlignment="1"/>
    <xf numFmtId="3" fontId="17" fillId="0" borderId="25" xfId="0" applyNumberFormat="1" applyFont="1" applyBorder="1" applyAlignment="1"/>
    <xf numFmtId="3" fontId="17" fillId="0" borderId="27" xfId="0" applyNumberFormat="1" applyFont="1" applyBorder="1" applyAlignment="1"/>
    <xf numFmtId="3" fontId="17" fillId="0" borderId="3" xfId="0" applyNumberFormat="1" applyFont="1" applyBorder="1" applyAlignment="1"/>
    <xf numFmtId="3" fontId="17" fillId="0" borderId="25" xfId="0" applyNumberFormat="1" applyFont="1" applyFill="1" applyBorder="1" applyAlignment="1"/>
    <xf numFmtId="3" fontId="17" fillId="0" borderId="26" xfId="0" applyNumberFormat="1" applyFont="1" applyBorder="1" applyAlignment="1"/>
    <xf numFmtId="0" fontId="0" fillId="3" borderId="39" xfId="0" applyFont="1" applyFill="1" applyBorder="1" applyAlignment="1">
      <alignment wrapText="1"/>
    </xf>
    <xf numFmtId="0" fontId="4" fillId="3" borderId="0" xfId="0" applyFont="1" applyFill="1" applyBorder="1"/>
    <xf numFmtId="0" fontId="17" fillId="3" borderId="44" xfId="0" applyFont="1" applyFill="1" applyBorder="1"/>
    <xf numFmtId="0" fontId="17" fillId="3" borderId="12" xfId="0" applyFont="1" applyFill="1" applyBorder="1"/>
    <xf numFmtId="0" fontId="17" fillId="3" borderId="43" xfId="0" applyFont="1" applyFill="1" applyBorder="1"/>
    <xf numFmtId="3" fontId="17" fillId="3" borderId="42" xfId="0" applyNumberFormat="1" applyFont="1" applyFill="1" applyBorder="1"/>
    <xf numFmtId="3" fontId="17" fillId="3" borderId="12" xfId="0" applyNumberFormat="1" applyFont="1" applyFill="1" applyBorder="1"/>
    <xf numFmtId="3" fontId="17" fillId="3" borderId="13" xfId="0" applyNumberFormat="1" applyFont="1" applyFill="1" applyBorder="1"/>
    <xf numFmtId="0" fontId="6" fillId="3" borderId="42" xfId="0" applyFont="1" applyFill="1" applyBorder="1" applyAlignment="1">
      <alignment horizontal="center"/>
    </xf>
    <xf numFmtId="0" fontId="6" fillId="3" borderId="60" xfId="0" applyFont="1" applyFill="1" applyBorder="1" applyAlignment="1">
      <alignment horizontal="center"/>
    </xf>
    <xf numFmtId="3" fontId="17" fillId="3" borderId="44" xfId="0" applyNumberFormat="1" applyFont="1" applyFill="1" applyBorder="1" applyAlignment="1">
      <alignment horizontal="right"/>
    </xf>
    <xf numFmtId="3" fontId="17" fillId="3" borderId="12" xfId="0" applyNumberFormat="1" applyFont="1" applyFill="1" applyBorder="1" applyAlignment="1">
      <alignment horizontal="right"/>
    </xf>
    <xf numFmtId="0" fontId="1" fillId="0" borderId="20" xfId="0" applyFont="1" applyBorder="1" applyAlignment="1">
      <alignment wrapText="1"/>
    </xf>
    <xf numFmtId="0" fontId="24" fillId="0" borderId="0" xfId="0" applyFont="1" applyFill="1" applyBorder="1"/>
    <xf numFmtId="3" fontId="6" fillId="0" borderId="49" xfId="0" applyNumberFormat="1" applyFont="1" applyFill="1" applyBorder="1" applyAlignment="1"/>
    <xf numFmtId="3" fontId="5" fillId="0" borderId="12" xfId="0" applyNumberFormat="1" applyFont="1" applyBorder="1" applyAlignment="1">
      <alignment horizontal="right"/>
    </xf>
    <xf numFmtId="3" fontId="5" fillId="0" borderId="44" xfId="0" applyNumberFormat="1" applyFont="1" applyBorder="1" applyAlignment="1">
      <alignment horizontal="right"/>
    </xf>
    <xf numFmtId="3" fontId="5" fillId="0" borderId="42" xfId="0" applyNumberFormat="1" applyFont="1" applyBorder="1" applyAlignment="1">
      <alignment horizontal="right"/>
    </xf>
    <xf numFmtId="3" fontId="17" fillId="0" borderId="44" xfId="0" applyNumberFormat="1" applyFont="1" applyBorder="1" applyAlignment="1">
      <alignment horizontal="center"/>
    </xf>
    <xf numFmtId="0" fontId="0" fillId="0" borderId="3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5" xfId="0" applyFont="1" applyBorder="1"/>
    <xf numFmtId="3" fontId="17" fillId="0" borderId="25" xfId="0" applyNumberFormat="1" applyFont="1" applyBorder="1" applyAlignment="1">
      <alignment horizontal="right"/>
    </xf>
    <xf numFmtId="3" fontId="17" fillId="0" borderId="27" xfId="0" applyNumberFormat="1" applyFont="1" applyBorder="1" applyAlignment="1">
      <alignment horizontal="right"/>
    </xf>
    <xf numFmtId="3" fontId="17" fillId="0" borderId="3" xfId="0" applyNumberFormat="1" applyFont="1" applyBorder="1" applyAlignment="1">
      <alignment horizontal="right"/>
    </xf>
    <xf numFmtId="3" fontId="17" fillId="0" borderId="26" xfId="0" applyNumberFormat="1" applyFont="1" applyBorder="1" applyAlignment="1">
      <alignment horizontal="right"/>
    </xf>
    <xf numFmtId="3" fontId="17" fillId="0" borderId="28" xfId="0" applyNumberFormat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0" fillId="0" borderId="72" xfId="0" applyBorder="1"/>
    <xf numFmtId="3" fontId="17" fillId="0" borderId="42" xfId="0" applyNumberFormat="1" applyFont="1" applyBorder="1" applyAlignment="1">
      <alignment horizontal="right"/>
    </xf>
    <xf numFmtId="3" fontId="6" fillId="3" borderId="68" xfId="0" applyNumberFormat="1" applyFont="1" applyFill="1" applyBorder="1" applyAlignment="1"/>
    <xf numFmtId="3" fontId="6" fillId="3" borderId="49" xfId="0" applyNumberFormat="1" applyFont="1" applyFill="1" applyBorder="1" applyAlignment="1"/>
    <xf numFmtId="0" fontId="0" fillId="3" borderId="48" xfId="0" applyFont="1" applyFill="1" applyBorder="1" applyAlignment="1">
      <alignment wrapText="1"/>
    </xf>
    <xf numFmtId="0" fontId="8" fillId="0" borderId="73" xfId="0" applyFont="1" applyBorder="1" applyAlignment="1">
      <alignment horizontal="center" wrapText="1"/>
    </xf>
    <xf numFmtId="0" fontId="8" fillId="0" borderId="74" xfId="0" applyFont="1" applyBorder="1" applyAlignment="1">
      <alignment horizontal="center" wrapText="1"/>
    </xf>
    <xf numFmtId="0" fontId="1" fillId="0" borderId="73" xfId="0" applyFont="1" applyBorder="1" applyAlignment="1">
      <alignment horizontal="center" wrapText="1"/>
    </xf>
    <xf numFmtId="0" fontId="1" fillId="0" borderId="74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74"/>
  <sheetViews>
    <sheetView tabSelected="1" zoomScale="80" zoomScaleNormal="80" workbookViewId="0">
      <selection activeCell="A3" sqref="A3"/>
    </sheetView>
  </sheetViews>
  <sheetFormatPr defaultRowHeight="13.2" x14ac:dyDescent="0.25"/>
  <cols>
    <col min="1" max="1" width="45.88671875" customWidth="1"/>
    <col min="2" max="2" width="7.6640625" hidden="1" customWidth="1"/>
    <col min="3" max="3" width="11.5546875" hidden="1" customWidth="1"/>
    <col min="4" max="4" width="10.88671875" hidden="1" customWidth="1"/>
    <col min="5" max="5" width="10.44140625" hidden="1" customWidth="1"/>
    <col min="6" max="6" width="13.5546875" hidden="1" customWidth="1"/>
    <col min="7" max="12" width="13.5546875" customWidth="1"/>
    <col min="13" max="13" width="17.33203125" customWidth="1"/>
    <col min="14" max="14" width="14.88671875" customWidth="1"/>
    <col min="15" max="18" width="15.44140625" customWidth="1"/>
    <col min="19" max="19" width="9.5546875" customWidth="1"/>
    <col min="20" max="20" width="9.6640625" customWidth="1"/>
    <col min="21" max="85" width="9.109375" style="2" customWidth="1"/>
  </cols>
  <sheetData>
    <row r="1" spans="1:85" ht="7.5" customHeight="1" x14ac:dyDescent="0.25"/>
    <row r="2" spans="1:85" x14ac:dyDescent="0.25">
      <c r="A2" s="334" t="s">
        <v>72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</row>
    <row r="3" spans="1:85" ht="13.8" thickBot="1" x14ac:dyDescent="0.3">
      <c r="T3" s="199" t="s">
        <v>35</v>
      </c>
    </row>
    <row r="4" spans="1:85" s="5" customFormat="1" ht="44.25" customHeight="1" thickBot="1" x14ac:dyDescent="0.3">
      <c r="A4" s="331" t="s">
        <v>60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3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</row>
    <row r="5" spans="1:85" ht="18" customHeight="1" thickBot="1" x14ac:dyDescent="0.3">
      <c r="A5" s="25" t="s">
        <v>0</v>
      </c>
      <c r="B5" s="129"/>
      <c r="C5" s="6"/>
      <c r="D5" s="7" t="s">
        <v>1</v>
      </c>
      <c r="E5" s="8" t="s">
        <v>5</v>
      </c>
      <c r="F5" s="17" t="s">
        <v>6</v>
      </c>
      <c r="G5" s="128" t="s">
        <v>7</v>
      </c>
      <c r="H5" s="27" t="s">
        <v>2</v>
      </c>
      <c r="I5" s="28" t="s">
        <v>3</v>
      </c>
      <c r="J5" s="128" t="s">
        <v>7</v>
      </c>
      <c r="K5" s="27" t="s">
        <v>2</v>
      </c>
      <c r="L5" s="28" t="s">
        <v>3</v>
      </c>
      <c r="M5" s="128" t="s">
        <v>7</v>
      </c>
      <c r="N5" s="27" t="s">
        <v>2</v>
      </c>
      <c r="O5" s="28" t="s">
        <v>3</v>
      </c>
      <c r="P5" s="128" t="s">
        <v>7</v>
      </c>
      <c r="Q5" s="27" t="s">
        <v>2</v>
      </c>
      <c r="R5" s="28" t="s">
        <v>3</v>
      </c>
      <c r="S5" s="327" t="s">
        <v>30</v>
      </c>
      <c r="T5" s="329" t="s">
        <v>31</v>
      </c>
    </row>
    <row r="6" spans="1:85" ht="23.25" customHeight="1" thickBot="1" x14ac:dyDescent="0.3">
      <c r="A6" s="13"/>
      <c r="B6" s="136"/>
      <c r="C6" s="137"/>
      <c r="D6" s="127"/>
      <c r="E6" s="138"/>
      <c r="F6" s="139"/>
      <c r="G6" s="126" t="s">
        <v>29</v>
      </c>
      <c r="H6" s="126" t="s">
        <v>29</v>
      </c>
      <c r="I6" s="126" t="s">
        <v>29</v>
      </c>
      <c r="J6" s="126" t="s">
        <v>54</v>
      </c>
      <c r="K6" s="126" t="s">
        <v>54</v>
      </c>
      <c r="L6" s="126" t="s">
        <v>54</v>
      </c>
      <c r="M6" s="126" t="s">
        <v>55</v>
      </c>
      <c r="N6" s="126" t="s">
        <v>55</v>
      </c>
      <c r="O6" s="126" t="s">
        <v>55</v>
      </c>
      <c r="P6" s="126" t="s">
        <v>59</v>
      </c>
      <c r="Q6" s="126" t="s">
        <v>59</v>
      </c>
      <c r="R6" s="126" t="s">
        <v>59</v>
      </c>
      <c r="S6" s="328"/>
      <c r="T6" s="330"/>
    </row>
    <row r="7" spans="1:85" s="86" customFormat="1" ht="27.75" customHeight="1" x14ac:dyDescent="0.3">
      <c r="A7" s="130" t="s">
        <v>9</v>
      </c>
      <c r="B7" s="131"/>
      <c r="C7" s="132"/>
      <c r="D7" s="133">
        <v>4932</v>
      </c>
      <c r="E7" s="133">
        <v>4932</v>
      </c>
      <c r="F7" s="134"/>
      <c r="G7" s="140">
        <f>SUM(G8,G13,G15,G14,G16)</f>
        <v>10847715</v>
      </c>
      <c r="H7" s="133">
        <f>SUM(H8,H13,H15,H14,H16)</f>
        <v>10847715</v>
      </c>
      <c r="I7" s="135"/>
      <c r="J7" s="140">
        <f>SUM(J8,J13,J15,J14,J16)</f>
        <v>10847715</v>
      </c>
      <c r="K7" s="133">
        <f>SUM(K8,K13,K15,K14,K16)</f>
        <v>10847715</v>
      </c>
      <c r="L7" s="135"/>
      <c r="M7" s="140">
        <f>SUM(M8,M13,M15,M14,M16)</f>
        <v>10847715</v>
      </c>
      <c r="N7" s="133">
        <f>SUM(N8,N13,N15,N14,N16)</f>
        <v>10847715</v>
      </c>
      <c r="O7" s="135"/>
      <c r="P7" s="140">
        <f>SUM(P8,P13,P15,P14,P16)</f>
        <v>10847715</v>
      </c>
      <c r="Q7" s="133">
        <f>SUM(Q8,Q13,Q15,Q14,Q16)</f>
        <v>10847715</v>
      </c>
      <c r="R7" s="135"/>
      <c r="S7" s="145"/>
      <c r="T7" s="154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</row>
    <row r="8" spans="1:85" s="78" customFormat="1" ht="27" x14ac:dyDescent="0.3">
      <c r="A8" s="10" t="s">
        <v>10</v>
      </c>
      <c r="B8" s="23"/>
      <c r="C8" s="74">
        <v>1132</v>
      </c>
      <c r="D8" s="75"/>
      <c r="E8" s="75"/>
      <c r="F8" s="76"/>
      <c r="G8" s="74">
        <f>SUM(G9:G12)</f>
        <v>2842392</v>
      </c>
      <c r="H8" s="74">
        <f>SUM(H9:H12)</f>
        <v>2842392</v>
      </c>
      <c r="I8" s="77"/>
      <c r="J8" s="74">
        <f>SUM(J9:J12)</f>
        <v>2842392</v>
      </c>
      <c r="K8" s="74">
        <f>SUM(K9:K12)</f>
        <v>2842392</v>
      </c>
      <c r="L8" s="77"/>
      <c r="M8" s="74">
        <f>SUM(M9:M12)</f>
        <v>2842392</v>
      </c>
      <c r="N8" s="74">
        <f>SUM(N9:N12)</f>
        <v>2842392</v>
      </c>
      <c r="O8" s="77"/>
      <c r="P8" s="74">
        <f>SUM(P9:P12)</f>
        <v>2842392</v>
      </c>
      <c r="Q8" s="74">
        <f>SUM(Q9:Q12)</f>
        <v>2842392</v>
      </c>
      <c r="R8" s="77"/>
      <c r="S8" s="146"/>
      <c r="T8" s="155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</row>
    <row r="9" spans="1:85" s="79" customFormat="1" ht="26.4" x14ac:dyDescent="0.25">
      <c r="A9" s="11" t="s">
        <v>11</v>
      </c>
      <c r="B9" s="21"/>
      <c r="C9" s="50"/>
      <c r="D9" s="51"/>
      <c r="E9" s="51"/>
      <c r="F9" s="53"/>
      <c r="G9" s="50">
        <f t="shared" ref="G9:G16" si="0">SUM(H9:I9)</f>
        <v>1328040</v>
      </c>
      <c r="H9" s="51">
        <v>1328040</v>
      </c>
      <c r="I9" s="52"/>
      <c r="J9" s="50">
        <f t="shared" ref="J9:J16" si="1">SUM(K9:L9)</f>
        <v>1328040</v>
      </c>
      <c r="K9" s="51">
        <v>1328040</v>
      </c>
      <c r="L9" s="52"/>
      <c r="M9" s="50">
        <f t="shared" ref="M9:M16" si="2">SUM(N9:O9)</f>
        <v>1328040</v>
      </c>
      <c r="N9" s="51">
        <v>1328040</v>
      </c>
      <c r="O9" s="52"/>
      <c r="P9" s="50">
        <f t="shared" ref="P9:P16" si="3">SUM(Q9:R9)</f>
        <v>1328040</v>
      </c>
      <c r="Q9" s="51">
        <v>1328040</v>
      </c>
      <c r="R9" s="52"/>
      <c r="S9" s="147" t="s">
        <v>32</v>
      </c>
      <c r="T9" s="156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</row>
    <row r="10" spans="1:85" s="79" customFormat="1" ht="15" x14ac:dyDescent="0.25">
      <c r="A10" s="11" t="s">
        <v>12</v>
      </c>
      <c r="B10" s="21"/>
      <c r="C10" s="50"/>
      <c r="D10" s="51"/>
      <c r="E10" s="51"/>
      <c r="F10" s="53"/>
      <c r="G10" s="50">
        <f t="shared" si="0"/>
        <v>896000</v>
      </c>
      <c r="H10" s="51">
        <v>896000</v>
      </c>
      <c r="I10" s="52"/>
      <c r="J10" s="50">
        <f t="shared" si="1"/>
        <v>896000</v>
      </c>
      <c r="K10" s="51">
        <v>896000</v>
      </c>
      <c r="L10" s="52"/>
      <c r="M10" s="50">
        <f t="shared" si="2"/>
        <v>896000</v>
      </c>
      <c r="N10" s="51">
        <v>896000</v>
      </c>
      <c r="O10" s="52"/>
      <c r="P10" s="50">
        <f t="shared" si="3"/>
        <v>896000</v>
      </c>
      <c r="Q10" s="51">
        <v>896000</v>
      </c>
      <c r="R10" s="52"/>
      <c r="S10" s="147" t="s">
        <v>32</v>
      </c>
      <c r="T10" s="156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</row>
    <row r="11" spans="1:85" s="79" customFormat="1" ht="26.4" x14ac:dyDescent="0.25">
      <c r="A11" s="11" t="s">
        <v>13</v>
      </c>
      <c r="B11" s="21"/>
      <c r="C11" s="50"/>
      <c r="D11" s="51"/>
      <c r="E11" s="51"/>
      <c r="F11" s="53"/>
      <c r="G11" s="50">
        <f t="shared" si="0"/>
        <v>341412</v>
      </c>
      <c r="H11" s="51">
        <v>341412</v>
      </c>
      <c r="I11" s="52"/>
      <c r="J11" s="50">
        <f t="shared" si="1"/>
        <v>341412</v>
      </c>
      <c r="K11" s="51">
        <v>341412</v>
      </c>
      <c r="L11" s="52"/>
      <c r="M11" s="50">
        <f t="shared" si="2"/>
        <v>341412</v>
      </c>
      <c r="N11" s="51">
        <v>341412</v>
      </c>
      <c r="O11" s="52"/>
      <c r="P11" s="50">
        <f t="shared" si="3"/>
        <v>341412</v>
      </c>
      <c r="Q11" s="51">
        <v>341412</v>
      </c>
      <c r="R11" s="52"/>
      <c r="S11" s="147" t="s">
        <v>32</v>
      </c>
      <c r="T11" s="156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</row>
    <row r="12" spans="1:85" s="79" customFormat="1" ht="15" x14ac:dyDescent="0.25">
      <c r="A12" s="11" t="s">
        <v>14</v>
      </c>
      <c r="B12" s="21"/>
      <c r="C12" s="50"/>
      <c r="D12" s="51"/>
      <c r="E12" s="51"/>
      <c r="F12" s="53"/>
      <c r="G12" s="50">
        <f t="shared" si="0"/>
        <v>276940</v>
      </c>
      <c r="H12" s="51">
        <v>276940</v>
      </c>
      <c r="I12" s="52"/>
      <c r="J12" s="50">
        <f t="shared" si="1"/>
        <v>276940</v>
      </c>
      <c r="K12" s="51">
        <v>276940</v>
      </c>
      <c r="L12" s="52"/>
      <c r="M12" s="50">
        <f t="shared" si="2"/>
        <v>276940</v>
      </c>
      <c r="N12" s="51">
        <v>276940</v>
      </c>
      <c r="O12" s="52"/>
      <c r="P12" s="50">
        <f t="shared" si="3"/>
        <v>276940</v>
      </c>
      <c r="Q12" s="51">
        <v>276940</v>
      </c>
      <c r="R12" s="52"/>
      <c r="S12" s="147" t="s">
        <v>32</v>
      </c>
      <c r="T12" s="156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</row>
    <row r="13" spans="1:85" s="99" customFormat="1" ht="15.6" x14ac:dyDescent="0.3">
      <c r="A13" s="12" t="s">
        <v>22</v>
      </c>
      <c r="B13" s="98"/>
      <c r="C13" s="94"/>
      <c r="D13" s="95"/>
      <c r="E13" s="95"/>
      <c r="F13" s="96"/>
      <c r="G13" s="94">
        <f t="shared" si="0"/>
        <v>5000000</v>
      </c>
      <c r="H13" s="95">
        <v>5000000</v>
      </c>
      <c r="I13" s="97"/>
      <c r="J13" s="94">
        <f t="shared" si="1"/>
        <v>5000000</v>
      </c>
      <c r="K13" s="95">
        <v>5000000</v>
      </c>
      <c r="L13" s="97"/>
      <c r="M13" s="94">
        <f t="shared" si="2"/>
        <v>5000000</v>
      </c>
      <c r="N13" s="95">
        <v>5000000</v>
      </c>
      <c r="O13" s="97"/>
      <c r="P13" s="94">
        <f t="shared" si="3"/>
        <v>5000000</v>
      </c>
      <c r="Q13" s="95">
        <v>5000000</v>
      </c>
      <c r="R13" s="97"/>
      <c r="S13" s="146" t="s">
        <v>32</v>
      </c>
      <c r="T13" s="155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</row>
    <row r="14" spans="1:85" s="99" customFormat="1" ht="27" x14ac:dyDescent="0.3">
      <c r="A14" s="12" t="s">
        <v>33</v>
      </c>
      <c r="B14" s="98"/>
      <c r="C14" s="94"/>
      <c r="D14" s="95"/>
      <c r="E14" s="95"/>
      <c r="F14" s="96"/>
      <c r="G14" s="94">
        <f t="shared" si="0"/>
        <v>117300</v>
      </c>
      <c r="H14" s="95">
        <v>117300</v>
      </c>
      <c r="I14" s="97"/>
      <c r="J14" s="94">
        <f t="shared" si="1"/>
        <v>117300</v>
      </c>
      <c r="K14" s="95">
        <v>117300</v>
      </c>
      <c r="L14" s="97"/>
      <c r="M14" s="94">
        <f t="shared" si="2"/>
        <v>117300</v>
      </c>
      <c r="N14" s="95">
        <v>117300</v>
      </c>
      <c r="O14" s="97"/>
      <c r="P14" s="94">
        <f t="shared" si="3"/>
        <v>117300</v>
      </c>
      <c r="Q14" s="95">
        <v>117300</v>
      </c>
      <c r="R14" s="97"/>
      <c r="S14" s="146" t="s">
        <v>32</v>
      </c>
      <c r="T14" s="155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</row>
    <row r="15" spans="1:85" s="99" customFormat="1" ht="27" x14ac:dyDescent="0.3">
      <c r="A15" s="12" t="s">
        <v>23</v>
      </c>
      <c r="B15" s="98">
        <f>SUM(B16:B19)</f>
        <v>0</v>
      </c>
      <c r="C15" s="94"/>
      <c r="D15" s="95"/>
      <c r="E15" s="95"/>
      <c r="F15" s="96"/>
      <c r="G15" s="94">
        <f t="shared" si="0"/>
        <v>1933523</v>
      </c>
      <c r="H15" s="95">
        <v>1933523</v>
      </c>
      <c r="I15" s="97"/>
      <c r="J15" s="94">
        <f t="shared" si="1"/>
        <v>1933523</v>
      </c>
      <c r="K15" s="95">
        <v>1933523</v>
      </c>
      <c r="L15" s="97"/>
      <c r="M15" s="94">
        <f t="shared" si="2"/>
        <v>1933523</v>
      </c>
      <c r="N15" s="95">
        <v>1933523</v>
      </c>
      <c r="O15" s="97"/>
      <c r="P15" s="94">
        <f t="shared" si="3"/>
        <v>1933523</v>
      </c>
      <c r="Q15" s="95">
        <v>1933523</v>
      </c>
      <c r="R15" s="97"/>
      <c r="S15" s="146" t="s">
        <v>32</v>
      </c>
      <c r="T15" s="155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</row>
    <row r="16" spans="1:85" s="99" customFormat="1" ht="15.6" x14ac:dyDescent="0.3">
      <c r="A16" s="12" t="s">
        <v>36</v>
      </c>
      <c r="B16" s="98"/>
      <c r="C16" s="94"/>
      <c r="D16" s="95"/>
      <c r="E16" s="95"/>
      <c r="F16" s="96"/>
      <c r="G16" s="94">
        <f t="shared" si="0"/>
        <v>954500</v>
      </c>
      <c r="H16" s="197">
        <v>954500</v>
      </c>
      <c r="I16" s="97"/>
      <c r="J16" s="94">
        <f t="shared" si="1"/>
        <v>954500</v>
      </c>
      <c r="K16" s="197">
        <v>954500</v>
      </c>
      <c r="L16" s="97"/>
      <c r="M16" s="94">
        <f t="shared" si="2"/>
        <v>954500</v>
      </c>
      <c r="N16" s="197">
        <v>954500</v>
      </c>
      <c r="O16" s="97"/>
      <c r="P16" s="94">
        <f t="shared" si="3"/>
        <v>954500</v>
      </c>
      <c r="Q16" s="197">
        <v>954500</v>
      </c>
      <c r="R16" s="97"/>
      <c r="S16" s="146" t="s">
        <v>32</v>
      </c>
      <c r="T16" s="155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</row>
    <row r="17" spans="1:85" s="86" customFormat="1" ht="42" customHeight="1" x14ac:dyDescent="0.3">
      <c r="A17" s="81" t="s">
        <v>34</v>
      </c>
      <c r="B17" s="87"/>
      <c r="C17" s="82"/>
      <c r="D17" s="83"/>
      <c r="E17" s="83"/>
      <c r="F17" s="84"/>
      <c r="G17" s="82">
        <f>SUM(G18:G20)</f>
        <v>6848440</v>
      </c>
      <c r="H17" s="83">
        <f>SUM(H18:H20)</f>
        <v>6848440</v>
      </c>
      <c r="I17" s="85"/>
      <c r="J17" s="82">
        <f>SUM(J18:J22)</f>
        <v>7077440</v>
      </c>
      <c r="K17" s="83">
        <f>SUM(K18:K22)</f>
        <v>7077440</v>
      </c>
      <c r="L17" s="85"/>
      <c r="M17" s="82">
        <f>SUM(M18:M22)</f>
        <v>7238763</v>
      </c>
      <c r="N17" s="83">
        <f>SUM(N18:N22)</f>
        <v>7238763</v>
      </c>
      <c r="O17" s="85"/>
      <c r="P17" s="82">
        <f>SUM(P18:P22)</f>
        <v>7238763</v>
      </c>
      <c r="Q17" s="83">
        <f>SUM(Q18:Q22)</f>
        <v>7238763</v>
      </c>
      <c r="R17" s="85"/>
      <c r="S17" s="148"/>
      <c r="T17" s="149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</row>
    <row r="18" spans="1:85" s="92" customFormat="1" ht="26.4" x14ac:dyDescent="0.25">
      <c r="A18" s="11" t="s">
        <v>24</v>
      </c>
      <c r="B18" s="24"/>
      <c r="C18" s="89"/>
      <c r="D18" s="90"/>
      <c r="E18" s="90"/>
      <c r="F18" s="91"/>
      <c r="G18" s="198">
        <f>SUM(H18:I18)</f>
        <v>2489000</v>
      </c>
      <c r="H18" s="113">
        <v>2489000</v>
      </c>
      <c r="I18" s="88"/>
      <c r="J18" s="198">
        <f t="shared" ref="J18:J25" si="4">SUM(K18:L18)</f>
        <v>2489000</v>
      </c>
      <c r="K18" s="113">
        <v>2489000</v>
      </c>
      <c r="L18" s="88"/>
      <c r="M18" s="198">
        <f t="shared" ref="M18:M25" si="5">SUM(N18:O18)</f>
        <v>2489000</v>
      </c>
      <c r="N18" s="113">
        <v>2489000</v>
      </c>
      <c r="O18" s="88"/>
      <c r="P18" s="198">
        <f t="shared" ref="P18:P28" si="6">SUM(Q18:R18)</f>
        <v>2489000</v>
      </c>
      <c r="Q18" s="113">
        <v>2489000</v>
      </c>
      <c r="R18" s="88"/>
      <c r="S18" s="147" t="s">
        <v>32</v>
      </c>
      <c r="T18" s="156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</row>
    <row r="19" spans="1:85" s="92" customFormat="1" ht="26.4" x14ac:dyDescent="0.25">
      <c r="A19" s="231" t="s">
        <v>42</v>
      </c>
      <c r="B19" s="24"/>
      <c r="C19" s="89"/>
      <c r="D19" s="90"/>
      <c r="E19" s="90"/>
      <c r="F19" s="91"/>
      <c r="G19" s="89">
        <f>SUM(H19:I19)</f>
        <v>109440</v>
      </c>
      <c r="H19" s="90">
        <v>109440</v>
      </c>
      <c r="I19" s="88"/>
      <c r="J19" s="89">
        <f t="shared" si="4"/>
        <v>109440</v>
      </c>
      <c r="K19" s="90">
        <v>109440</v>
      </c>
      <c r="L19" s="88"/>
      <c r="M19" s="89">
        <f t="shared" si="5"/>
        <v>55290</v>
      </c>
      <c r="N19" s="90">
        <v>55290</v>
      </c>
      <c r="O19" s="88"/>
      <c r="P19" s="89">
        <f t="shared" si="6"/>
        <v>55290</v>
      </c>
      <c r="Q19" s="90">
        <v>55290</v>
      </c>
      <c r="R19" s="88"/>
      <c r="S19" s="147"/>
      <c r="T19" s="156" t="s">
        <v>32</v>
      </c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  <c r="CB19" s="171"/>
      <c r="CC19" s="171"/>
      <c r="CD19" s="171"/>
      <c r="CE19" s="171"/>
      <c r="CF19" s="171"/>
      <c r="CG19" s="171"/>
    </row>
    <row r="20" spans="1:85" s="92" customFormat="1" ht="15" x14ac:dyDescent="0.25">
      <c r="A20" s="11" t="s">
        <v>15</v>
      </c>
      <c r="B20" s="24"/>
      <c r="C20" s="89"/>
      <c r="D20" s="90"/>
      <c r="E20" s="90"/>
      <c r="F20" s="91"/>
      <c r="G20" s="89">
        <f>SUM(H20:I20)</f>
        <v>4250000</v>
      </c>
      <c r="H20" s="90">
        <v>4250000</v>
      </c>
      <c r="I20" s="88"/>
      <c r="J20" s="89">
        <f t="shared" si="4"/>
        <v>4250000</v>
      </c>
      <c r="K20" s="90">
        <v>4250000</v>
      </c>
      <c r="L20" s="88"/>
      <c r="M20" s="89">
        <f t="shared" si="5"/>
        <v>4250000</v>
      </c>
      <c r="N20" s="90">
        <v>4250000</v>
      </c>
      <c r="O20" s="88"/>
      <c r="P20" s="89">
        <f t="shared" si="6"/>
        <v>4250000</v>
      </c>
      <c r="Q20" s="90">
        <v>4250000</v>
      </c>
      <c r="R20" s="88"/>
      <c r="S20" s="147"/>
      <c r="T20" s="156" t="s">
        <v>32</v>
      </c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B20" s="171"/>
      <c r="CC20" s="171"/>
      <c r="CD20" s="171"/>
      <c r="CE20" s="171"/>
      <c r="CF20" s="171"/>
      <c r="CG20" s="171"/>
    </row>
    <row r="21" spans="1:85" s="92" customFormat="1" ht="26.4" x14ac:dyDescent="0.25">
      <c r="A21" s="285" t="s">
        <v>56</v>
      </c>
      <c r="B21" s="24"/>
      <c r="C21" s="89"/>
      <c r="D21" s="90"/>
      <c r="E21" s="90"/>
      <c r="F21" s="91"/>
      <c r="G21" s="89"/>
      <c r="H21" s="90"/>
      <c r="I21" s="88"/>
      <c r="J21" s="89"/>
      <c r="K21" s="90"/>
      <c r="L21" s="88"/>
      <c r="M21" s="89">
        <f>SUM(N21:O21)</f>
        <v>215473</v>
      </c>
      <c r="N21" s="90">
        <v>215473</v>
      </c>
      <c r="O21" s="88"/>
      <c r="P21" s="89">
        <f t="shared" si="6"/>
        <v>215473</v>
      </c>
      <c r="Q21" s="90">
        <v>215473</v>
      </c>
      <c r="R21" s="88"/>
      <c r="S21" s="147" t="s">
        <v>32</v>
      </c>
      <c r="T21" s="156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1"/>
      <c r="CG21" s="171"/>
    </row>
    <row r="22" spans="1:85" s="240" customFormat="1" ht="39.6" x14ac:dyDescent="0.25">
      <c r="A22" s="262" t="s">
        <v>47</v>
      </c>
      <c r="B22" s="24"/>
      <c r="C22" s="263"/>
      <c r="D22" s="264"/>
      <c r="E22" s="264"/>
      <c r="F22" s="265"/>
      <c r="G22" s="263"/>
      <c r="H22" s="264"/>
      <c r="I22" s="266"/>
      <c r="J22" s="244">
        <f t="shared" si="4"/>
        <v>229000</v>
      </c>
      <c r="K22" s="245">
        <v>229000</v>
      </c>
      <c r="L22" s="266"/>
      <c r="M22" s="244">
        <f t="shared" si="5"/>
        <v>229000</v>
      </c>
      <c r="N22" s="245">
        <v>229000</v>
      </c>
      <c r="O22" s="266"/>
      <c r="P22" s="244">
        <f t="shared" si="6"/>
        <v>229000</v>
      </c>
      <c r="Q22" s="245">
        <v>229000</v>
      </c>
      <c r="R22" s="266"/>
      <c r="S22" s="147" t="s">
        <v>32</v>
      </c>
      <c r="T22" s="156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7"/>
      <c r="BA22" s="267"/>
      <c r="BB22" s="267"/>
      <c r="BC22" s="267"/>
      <c r="BD22" s="267"/>
      <c r="BE22" s="267"/>
      <c r="BF22" s="267"/>
      <c r="BG22" s="267"/>
      <c r="BH22" s="267"/>
      <c r="BI22" s="267"/>
      <c r="BJ22" s="267"/>
      <c r="BK22" s="267"/>
      <c r="BL22" s="267"/>
      <c r="BM22" s="267"/>
      <c r="BN22" s="267"/>
      <c r="BO22" s="267"/>
      <c r="BP22" s="267"/>
      <c r="BQ22" s="267"/>
      <c r="BR22" s="267"/>
      <c r="BS22" s="267"/>
      <c r="BT22" s="267"/>
      <c r="BU22" s="267"/>
      <c r="BV22" s="267"/>
      <c r="BW22" s="267"/>
      <c r="BX22" s="267"/>
      <c r="BY22" s="267"/>
      <c r="BZ22" s="267"/>
      <c r="CA22" s="267"/>
      <c r="CB22" s="267"/>
      <c r="CC22" s="267"/>
      <c r="CD22" s="267"/>
      <c r="CE22" s="267"/>
      <c r="CF22" s="267"/>
      <c r="CG22" s="267"/>
    </row>
    <row r="23" spans="1:85" s="112" customFormat="1" ht="28.5" customHeight="1" x14ac:dyDescent="0.3">
      <c r="A23" s="106" t="s">
        <v>25</v>
      </c>
      <c r="B23" s="107"/>
      <c r="C23" s="108"/>
      <c r="D23" s="109"/>
      <c r="E23" s="109"/>
      <c r="F23" s="110"/>
      <c r="G23" s="108">
        <f>SUM(H23:I23)</f>
        <v>1800000</v>
      </c>
      <c r="H23" s="109">
        <v>1800000</v>
      </c>
      <c r="I23" s="111"/>
      <c r="J23" s="108">
        <f t="shared" si="4"/>
        <v>2000000</v>
      </c>
      <c r="K23" s="109">
        <f>SUM(K24:K25)</f>
        <v>2000000</v>
      </c>
      <c r="L23" s="111"/>
      <c r="M23" s="108">
        <f t="shared" si="5"/>
        <v>2000000</v>
      </c>
      <c r="N23" s="109">
        <f>SUM(N24:N25)</f>
        <v>2000000</v>
      </c>
      <c r="O23" s="111"/>
      <c r="P23" s="108">
        <f t="shared" si="6"/>
        <v>2000000</v>
      </c>
      <c r="Q23" s="109">
        <f>SUM(Q24:Q25)</f>
        <v>2000000</v>
      </c>
      <c r="R23" s="111"/>
      <c r="S23" s="148" t="s">
        <v>32</v>
      </c>
      <c r="T23" s="149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</row>
    <row r="24" spans="1:85" ht="28.5" customHeight="1" x14ac:dyDescent="0.25">
      <c r="A24" s="262" t="s">
        <v>48</v>
      </c>
      <c r="B24" s="21"/>
      <c r="C24" s="263"/>
      <c r="D24" s="264"/>
      <c r="E24" s="264"/>
      <c r="F24" s="265"/>
      <c r="G24" s="263">
        <f>SUM(H24:I24)</f>
        <v>1800000</v>
      </c>
      <c r="H24" s="264">
        <v>1800000</v>
      </c>
      <c r="I24" s="266"/>
      <c r="J24" s="263">
        <f t="shared" si="4"/>
        <v>1800000</v>
      </c>
      <c r="K24" s="264">
        <v>1800000</v>
      </c>
      <c r="L24" s="266"/>
      <c r="M24" s="263">
        <f t="shared" si="5"/>
        <v>1800000</v>
      </c>
      <c r="N24" s="264">
        <v>1800000</v>
      </c>
      <c r="O24" s="266"/>
      <c r="P24" s="263">
        <f t="shared" si="6"/>
        <v>1800000</v>
      </c>
      <c r="Q24" s="264">
        <v>1800000</v>
      </c>
      <c r="R24" s="266"/>
      <c r="S24" s="268" t="s">
        <v>32</v>
      </c>
      <c r="T24" s="269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</row>
    <row r="25" spans="1:85" ht="39.6" x14ac:dyDescent="0.25">
      <c r="A25" s="277" t="s">
        <v>47</v>
      </c>
      <c r="B25" s="270"/>
      <c r="C25" s="271"/>
      <c r="D25" s="272"/>
      <c r="E25" s="272"/>
      <c r="F25" s="273"/>
      <c r="G25" s="263"/>
      <c r="H25" s="264"/>
      <c r="I25" s="266"/>
      <c r="J25" s="244">
        <f t="shared" si="4"/>
        <v>200000</v>
      </c>
      <c r="K25" s="245">
        <v>200000</v>
      </c>
      <c r="L25" s="266"/>
      <c r="M25" s="244">
        <f t="shared" si="5"/>
        <v>200000</v>
      </c>
      <c r="N25" s="245">
        <v>200000</v>
      </c>
      <c r="O25" s="266"/>
      <c r="P25" s="244">
        <f t="shared" si="6"/>
        <v>200000</v>
      </c>
      <c r="Q25" s="245">
        <v>200000</v>
      </c>
      <c r="R25" s="266"/>
      <c r="S25" s="268" t="s">
        <v>32</v>
      </c>
      <c r="T25" s="269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</row>
    <row r="26" spans="1:85" ht="27" x14ac:dyDescent="0.3">
      <c r="A26" s="306" t="s">
        <v>51</v>
      </c>
      <c r="B26" s="3"/>
      <c r="C26" s="271"/>
      <c r="D26" s="272"/>
      <c r="E26" s="272"/>
      <c r="F26" s="273"/>
      <c r="G26" s="278"/>
      <c r="H26" s="279"/>
      <c r="I26" s="280"/>
      <c r="J26" s="283">
        <f>SUM(K26:L26)</f>
        <v>342900</v>
      </c>
      <c r="K26" s="284">
        <f>K27</f>
        <v>342900</v>
      </c>
      <c r="L26" s="280"/>
      <c r="M26" s="283">
        <f>SUM(N26:O26)</f>
        <v>976800</v>
      </c>
      <c r="N26" s="284">
        <f>SUM(N27:N28)</f>
        <v>976800</v>
      </c>
      <c r="O26" s="280"/>
      <c r="P26" s="283">
        <f t="shared" si="6"/>
        <v>976800</v>
      </c>
      <c r="Q26" s="284">
        <f>SUM(Q27:Q28)</f>
        <v>976800</v>
      </c>
      <c r="R26" s="280"/>
      <c r="S26" s="281"/>
      <c r="T26" s="282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</row>
    <row r="27" spans="1:85" ht="15" x14ac:dyDescent="0.25">
      <c r="A27" s="262" t="s">
        <v>52</v>
      </c>
      <c r="B27" s="21"/>
      <c r="C27" s="263"/>
      <c r="D27" s="264"/>
      <c r="E27" s="264"/>
      <c r="F27" s="265"/>
      <c r="G27" s="263"/>
      <c r="H27" s="264"/>
      <c r="I27" s="266"/>
      <c r="J27" s="263">
        <f>SUM(K27:L27)</f>
        <v>342900</v>
      </c>
      <c r="K27" s="264">
        <v>342900</v>
      </c>
      <c r="L27" s="266"/>
      <c r="M27" s="263">
        <f>SUM(N27:O27)</f>
        <v>342900</v>
      </c>
      <c r="N27" s="264">
        <v>342900</v>
      </c>
      <c r="O27" s="266"/>
      <c r="P27" s="263">
        <f t="shared" si="6"/>
        <v>342900</v>
      </c>
      <c r="Q27" s="264">
        <v>342900</v>
      </c>
      <c r="R27" s="266"/>
      <c r="S27" s="268"/>
      <c r="T27" s="269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</row>
    <row r="28" spans="1:85" ht="15.6" thickBot="1" x14ac:dyDescent="0.3">
      <c r="A28" s="103" t="s">
        <v>57</v>
      </c>
      <c r="B28" s="270"/>
      <c r="C28" s="271"/>
      <c r="D28" s="272"/>
      <c r="E28" s="272"/>
      <c r="F28" s="273"/>
      <c r="G28" s="271"/>
      <c r="H28" s="272"/>
      <c r="I28" s="274"/>
      <c r="J28" s="204"/>
      <c r="K28" s="205"/>
      <c r="L28" s="274"/>
      <c r="M28" s="204">
        <f>SUM(N28:O28)</f>
        <v>633900</v>
      </c>
      <c r="N28" s="205">
        <v>633900</v>
      </c>
      <c r="O28" s="274"/>
      <c r="P28" s="204">
        <f t="shared" si="6"/>
        <v>633900</v>
      </c>
      <c r="Q28" s="205">
        <v>633900</v>
      </c>
      <c r="R28" s="274"/>
      <c r="S28" s="275"/>
      <c r="T28" s="276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</row>
    <row r="29" spans="1:85" s="80" customFormat="1" ht="16.2" thickBot="1" x14ac:dyDescent="0.35">
      <c r="A29" s="13" t="s">
        <v>26</v>
      </c>
      <c r="B29" s="22"/>
      <c r="C29" s="48"/>
      <c r="D29" s="58">
        <v>6982</v>
      </c>
      <c r="E29" s="58">
        <v>6982</v>
      </c>
      <c r="F29" s="49"/>
      <c r="G29" s="189">
        <f>SUM(G7,G17,G23)</f>
        <v>19496155</v>
      </c>
      <c r="H29" s="58">
        <f>SUM(H7,H17,H23)</f>
        <v>19496155</v>
      </c>
      <c r="I29" s="59"/>
      <c r="J29" s="189">
        <f>SUM(J7,J17,J23,J26)</f>
        <v>20268055</v>
      </c>
      <c r="K29" s="58">
        <f>SUM(K7,K17,K23,K26)</f>
        <v>20268055</v>
      </c>
      <c r="L29" s="59"/>
      <c r="M29" s="189">
        <f>SUM(M7,M17,M23,M26)</f>
        <v>21063278</v>
      </c>
      <c r="N29" s="58">
        <f>SUM(N7,N17,N23,N26)</f>
        <v>21063278</v>
      </c>
      <c r="O29" s="59"/>
      <c r="P29" s="189">
        <f>SUM(P7,P17,P23,P26)</f>
        <v>21063278</v>
      </c>
      <c r="Q29" s="58">
        <f>SUM(Q7,Q17,Q23,Q26)</f>
        <v>21063278</v>
      </c>
      <c r="R29" s="59"/>
      <c r="S29" s="150"/>
      <c r="T29" s="15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93" customFormat="1" ht="39" customHeight="1" x14ac:dyDescent="0.25">
      <c r="A30" s="222" t="s">
        <v>53</v>
      </c>
      <c r="B30" s="232"/>
      <c r="C30" s="233"/>
      <c r="D30" s="234"/>
      <c r="E30" s="234"/>
      <c r="F30" s="235"/>
      <c r="G30" s="236">
        <f>SUM(H30:I30)</f>
        <v>2952570</v>
      </c>
      <c r="H30" s="237">
        <v>2952570</v>
      </c>
      <c r="I30" s="238"/>
      <c r="J30" s="236">
        <f t="shared" ref="J30:J36" si="7">SUM(K30:L30)</f>
        <v>3203610</v>
      </c>
      <c r="K30" s="237">
        <v>3203610</v>
      </c>
      <c r="L30" s="238"/>
      <c r="M30" s="236">
        <f t="shared" ref="M30:M36" si="8">SUM(N30:O30)</f>
        <v>3203610</v>
      </c>
      <c r="N30" s="237">
        <v>3203610</v>
      </c>
      <c r="O30" s="238"/>
      <c r="P30" s="236">
        <f t="shared" ref="P30:P42" si="9">SUM(Q30:R30)</f>
        <v>923146</v>
      </c>
      <c r="Q30" s="237">
        <v>923146</v>
      </c>
      <c r="R30" s="238"/>
      <c r="S30" s="239" t="s">
        <v>32</v>
      </c>
      <c r="T30" s="158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</row>
    <row r="31" spans="1:85" s="93" customFormat="1" ht="39.6" x14ac:dyDescent="0.25">
      <c r="A31" s="231" t="s">
        <v>45</v>
      </c>
      <c r="B31" s="240"/>
      <c r="C31" s="241"/>
      <c r="D31" s="242"/>
      <c r="E31" s="242"/>
      <c r="F31" s="243"/>
      <c r="G31" s="244">
        <f>SUM(H31:I31)</f>
        <v>2714783</v>
      </c>
      <c r="H31" s="245">
        <v>2714783</v>
      </c>
      <c r="I31" s="246"/>
      <c r="J31" s="244">
        <f t="shared" si="7"/>
        <v>2714783</v>
      </c>
      <c r="K31" s="245">
        <v>2714783</v>
      </c>
      <c r="L31" s="246"/>
      <c r="M31" s="244">
        <f t="shared" si="8"/>
        <v>2714783</v>
      </c>
      <c r="N31" s="245">
        <v>2714783</v>
      </c>
      <c r="O31" s="246"/>
      <c r="P31" s="244">
        <f t="shared" si="9"/>
        <v>2214783</v>
      </c>
      <c r="Q31" s="245">
        <v>2214783</v>
      </c>
      <c r="R31" s="246"/>
      <c r="S31" s="147"/>
      <c r="T31" s="159" t="s">
        <v>32</v>
      </c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1"/>
      <c r="CG31" s="171"/>
    </row>
    <row r="32" spans="1:85" s="93" customFormat="1" ht="33.75" customHeight="1" thickBot="1" x14ac:dyDescent="0.45">
      <c r="A32" s="294" t="s">
        <v>43</v>
      </c>
      <c r="B32" s="295"/>
      <c r="C32" s="296"/>
      <c r="D32" s="297"/>
      <c r="E32" s="297"/>
      <c r="F32" s="298"/>
      <c r="G32" s="299">
        <f>SUM(H32:I32)</f>
        <v>591000</v>
      </c>
      <c r="H32" s="300">
        <v>591000</v>
      </c>
      <c r="I32" s="301"/>
      <c r="J32" s="299">
        <f t="shared" si="7"/>
        <v>591000</v>
      </c>
      <c r="K32" s="300">
        <v>591000</v>
      </c>
      <c r="L32" s="301"/>
      <c r="M32" s="299">
        <f>SUM(N32:O32)</f>
        <v>0</v>
      </c>
      <c r="N32" s="300">
        <v>0</v>
      </c>
      <c r="O32" s="301"/>
      <c r="P32" s="299">
        <f t="shared" si="9"/>
        <v>500000</v>
      </c>
      <c r="Q32" s="300">
        <v>500000</v>
      </c>
      <c r="R32" s="301"/>
      <c r="S32" s="302"/>
      <c r="T32" s="303" t="s">
        <v>32</v>
      </c>
      <c r="U32" s="307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1"/>
      <c r="BZ32" s="171"/>
      <c r="CA32" s="171"/>
      <c r="CB32" s="171"/>
      <c r="CC32" s="171"/>
      <c r="CD32" s="171"/>
      <c r="CE32" s="171"/>
      <c r="CF32" s="171"/>
      <c r="CG32" s="171"/>
    </row>
    <row r="33" spans="1:85" s="1" customFormat="1" ht="31.5" customHeight="1" thickBot="1" x14ac:dyDescent="0.35">
      <c r="A33" s="13" t="s">
        <v>27</v>
      </c>
      <c r="B33" s="26"/>
      <c r="C33" s="100"/>
      <c r="D33" s="101">
        <v>1129</v>
      </c>
      <c r="E33" s="101">
        <v>1129</v>
      </c>
      <c r="F33" s="102"/>
      <c r="G33" s="100">
        <f>SUM(H33:I33)</f>
        <v>6258353</v>
      </c>
      <c r="H33" s="179">
        <f>SUM(H30:H32)</f>
        <v>6258353</v>
      </c>
      <c r="I33" s="180"/>
      <c r="J33" s="100">
        <f t="shared" si="7"/>
        <v>6509393</v>
      </c>
      <c r="K33" s="179">
        <f>SUM(K30:K32)</f>
        <v>6509393</v>
      </c>
      <c r="L33" s="180"/>
      <c r="M33" s="100">
        <f t="shared" si="8"/>
        <v>5918393</v>
      </c>
      <c r="N33" s="179">
        <f>SUM(N30:N32)</f>
        <v>5918393</v>
      </c>
      <c r="O33" s="180"/>
      <c r="P33" s="100">
        <f t="shared" si="9"/>
        <v>3637929</v>
      </c>
      <c r="Q33" s="179">
        <f>SUM(Q30:Q32)</f>
        <v>3637929</v>
      </c>
      <c r="R33" s="180"/>
      <c r="S33" s="175"/>
      <c r="T33" s="176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  <c r="BQ33" s="173"/>
      <c r="BR33" s="173"/>
      <c r="BS33" s="173"/>
      <c r="BT33" s="173"/>
      <c r="BU33" s="173"/>
      <c r="BV33" s="173"/>
      <c r="BW33" s="173"/>
      <c r="BX33" s="173"/>
      <c r="BY33" s="173"/>
      <c r="BZ33" s="173"/>
      <c r="CA33" s="173"/>
      <c r="CB33" s="173"/>
      <c r="CC33" s="173"/>
      <c r="CD33" s="173"/>
      <c r="CE33" s="173"/>
      <c r="CF33" s="173"/>
      <c r="CG33" s="173"/>
    </row>
    <row r="34" spans="1:85" s="1" customFormat="1" ht="30.6" customHeight="1" x14ac:dyDescent="0.25">
      <c r="A34" s="222" t="s">
        <v>62</v>
      </c>
      <c r="B34" s="232"/>
      <c r="C34" s="233"/>
      <c r="D34" s="234"/>
      <c r="E34" s="234"/>
      <c r="F34" s="235"/>
      <c r="G34" s="236"/>
      <c r="H34" s="237"/>
      <c r="I34" s="238"/>
      <c r="J34" s="236"/>
      <c r="K34" s="237"/>
      <c r="L34" s="238"/>
      <c r="M34" s="236">
        <f>SUM(N34:O34)</f>
        <v>562639</v>
      </c>
      <c r="N34" s="237"/>
      <c r="O34" s="238">
        <v>562639</v>
      </c>
      <c r="P34" s="236">
        <f t="shared" si="9"/>
        <v>562639</v>
      </c>
      <c r="Q34" s="237"/>
      <c r="R34" s="238">
        <v>562639</v>
      </c>
      <c r="S34" s="239"/>
      <c r="T34" s="282" t="s">
        <v>32</v>
      </c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173"/>
      <c r="BT34" s="173"/>
      <c r="BU34" s="173"/>
      <c r="BV34" s="173"/>
      <c r="BW34" s="173"/>
      <c r="BX34" s="173"/>
      <c r="BY34" s="173"/>
      <c r="BZ34" s="173"/>
      <c r="CA34" s="173"/>
      <c r="CB34" s="173"/>
      <c r="CC34" s="173"/>
      <c r="CD34" s="173"/>
      <c r="CE34" s="173"/>
      <c r="CF34" s="173"/>
      <c r="CG34" s="173"/>
    </row>
    <row r="35" spans="1:85" s="1" customFormat="1" ht="26.4" x14ac:dyDescent="0.25">
      <c r="A35" s="286" t="s">
        <v>58</v>
      </c>
      <c r="B35" s="287"/>
      <c r="C35" s="288"/>
      <c r="D35" s="289"/>
      <c r="E35" s="289"/>
      <c r="F35" s="290"/>
      <c r="G35" s="291">
        <f>SUM(H35:I35)</f>
        <v>4053158</v>
      </c>
      <c r="H35" s="292"/>
      <c r="I35" s="293">
        <v>4053158</v>
      </c>
      <c r="J35" s="291">
        <f t="shared" si="7"/>
        <v>6960732</v>
      </c>
      <c r="K35" s="292"/>
      <c r="L35" s="293">
        <v>6960732</v>
      </c>
      <c r="M35" s="291">
        <f t="shared" si="8"/>
        <v>6960732</v>
      </c>
      <c r="N35" s="292"/>
      <c r="O35" s="293">
        <v>6960732</v>
      </c>
      <c r="P35" s="291">
        <f t="shared" si="9"/>
        <v>6960732</v>
      </c>
      <c r="Q35" s="292"/>
      <c r="R35" s="293">
        <v>6960732</v>
      </c>
      <c r="S35" s="281"/>
      <c r="T35" s="282" t="s">
        <v>32</v>
      </c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  <c r="BQ35" s="173"/>
      <c r="BR35" s="173"/>
      <c r="BS35" s="173"/>
      <c r="BT35" s="173"/>
      <c r="BU35" s="173"/>
      <c r="BV35" s="173"/>
      <c r="BW35" s="173"/>
      <c r="BX35" s="173"/>
      <c r="BY35" s="173"/>
      <c r="BZ35" s="173"/>
      <c r="CA35" s="173"/>
      <c r="CB35" s="173"/>
      <c r="CC35" s="173"/>
      <c r="CD35" s="173"/>
      <c r="CE35" s="173"/>
      <c r="CF35" s="173"/>
      <c r="CG35" s="173"/>
    </row>
    <row r="36" spans="1:85" s="1" customFormat="1" ht="66" x14ac:dyDescent="0.25">
      <c r="A36" s="231" t="s">
        <v>40</v>
      </c>
      <c r="B36" s="240"/>
      <c r="C36" s="241"/>
      <c r="D36" s="242"/>
      <c r="E36" s="242"/>
      <c r="F36" s="243"/>
      <c r="G36" s="244">
        <f>SUM(H36:I36)</f>
        <v>9999999</v>
      </c>
      <c r="H36" s="245"/>
      <c r="I36" s="246">
        <v>9999999</v>
      </c>
      <c r="J36" s="244">
        <f t="shared" si="7"/>
        <v>9999999</v>
      </c>
      <c r="K36" s="245"/>
      <c r="L36" s="246">
        <v>9999999</v>
      </c>
      <c r="M36" s="244">
        <f t="shared" si="8"/>
        <v>9999999</v>
      </c>
      <c r="N36" s="245"/>
      <c r="O36" s="246">
        <v>9999999</v>
      </c>
      <c r="P36" s="244">
        <f t="shared" si="9"/>
        <v>7499999</v>
      </c>
      <c r="Q36" s="245"/>
      <c r="R36" s="246">
        <v>7499999</v>
      </c>
      <c r="S36" s="147"/>
      <c r="T36" s="159" t="s">
        <v>32</v>
      </c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Q36" s="173"/>
      <c r="BR36" s="173"/>
      <c r="BS36" s="173"/>
      <c r="BT36" s="173"/>
      <c r="BU36" s="173"/>
      <c r="BV36" s="173"/>
      <c r="BW36" s="173"/>
      <c r="BX36" s="173"/>
      <c r="BY36" s="173"/>
      <c r="BZ36" s="173"/>
      <c r="CA36" s="173"/>
      <c r="CB36" s="173"/>
      <c r="CC36" s="173"/>
      <c r="CD36" s="173"/>
      <c r="CE36" s="173"/>
      <c r="CF36" s="173"/>
      <c r="CG36" s="173"/>
    </row>
    <row r="37" spans="1:85" s="1" customFormat="1" ht="39.6" x14ac:dyDescent="0.25">
      <c r="A37" s="231" t="s">
        <v>49</v>
      </c>
      <c r="B37" s="190"/>
      <c r="C37" s="191"/>
      <c r="D37" s="192"/>
      <c r="E37" s="192"/>
      <c r="F37" s="193"/>
      <c r="G37" s="244"/>
      <c r="H37" s="245"/>
      <c r="I37" s="246"/>
      <c r="J37" s="244">
        <f>SUM(K37:L37)</f>
        <v>6081617</v>
      </c>
      <c r="K37" s="245"/>
      <c r="L37" s="246">
        <v>6081617</v>
      </c>
      <c r="M37" s="244">
        <f>SUM(N37:O37)</f>
        <v>6081617</v>
      </c>
      <c r="N37" s="245"/>
      <c r="O37" s="246">
        <v>6081617</v>
      </c>
      <c r="P37" s="244">
        <f t="shared" si="9"/>
        <v>6081617</v>
      </c>
      <c r="Q37" s="245"/>
      <c r="R37" s="246">
        <v>6081617</v>
      </c>
      <c r="S37" s="147"/>
      <c r="T37" s="159" t="s">
        <v>32</v>
      </c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3"/>
      <c r="BZ37" s="173"/>
      <c r="CA37" s="173"/>
      <c r="CB37" s="173"/>
      <c r="CC37" s="173"/>
      <c r="CD37" s="173"/>
      <c r="CE37" s="173"/>
      <c r="CF37" s="173"/>
      <c r="CG37" s="173"/>
    </row>
    <row r="38" spans="1:85" s="1" customFormat="1" ht="39.6" x14ac:dyDescent="0.25">
      <c r="A38" s="231" t="s">
        <v>50</v>
      </c>
      <c r="B38" s="190"/>
      <c r="C38" s="191"/>
      <c r="D38" s="192"/>
      <c r="E38" s="192"/>
      <c r="F38" s="193"/>
      <c r="G38" s="244"/>
      <c r="H38" s="245"/>
      <c r="I38" s="246"/>
      <c r="J38" s="244">
        <f>SUM(K38:L38)</f>
        <v>3616325</v>
      </c>
      <c r="K38" s="245"/>
      <c r="L38" s="246">
        <v>3616325</v>
      </c>
      <c r="M38" s="244">
        <f>SUM(N38:O38)</f>
        <v>3616325</v>
      </c>
      <c r="N38" s="245"/>
      <c r="O38" s="246">
        <v>3616325</v>
      </c>
      <c r="P38" s="244">
        <f t="shared" si="9"/>
        <v>3616325</v>
      </c>
      <c r="Q38" s="245"/>
      <c r="R38" s="246">
        <v>3616325</v>
      </c>
      <c r="S38" s="147"/>
      <c r="T38" s="159" t="s">
        <v>32</v>
      </c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3"/>
      <c r="BS38" s="173"/>
      <c r="BT38" s="173"/>
      <c r="BU38" s="173"/>
      <c r="BV38" s="173"/>
      <c r="BW38" s="173"/>
      <c r="BX38" s="173"/>
      <c r="BY38" s="173"/>
      <c r="BZ38" s="173"/>
      <c r="CA38" s="173"/>
      <c r="CB38" s="173"/>
      <c r="CC38" s="173"/>
      <c r="CD38" s="173"/>
      <c r="CE38" s="173"/>
      <c r="CF38" s="173"/>
      <c r="CG38" s="173"/>
    </row>
    <row r="39" spans="1:85" s="1" customFormat="1" ht="42" customHeight="1" thickBot="1" x14ac:dyDescent="0.3">
      <c r="A39" s="231" t="s">
        <v>61</v>
      </c>
      <c r="B39" s="190"/>
      <c r="C39" s="191"/>
      <c r="D39" s="192"/>
      <c r="E39" s="192"/>
      <c r="F39" s="193"/>
      <c r="G39" s="204"/>
      <c r="H39" s="205"/>
      <c r="I39" s="194"/>
      <c r="J39" s="204"/>
      <c r="K39" s="205"/>
      <c r="L39" s="194"/>
      <c r="M39" s="204"/>
      <c r="N39" s="205"/>
      <c r="O39" s="194"/>
      <c r="P39" s="204">
        <f t="shared" si="9"/>
        <v>27426479</v>
      </c>
      <c r="Q39" s="205"/>
      <c r="R39" s="194">
        <v>27426479</v>
      </c>
      <c r="S39" s="195"/>
      <c r="T39" s="159" t="s">
        <v>32</v>
      </c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</row>
    <row r="40" spans="1:85" s="1" customFormat="1" ht="31.5" customHeight="1" thickBot="1" x14ac:dyDescent="0.35">
      <c r="A40" s="13" t="s">
        <v>41</v>
      </c>
      <c r="B40" s="26"/>
      <c r="C40" s="100"/>
      <c r="D40" s="101">
        <v>1129</v>
      </c>
      <c r="E40" s="101">
        <v>1129</v>
      </c>
      <c r="F40" s="102"/>
      <c r="G40" s="100">
        <f>SUM(G35:G36)</f>
        <v>14053157</v>
      </c>
      <c r="H40" s="179">
        <f>SUM(H36)</f>
        <v>0</v>
      </c>
      <c r="I40" s="180">
        <f>SUM(I35:I38)</f>
        <v>14053157</v>
      </c>
      <c r="J40" s="100">
        <f>SUM(K40:L40)</f>
        <v>26658673</v>
      </c>
      <c r="K40" s="179">
        <f>SUM(K36)</f>
        <v>0</v>
      </c>
      <c r="L40" s="180">
        <f>SUM(L35:L38)</f>
        <v>26658673</v>
      </c>
      <c r="M40" s="100">
        <f>SUM(N40:O40)</f>
        <v>27221312</v>
      </c>
      <c r="N40" s="179">
        <f>SUM(N36)</f>
        <v>0</v>
      </c>
      <c r="O40" s="180">
        <f>SUM(O34:O38)</f>
        <v>27221312</v>
      </c>
      <c r="P40" s="100">
        <f t="shared" si="9"/>
        <v>52147791</v>
      </c>
      <c r="Q40" s="179">
        <f>SUM(Q36)</f>
        <v>0</v>
      </c>
      <c r="R40" s="180">
        <f>SUM(R34:R39)</f>
        <v>52147791</v>
      </c>
      <c r="S40" s="175"/>
      <c r="T40" s="176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D40" s="173"/>
      <c r="CE40" s="173"/>
      <c r="CF40" s="173"/>
      <c r="CG40" s="173"/>
    </row>
    <row r="41" spans="1:85" s="4" customFormat="1" ht="26.4" x14ac:dyDescent="0.25">
      <c r="A41" s="141" t="s">
        <v>16</v>
      </c>
      <c r="B41" s="19"/>
      <c r="C41" s="42"/>
      <c r="D41" s="43">
        <v>400</v>
      </c>
      <c r="E41" s="43">
        <v>400</v>
      </c>
      <c r="F41" s="45"/>
      <c r="G41" s="46">
        <f>SUM(H41:I41)</f>
        <v>150000</v>
      </c>
      <c r="H41" s="200">
        <v>150000</v>
      </c>
      <c r="I41" s="44"/>
      <c r="J41" s="46">
        <f>SUM(K41:L41)</f>
        <v>150000</v>
      </c>
      <c r="K41" s="200">
        <v>150000</v>
      </c>
      <c r="L41" s="44"/>
      <c r="M41" s="46">
        <f>SUM(N41:O41)</f>
        <v>150000</v>
      </c>
      <c r="N41" s="200">
        <v>150000</v>
      </c>
      <c r="O41" s="44"/>
      <c r="P41" s="46">
        <f t="shared" si="9"/>
        <v>171820</v>
      </c>
      <c r="Q41" s="200">
        <v>171820</v>
      </c>
      <c r="R41" s="44"/>
      <c r="S41" s="151" t="s">
        <v>32</v>
      </c>
      <c r="T41" s="158"/>
    </row>
    <row r="42" spans="1:85" ht="15" x14ac:dyDescent="0.25">
      <c r="A42" s="142" t="s">
        <v>17</v>
      </c>
      <c r="B42" s="20"/>
      <c r="C42" s="37"/>
      <c r="D42" s="33">
        <v>600</v>
      </c>
      <c r="E42" s="33">
        <v>600</v>
      </c>
      <c r="F42" s="40"/>
      <c r="G42" s="38">
        <f>SUM(H42:I42)</f>
        <v>3000000</v>
      </c>
      <c r="H42" s="201">
        <v>3000000</v>
      </c>
      <c r="I42" s="41"/>
      <c r="J42" s="38">
        <f>SUM(K42:L42)</f>
        <v>3000000</v>
      </c>
      <c r="K42" s="201">
        <v>3000000</v>
      </c>
      <c r="L42" s="41"/>
      <c r="M42" s="38">
        <f>SUM(N42:O42)</f>
        <v>3000000</v>
      </c>
      <c r="N42" s="201">
        <v>3000000</v>
      </c>
      <c r="O42" s="41"/>
      <c r="P42" s="38">
        <f t="shared" si="9"/>
        <v>1819373</v>
      </c>
      <c r="Q42" s="201">
        <v>1819373</v>
      </c>
      <c r="R42" s="41"/>
      <c r="S42" s="152" t="s">
        <v>32</v>
      </c>
      <c r="T42" s="159"/>
    </row>
    <row r="43" spans="1:85" ht="15" x14ac:dyDescent="0.25">
      <c r="A43" s="142" t="s">
        <v>8</v>
      </c>
      <c r="B43" s="20"/>
      <c r="C43" s="37"/>
      <c r="D43" s="33">
        <v>6500</v>
      </c>
      <c r="E43" s="33">
        <v>6500</v>
      </c>
      <c r="F43" s="40"/>
      <c r="G43" s="38">
        <f>SUM(H43:I43)</f>
        <v>800000</v>
      </c>
      <c r="H43" s="201">
        <v>800000</v>
      </c>
      <c r="I43" s="41"/>
      <c r="J43" s="38">
        <v>0</v>
      </c>
      <c r="K43" s="201">
        <v>0</v>
      </c>
      <c r="L43" s="41"/>
      <c r="M43" s="38">
        <v>0</v>
      </c>
      <c r="N43" s="201">
        <v>0</v>
      </c>
      <c r="O43" s="41"/>
      <c r="P43" s="38">
        <v>0</v>
      </c>
      <c r="Q43" s="201">
        <v>0</v>
      </c>
      <c r="R43" s="41"/>
      <c r="S43" s="152" t="s">
        <v>32</v>
      </c>
      <c r="T43" s="159"/>
    </row>
    <row r="44" spans="1:85" ht="15.6" thickBot="1" x14ac:dyDescent="0.3">
      <c r="A44" s="143" t="s">
        <v>28</v>
      </c>
      <c r="B44" s="103"/>
      <c r="C44" s="114"/>
      <c r="D44" s="115"/>
      <c r="E44" s="115"/>
      <c r="F44" s="117"/>
      <c r="G44" s="118">
        <f>SUM(H44:I44)</f>
        <v>30000</v>
      </c>
      <c r="H44" s="202">
        <v>30000</v>
      </c>
      <c r="I44" s="116"/>
      <c r="J44" s="118">
        <f>SUM(K44:L44)</f>
        <v>30000</v>
      </c>
      <c r="K44" s="202">
        <v>30000</v>
      </c>
      <c r="L44" s="116"/>
      <c r="M44" s="118">
        <f>SUM(N44:O44)</f>
        <v>30000</v>
      </c>
      <c r="N44" s="202">
        <v>30000</v>
      </c>
      <c r="O44" s="116"/>
      <c r="P44" s="118">
        <f>SUM(Q44:R44)</f>
        <v>36919</v>
      </c>
      <c r="Q44" s="202">
        <v>36919</v>
      </c>
      <c r="R44" s="116"/>
      <c r="S44" s="210" t="s">
        <v>32</v>
      </c>
      <c r="T44" s="196"/>
    </row>
    <row r="45" spans="1:85" ht="17.25" customHeight="1" thickBot="1" x14ac:dyDescent="0.35">
      <c r="A45" s="25" t="s">
        <v>37</v>
      </c>
      <c r="B45" s="22"/>
      <c r="C45" s="35"/>
      <c r="D45" s="34">
        <v>19810</v>
      </c>
      <c r="E45" s="34">
        <v>19810</v>
      </c>
      <c r="F45" s="39"/>
      <c r="G45" s="47">
        <f>SUM(G41:G44)</f>
        <v>3980000</v>
      </c>
      <c r="H45" s="181">
        <f>SUM(H41:H44)</f>
        <v>3980000</v>
      </c>
      <c r="I45" s="36"/>
      <c r="J45" s="47">
        <f>SUM(J41:J44)</f>
        <v>3180000</v>
      </c>
      <c r="K45" s="181">
        <f>SUM(K41:K44)</f>
        <v>3180000</v>
      </c>
      <c r="L45" s="36"/>
      <c r="M45" s="47">
        <f>SUM(M41:M44)</f>
        <v>3180000</v>
      </c>
      <c r="N45" s="181">
        <f>SUM(N41:N44)</f>
        <v>3180000</v>
      </c>
      <c r="O45" s="36"/>
      <c r="P45" s="47">
        <f>SUM(P41:P44)</f>
        <v>2028112</v>
      </c>
      <c r="Q45" s="181">
        <f>SUM(Q41:Q44)</f>
        <v>2028112</v>
      </c>
      <c r="R45" s="36"/>
      <c r="S45" s="153"/>
      <c r="T45" s="157"/>
    </row>
    <row r="46" spans="1:85" ht="17.25" customHeight="1" x14ac:dyDescent="0.25">
      <c r="A46" s="142" t="s">
        <v>63</v>
      </c>
      <c r="B46" s="20"/>
      <c r="C46" s="37"/>
      <c r="D46" s="33"/>
      <c r="E46" s="33"/>
      <c r="F46" s="40"/>
      <c r="G46" s="38"/>
      <c r="H46" s="201"/>
      <c r="I46" s="41"/>
      <c r="J46" s="38"/>
      <c r="K46" s="201"/>
      <c r="L46" s="41"/>
      <c r="M46" s="38"/>
      <c r="N46" s="201"/>
      <c r="O46" s="41"/>
      <c r="P46" s="38">
        <f>SUM(Q46:R46)</f>
        <v>168504</v>
      </c>
      <c r="Q46" s="201">
        <v>168504</v>
      </c>
      <c r="R46" s="41"/>
      <c r="S46" s="210"/>
      <c r="T46" s="159" t="s">
        <v>32</v>
      </c>
    </row>
    <row r="47" spans="1:85" s="93" customFormat="1" ht="15" x14ac:dyDescent="0.25">
      <c r="A47" s="326" t="s">
        <v>71</v>
      </c>
      <c r="B47" s="119"/>
      <c r="C47" s="122"/>
      <c r="D47" s="120"/>
      <c r="E47" s="120"/>
      <c r="F47" s="123"/>
      <c r="G47" s="206">
        <f>SUM(H47:I47)</f>
        <v>500693</v>
      </c>
      <c r="H47" s="207">
        <v>500693</v>
      </c>
      <c r="I47" s="121"/>
      <c r="J47" s="206">
        <f>SUM(K47:L47)</f>
        <v>500693</v>
      </c>
      <c r="K47" s="207">
        <v>500693</v>
      </c>
      <c r="L47" s="121"/>
      <c r="M47" s="304">
        <f>SUM(N47:O47)</f>
        <v>2903139</v>
      </c>
      <c r="N47" s="305">
        <v>2903139</v>
      </c>
      <c r="O47" s="121"/>
      <c r="P47" s="304">
        <f>SUM(Q47:R47)</f>
        <v>3029895</v>
      </c>
      <c r="Q47" s="305">
        <v>3029895</v>
      </c>
      <c r="R47" s="121"/>
      <c r="S47" s="152"/>
      <c r="T47" s="159" t="s">
        <v>32</v>
      </c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1"/>
      <c r="AP47" s="171"/>
      <c r="AQ47" s="171"/>
      <c r="AR47" s="171"/>
      <c r="AS47" s="171"/>
      <c r="AT47" s="171"/>
      <c r="AU47" s="171"/>
      <c r="AV47" s="171"/>
      <c r="AW47" s="171"/>
      <c r="AX47" s="171"/>
      <c r="AY47" s="171"/>
      <c r="AZ47" s="171"/>
      <c r="BA47" s="171"/>
      <c r="BB47" s="171"/>
      <c r="BC47" s="171"/>
      <c r="BD47" s="171"/>
      <c r="BE47" s="171"/>
      <c r="BF47" s="171"/>
      <c r="BG47" s="171"/>
      <c r="BH47" s="171"/>
      <c r="BI47" s="171"/>
      <c r="BJ47" s="171"/>
      <c r="BK47" s="171"/>
      <c r="BL47" s="171"/>
      <c r="BM47" s="171"/>
      <c r="BN47" s="171"/>
      <c r="BO47" s="171"/>
      <c r="BP47" s="171"/>
      <c r="BQ47" s="171"/>
      <c r="BR47" s="171"/>
      <c r="BS47" s="171"/>
      <c r="BT47" s="171"/>
      <c r="BU47" s="171"/>
      <c r="BV47" s="171"/>
      <c r="BW47" s="171"/>
      <c r="BX47" s="171"/>
      <c r="BY47" s="171"/>
      <c r="BZ47" s="171"/>
      <c r="CA47" s="171"/>
      <c r="CB47" s="171"/>
      <c r="CC47" s="171"/>
      <c r="CD47" s="171"/>
      <c r="CE47" s="171"/>
      <c r="CF47" s="171"/>
      <c r="CG47" s="171"/>
    </row>
    <row r="48" spans="1:85" ht="15.75" customHeight="1" x14ac:dyDescent="0.25">
      <c r="A48" s="182" t="s">
        <v>18</v>
      </c>
      <c r="B48" s="183"/>
      <c r="C48" s="184"/>
      <c r="D48" s="185">
        <v>850</v>
      </c>
      <c r="E48" s="185">
        <v>850</v>
      </c>
      <c r="F48" s="185"/>
      <c r="G48" s="208">
        <f>SUM(H48:I48)</f>
        <v>300642</v>
      </c>
      <c r="H48" s="209">
        <v>300642</v>
      </c>
      <c r="I48" s="186"/>
      <c r="J48" s="208">
        <f>SUM(K48:L48)</f>
        <v>300642</v>
      </c>
      <c r="K48" s="209">
        <v>300642</v>
      </c>
      <c r="L48" s="186"/>
      <c r="M48" s="208">
        <f>SUM(N48:O48)</f>
        <v>300642</v>
      </c>
      <c r="N48" s="209">
        <v>300642</v>
      </c>
      <c r="O48" s="186"/>
      <c r="P48" s="208">
        <f>SUM(Q48:R48)</f>
        <v>863569</v>
      </c>
      <c r="Q48" s="209">
        <v>863569</v>
      </c>
      <c r="R48" s="186"/>
      <c r="S48" s="177"/>
      <c r="T48" s="178" t="s">
        <v>32</v>
      </c>
    </row>
    <row r="49" spans="1:85" ht="15.75" customHeight="1" x14ac:dyDescent="0.25">
      <c r="A49" s="211" t="s">
        <v>64</v>
      </c>
      <c r="B49" s="183"/>
      <c r="C49" s="184"/>
      <c r="D49" s="185"/>
      <c r="E49" s="185"/>
      <c r="F49" s="212"/>
      <c r="G49" s="208"/>
      <c r="H49" s="209"/>
      <c r="I49" s="186"/>
      <c r="J49" s="208"/>
      <c r="K49" s="209"/>
      <c r="L49" s="186"/>
      <c r="M49" s="208"/>
      <c r="N49" s="209"/>
      <c r="O49" s="186"/>
      <c r="P49" s="208">
        <f>SUM(Q49:R49)</f>
        <v>34</v>
      </c>
      <c r="Q49" s="209">
        <v>34</v>
      </c>
      <c r="R49" s="186"/>
      <c r="S49" s="177"/>
      <c r="T49" s="178" t="s">
        <v>32</v>
      </c>
    </row>
    <row r="50" spans="1:85" ht="15.75" customHeight="1" thickBot="1" x14ac:dyDescent="0.3">
      <c r="A50" s="211" t="s">
        <v>39</v>
      </c>
      <c r="B50" s="183"/>
      <c r="C50" s="184"/>
      <c r="D50" s="185"/>
      <c r="E50" s="185"/>
      <c r="F50" s="212"/>
      <c r="G50" s="213">
        <f>SUM(H50:I50)</f>
        <v>250000</v>
      </c>
      <c r="H50" s="209">
        <v>250000</v>
      </c>
      <c r="I50" s="186"/>
      <c r="J50" s="213">
        <f>SUM(K50:L50)</f>
        <v>250000</v>
      </c>
      <c r="K50" s="209">
        <v>250000</v>
      </c>
      <c r="L50" s="186"/>
      <c r="M50" s="213">
        <f>SUM(N50:O50)</f>
        <v>250000</v>
      </c>
      <c r="N50" s="209">
        <v>250000</v>
      </c>
      <c r="O50" s="186"/>
      <c r="P50" s="213">
        <f>SUM(Q50:R50)</f>
        <v>160798</v>
      </c>
      <c r="Q50" s="209">
        <v>160798</v>
      </c>
      <c r="R50" s="186"/>
      <c r="S50" s="177"/>
      <c r="T50" s="178" t="s">
        <v>32</v>
      </c>
    </row>
    <row r="51" spans="1:85" ht="19.5" customHeight="1" thickBot="1" x14ac:dyDescent="0.35">
      <c r="A51" s="13" t="s">
        <v>38</v>
      </c>
      <c r="B51" s="22"/>
      <c r="C51" s="214"/>
      <c r="D51" s="34">
        <v>1680</v>
      </c>
      <c r="E51" s="34">
        <v>1680</v>
      </c>
      <c r="F51" s="39"/>
      <c r="G51" s="214">
        <f>SUM(G47:G50)</f>
        <v>1051335</v>
      </c>
      <c r="H51" s="34">
        <f>SUM(H47:H50)</f>
        <v>1051335</v>
      </c>
      <c r="I51" s="36"/>
      <c r="J51" s="214">
        <f>SUM(J47:J50)</f>
        <v>1051335</v>
      </c>
      <c r="K51" s="34">
        <f>SUM(K47:K50)</f>
        <v>1051335</v>
      </c>
      <c r="L51" s="36"/>
      <c r="M51" s="214">
        <f>SUM(M47:M50)</f>
        <v>3453781</v>
      </c>
      <c r="N51" s="34">
        <f>SUM(N47:N50)</f>
        <v>3453781</v>
      </c>
      <c r="O51" s="36"/>
      <c r="P51" s="214">
        <f>SUM(P46:P50)</f>
        <v>4222800</v>
      </c>
      <c r="Q51" s="34">
        <f>SUM(Q46:Q50)</f>
        <v>4222800</v>
      </c>
      <c r="R51" s="36"/>
      <c r="S51" s="160"/>
      <c r="T51" s="161"/>
    </row>
    <row r="52" spans="1:85" ht="19.5" customHeight="1" thickBot="1" x14ac:dyDescent="0.35">
      <c r="A52" s="313" t="s">
        <v>66</v>
      </c>
      <c r="B52" s="2"/>
      <c r="C52" s="310"/>
      <c r="D52" s="309"/>
      <c r="E52" s="309"/>
      <c r="F52" s="117"/>
      <c r="G52" s="311"/>
      <c r="H52" s="309"/>
      <c r="I52" s="116"/>
      <c r="J52" s="311"/>
      <c r="K52" s="309"/>
      <c r="L52" s="116"/>
      <c r="M52" s="311"/>
      <c r="N52" s="309"/>
      <c r="O52" s="116"/>
      <c r="P52" s="323">
        <f t="shared" ref="P52:P57" si="10">SUM(Q52:R52)</f>
        <v>50000</v>
      </c>
      <c r="Q52" s="309"/>
      <c r="R52" s="116">
        <v>50000</v>
      </c>
      <c r="S52" s="312"/>
      <c r="T52" s="178" t="s">
        <v>32</v>
      </c>
    </row>
    <row r="53" spans="1:85" ht="19.5" customHeight="1" thickBot="1" x14ac:dyDescent="0.35">
      <c r="A53" s="13" t="s">
        <v>65</v>
      </c>
      <c r="B53" s="322"/>
      <c r="C53" s="47"/>
      <c r="D53" s="34"/>
      <c r="E53" s="34"/>
      <c r="F53" s="39"/>
      <c r="G53" s="214"/>
      <c r="H53" s="34"/>
      <c r="I53" s="36"/>
      <c r="J53" s="214"/>
      <c r="K53" s="34"/>
      <c r="L53" s="36"/>
      <c r="M53" s="214"/>
      <c r="N53" s="34"/>
      <c r="O53" s="36"/>
      <c r="P53" s="214">
        <f t="shared" si="10"/>
        <v>50000</v>
      </c>
      <c r="Q53" s="34"/>
      <c r="R53" s="36">
        <f>SUM(R52)</f>
        <v>50000</v>
      </c>
      <c r="S53" s="221"/>
      <c r="T53" s="161"/>
    </row>
    <row r="54" spans="1:85" ht="19.5" customHeight="1" thickBot="1" x14ac:dyDescent="0.35">
      <c r="A54" s="313" t="s">
        <v>67</v>
      </c>
      <c r="B54" s="2"/>
      <c r="C54" s="310"/>
      <c r="D54" s="309"/>
      <c r="E54" s="309"/>
      <c r="F54" s="117"/>
      <c r="G54" s="311"/>
      <c r="H54" s="309"/>
      <c r="I54" s="116"/>
      <c r="J54" s="311"/>
      <c r="K54" s="309"/>
      <c r="L54" s="116"/>
      <c r="M54" s="311"/>
      <c r="N54" s="309"/>
      <c r="O54" s="116"/>
      <c r="P54" s="323">
        <f t="shared" si="10"/>
        <v>91107</v>
      </c>
      <c r="Q54" s="309">
        <v>91107</v>
      </c>
      <c r="R54" s="116">
        <v>0</v>
      </c>
      <c r="S54" s="312"/>
      <c r="T54" s="178" t="s">
        <v>32</v>
      </c>
    </row>
    <row r="55" spans="1:85" ht="19.5" customHeight="1" thickBot="1" x14ac:dyDescent="0.35">
      <c r="A55" s="13" t="s">
        <v>68</v>
      </c>
      <c r="B55" s="322"/>
      <c r="C55" s="47"/>
      <c r="D55" s="34"/>
      <c r="E55" s="34"/>
      <c r="F55" s="39"/>
      <c r="G55" s="214"/>
      <c r="H55" s="34"/>
      <c r="I55" s="36"/>
      <c r="J55" s="214"/>
      <c r="K55" s="34"/>
      <c r="L55" s="36"/>
      <c r="M55" s="214"/>
      <c r="N55" s="34"/>
      <c r="O55" s="36"/>
      <c r="P55" s="36">
        <f t="shared" si="10"/>
        <v>91107</v>
      </c>
      <c r="Q55" s="34">
        <f>SUM(Q54)</f>
        <v>91107</v>
      </c>
      <c r="R55" s="36">
        <f>SUM(R54)</f>
        <v>0</v>
      </c>
      <c r="S55" s="221"/>
      <c r="T55" s="161"/>
    </row>
    <row r="56" spans="1:85" s="220" customFormat="1" ht="15" x14ac:dyDescent="0.25">
      <c r="A56" s="314" t="s">
        <v>44</v>
      </c>
      <c r="B56" s="315"/>
      <c r="C56" s="316"/>
      <c r="D56" s="316"/>
      <c r="E56" s="316"/>
      <c r="F56" s="317"/>
      <c r="G56" s="318">
        <f>SUM(H56:I56)</f>
        <v>50000</v>
      </c>
      <c r="H56" s="316"/>
      <c r="I56" s="319">
        <v>50000</v>
      </c>
      <c r="J56" s="318">
        <f>SUM(K56:L56)</f>
        <v>50000</v>
      </c>
      <c r="K56" s="316"/>
      <c r="L56" s="319">
        <v>50000</v>
      </c>
      <c r="M56" s="318">
        <f>SUM(N56:O56)</f>
        <v>50000</v>
      </c>
      <c r="N56" s="316"/>
      <c r="O56" s="319">
        <v>50000</v>
      </c>
      <c r="P56" s="318">
        <f t="shared" si="10"/>
        <v>0</v>
      </c>
      <c r="Q56" s="316"/>
      <c r="R56" s="319">
        <v>0</v>
      </c>
      <c r="S56" s="320"/>
      <c r="T56" s="321" t="s">
        <v>32</v>
      </c>
      <c r="U56" s="203"/>
      <c r="V56" s="203"/>
      <c r="W56" s="203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  <c r="AH56" s="203"/>
      <c r="AI56" s="203"/>
      <c r="AJ56" s="203"/>
      <c r="AK56" s="203"/>
      <c r="AL56" s="203"/>
      <c r="AM56" s="203"/>
      <c r="AN56" s="203"/>
      <c r="AO56" s="203"/>
      <c r="AP56" s="203"/>
      <c r="AQ56" s="203"/>
      <c r="AR56" s="203"/>
      <c r="AS56" s="203"/>
      <c r="AT56" s="203"/>
      <c r="AU56" s="203"/>
      <c r="AV56" s="203"/>
      <c r="AW56" s="203"/>
      <c r="AX56" s="203"/>
      <c r="AY56" s="203"/>
      <c r="AZ56" s="203"/>
      <c r="BA56" s="203"/>
      <c r="BB56" s="203"/>
      <c r="BC56" s="203"/>
      <c r="BD56" s="203"/>
      <c r="BE56" s="203"/>
      <c r="BF56" s="203"/>
      <c r="BG56" s="203"/>
      <c r="BH56" s="203"/>
      <c r="BI56" s="203"/>
      <c r="BJ56" s="203"/>
      <c r="BK56" s="203"/>
      <c r="BL56" s="203"/>
      <c r="BM56" s="203"/>
      <c r="BN56" s="203"/>
      <c r="BO56" s="203"/>
      <c r="BP56" s="203"/>
      <c r="BQ56" s="203"/>
      <c r="BR56" s="203"/>
      <c r="BS56" s="203"/>
      <c r="BT56" s="203"/>
      <c r="BU56" s="203"/>
      <c r="BV56" s="203"/>
      <c r="BW56" s="203"/>
      <c r="BX56" s="203"/>
      <c r="BY56" s="203"/>
      <c r="BZ56" s="203"/>
      <c r="CA56" s="203"/>
      <c r="CB56" s="203"/>
      <c r="CC56" s="203"/>
      <c r="CD56" s="203"/>
      <c r="CE56" s="203"/>
      <c r="CF56" s="203"/>
      <c r="CG56" s="203"/>
    </row>
    <row r="57" spans="1:85" s="220" customFormat="1" ht="27" customHeight="1" thickBot="1" x14ac:dyDescent="0.3">
      <c r="A57" s="224" t="s">
        <v>69</v>
      </c>
      <c r="B57" s="203"/>
      <c r="C57" s="122"/>
      <c r="D57" s="123"/>
      <c r="E57" s="120"/>
      <c r="F57" s="123"/>
      <c r="G57" s="225">
        <f>SUM(H57:I57)</f>
        <v>2032000</v>
      </c>
      <c r="H57" s="226"/>
      <c r="I57" s="227">
        <v>2032000</v>
      </c>
      <c r="J57" s="225">
        <f>SUM(K57:L57)</f>
        <v>2032000</v>
      </c>
      <c r="K57" s="226"/>
      <c r="L57" s="227">
        <v>2032000</v>
      </c>
      <c r="M57" s="225">
        <f>SUM(N57:O57)</f>
        <v>2032000</v>
      </c>
      <c r="N57" s="226"/>
      <c r="O57" s="227">
        <v>2032000</v>
      </c>
      <c r="P57" s="225">
        <f t="shared" si="10"/>
        <v>1905000</v>
      </c>
      <c r="Q57" s="226"/>
      <c r="R57" s="227">
        <v>1905000</v>
      </c>
      <c r="S57" s="228"/>
      <c r="T57" s="229" t="s">
        <v>32</v>
      </c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03"/>
      <c r="AP57" s="203"/>
      <c r="AQ57" s="203"/>
      <c r="AR57" s="203"/>
      <c r="AS57" s="203"/>
      <c r="AT57" s="203"/>
      <c r="AU57" s="203"/>
      <c r="AV57" s="203"/>
      <c r="AW57" s="203"/>
      <c r="AX57" s="203"/>
      <c r="AY57" s="203"/>
      <c r="AZ57" s="203"/>
      <c r="BA57" s="203"/>
      <c r="BB57" s="203"/>
      <c r="BC57" s="203"/>
      <c r="BD57" s="203"/>
      <c r="BE57" s="203"/>
      <c r="BF57" s="203"/>
      <c r="BG57" s="203"/>
      <c r="BH57" s="203"/>
      <c r="BI57" s="203"/>
      <c r="BJ57" s="203"/>
      <c r="BK57" s="203"/>
      <c r="BL57" s="203"/>
      <c r="BM57" s="203"/>
      <c r="BN57" s="203"/>
      <c r="BO57" s="203"/>
      <c r="BP57" s="203"/>
      <c r="BQ57" s="203"/>
      <c r="BR57" s="203"/>
      <c r="BS57" s="203"/>
      <c r="BT57" s="203"/>
      <c r="BU57" s="203"/>
      <c r="BV57" s="203"/>
      <c r="BW57" s="203"/>
      <c r="BX57" s="203"/>
      <c r="BY57" s="203"/>
      <c r="BZ57" s="203"/>
      <c r="CA57" s="203"/>
      <c r="CB57" s="203"/>
      <c r="CC57" s="203"/>
      <c r="CD57" s="203"/>
      <c r="CE57" s="203"/>
      <c r="CF57" s="203"/>
      <c r="CG57" s="203"/>
    </row>
    <row r="58" spans="1:85" ht="19.5" customHeight="1" thickBot="1" x14ac:dyDescent="0.35">
      <c r="A58" s="13" t="s">
        <v>70</v>
      </c>
      <c r="B58" s="215"/>
      <c r="C58" s="216"/>
      <c r="D58" s="217"/>
      <c r="E58" s="218"/>
      <c r="F58" s="219"/>
      <c r="G58" s="214">
        <f t="shared" ref="G58:L58" si="11">SUM(G56:G57)</f>
        <v>2082000</v>
      </c>
      <c r="H58" s="34">
        <f t="shared" si="11"/>
        <v>0</v>
      </c>
      <c r="I58" s="230">
        <f t="shared" si="11"/>
        <v>2082000</v>
      </c>
      <c r="J58" s="214">
        <f t="shared" si="11"/>
        <v>2082000</v>
      </c>
      <c r="K58" s="34">
        <f t="shared" si="11"/>
        <v>0</v>
      </c>
      <c r="L58" s="230">
        <f t="shared" si="11"/>
        <v>2082000</v>
      </c>
      <c r="M58" s="214">
        <f t="shared" ref="M58:R58" si="12">SUM(M56:M57)</f>
        <v>2082000</v>
      </c>
      <c r="N58" s="34">
        <f t="shared" si="12"/>
        <v>0</v>
      </c>
      <c r="O58" s="230">
        <f t="shared" si="12"/>
        <v>2082000</v>
      </c>
      <c r="P58" s="214">
        <f t="shared" si="12"/>
        <v>1905000</v>
      </c>
      <c r="Q58" s="34">
        <f t="shared" si="12"/>
        <v>0</v>
      </c>
      <c r="R58" s="230">
        <f t="shared" si="12"/>
        <v>1905000</v>
      </c>
      <c r="S58" s="221"/>
      <c r="T58" s="161"/>
    </row>
    <row r="59" spans="1:85" ht="30.75" customHeight="1" thickBot="1" x14ac:dyDescent="0.35">
      <c r="A59" s="144" t="s">
        <v>21</v>
      </c>
      <c r="B59" s="30"/>
      <c r="C59" s="60"/>
      <c r="D59" s="61"/>
      <c r="E59" s="60"/>
      <c r="F59" s="62"/>
      <c r="G59" s="60">
        <f t="shared" ref="G59:L59" si="13">SUM(G29,G33,G45,G51,G58,G40)</f>
        <v>46921000</v>
      </c>
      <c r="H59" s="60">
        <f t="shared" si="13"/>
        <v>30785843</v>
      </c>
      <c r="I59" s="124">
        <f t="shared" si="13"/>
        <v>16135157</v>
      </c>
      <c r="J59" s="60">
        <f t="shared" si="13"/>
        <v>59749456</v>
      </c>
      <c r="K59" s="60">
        <f t="shared" si="13"/>
        <v>31008783</v>
      </c>
      <c r="L59" s="124">
        <f t="shared" si="13"/>
        <v>28740673</v>
      </c>
      <c r="M59" s="60">
        <f>SUM(M29,M33,M45,M51,M58,M40)</f>
        <v>62918764</v>
      </c>
      <c r="N59" s="60">
        <f>SUM(N29,N33,N45,N51,N58,N40)</f>
        <v>33615452</v>
      </c>
      <c r="O59" s="124">
        <f>SUM(O29,O33,O45,O51,O58,O40)</f>
        <v>29303312</v>
      </c>
      <c r="P59" s="60">
        <f>SUM(P29,P33,P45,P51,P58,P40,P53,P55)</f>
        <v>85146017</v>
      </c>
      <c r="Q59" s="60">
        <f>SUM(Q29,Q33,Q45,Q51,Q58,Q40,Q53,Q55)</f>
        <v>31043226</v>
      </c>
      <c r="R59" s="60">
        <f>SUM(R29,R33,R45,R51,R58,R40,R53,R55)</f>
        <v>54102791</v>
      </c>
      <c r="S59" s="162"/>
      <c r="T59" s="163"/>
    </row>
    <row r="60" spans="1:85" ht="27" customHeight="1" x14ac:dyDescent="0.25">
      <c r="A60" s="255" t="s">
        <v>19</v>
      </c>
      <c r="B60" s="256"/>
      <c r="C60" s="257"/>
      <c r="D60" s="257"/>
      <c r="E60" s="257"/>
      <c r="F60" s="258"/>
      <c r="G60" s="259">
        <f>SUM(H60:I60)</f>
        <v>21705000</v>
      </c>
      <c r="H60" s="260">
        <v>8003054</v>
      </c>
      <c r="I60" s="308">
        <v>13701946</v>
      </c>
      <c r="J60" s="259">
        <f>SUM(K60:L60)</f>
        <v>17926859</v>
      </c>
      <c r="K60" s="260">
        <v>3792913</v>
      </c>
      <c r="L60" s="308">
        <v>14133946</v>
      </c>
      <c r="M60" s="259">
        <f>SUM(N60:O60)</f>
        <v>21846547</v>
      </c>
      <c r="N60" s="260">
        <v>7712601</v>
      </c>
      <c r="O60" s="308">
        <v>14133946</v>
      </c>
      <c r="P60" s="259">
        <f>SUM(Q60:R60)</f>
        <v>21846547</v>
      </c>
      <c r="Q60" s="324">
        <v>7712601</v>
      </c>
      <c r="R60" s="325">
        <v>14133946</v>
      </c>
      <c r="S60" s="261" t="s">
        <v>32</v>
      </c>
      <c r="T60" s="223"/>
    </row>
    <row r="61" spans="1:85" ht="18.75" customHeight="1" thickBot="1" x14ac:dyDescent="0.3">
      <c r="A61" s="247" t="s">
        <v>46</v>
      </c>
      <c r="B61" s="248"/>
      <c r="C61" s="249"/>
      <c r="D61" s="249"/>
      <c r="E61" s="249"/>
      <c r="F61" s="250"/>
      <c r="G61" s="251"/>
      <c r="H61" s="252"/>
      <c r="I61" s="253"/>
      <c r="J61" s="251">
        <f>SUM(K61:L61)</f>
        <v>47328</v>
      </c>
      <c r="K61" s="252">
        <v>47328</v>
      </c>
      <c r="L61" s="253"/>
      <c r="M61" s="251">
        <f>SUM(N61:O61)</f>
        <v>961319</v>
      </c>
      <c r="N61" s="252">
        <v>961319</v>
      </c>
      <c r="O61" s="253"/>
      <c r="P61" s="251">
        <f>SUM(Q61:R61)</f>
        <v>961319</v>
      </c>
      <c r="Q61" s="252">
        <v>961319</v>
      </c>
      <c r="R61" s="253"/>
      <c r="S61" s="254" t="s">
        <v>32</v>
      </c>
      <c r="T61" s="229"/>
    </row>
    <row r="62" spans="1:85" ht="21" customHeight="1" thickBot="1" x14ac:dyDescent="0.35">
      <c r="A62" s="31" t="s">
        <v>20</v>
      </c>
      <c r="B62" s="32"/>
      <c r="C62" s="65"/>
      <c r="D62" s="65"/>
      <c r="E62" s="65"/>
      <c r="F62" s="66"/>
      <c r="G62" s="63">
        <f>SUM(G60)</f>
        <v>21705000</v>
      </c>
      <c r="H62" s="64">
        <f>SUM(H60)</f>
        <v>8003054</v>
      </c>
      <c r="I62" s="65">
        <f>SUM(I60)</f>
        <v>13701946</v>
      </c>
      <c r="J62" s="63">
        <f t="shared" ref="J62:O62" si="14">SUM(J60:J61)</f>
        <v>17974187</v>
      </c>
      <c r="K62" s="64">
        <f t="shared" si="14"/>
        <v>3840241</v>
      </c>
      <c r="L62" s="65">
        <f t="shared" si="14"/>
        <v>14133946</v>
      </c>
      <c r="M62" s="63">
        <f t="shared" si="14"/>
        <v>22807866</v>
      </c>
      <c r="N62" s="64">
        <f t="shared" si="14"/>
        <v>8673920</v>
      </c>
      <c r="O62" s="65">
        <f t="shared" si="14"/>
        <v>14133946</v>
      </c>
      <c r="P62" s="63">
        <f>SUM(P60:P61)</f>
        <v>22807866</v>
      </c>
      <c r="Q62" s="64">
        <f>SUM(Q60:Q61)</f>
        <v>8673920</v>
      </c>
      <c r="R62" s="65">
        <f>SUM(R60:R61)</f>
        <v>14133946</v>
      </c>
      <c r="S62" s="164"/>
      <c r="T62" s="163"/>
    </row>
    <row r="63" spans="1:85" ht="17.25" hidden="1" customHeight="1" thickTop="1" x14ac:dyDescent="0.25">
      <c r="A63" s="15"/>
      <c r="B63" s="9"/>
      <c r="C63" s="56"/>
      <c r="D63" s="56"/>
      <c r="E63" s="56"/>
      <c r="F63" s="57"/>
      <c r="G63" s="54"/>
      <c r="H63" s="55"/>
      <c r="I63" s="56"/>
      <c r="J63" s="54"/>
      <c r="K63" s="55"/>
      <c r="L63" s="56"/>
      <c r="M63" s="54"/>
      <c r="N63" s="55"/>
      <c r="O63" s="56"/>
      <c r="P63" s="54"/>
      <c r="Q63" s="55"/>
      <c r="R63" s="56"/>
      <c r="S63" s="160"/>
      <c r="T63" s="163"/>
    </row>
    <row r="64" spans="1:85" ht="18" hidden="1" customHeight="1" thickBot="1" x14ac:dyDescent="0.35">
      <c r="A64" s="14"/>
      <c r="B64" s="16"/>
      <c r="C64" s="70"/>
      <c r="D64" s="70"/>
      <c r="E64" s="70"/>
      <c r="F64" s="71"/>
      <c r="G64" s="187"/>
      <c r="H64" s="69"/>
      <c r="I64" s="72"/>
      <c r="J64" s="187"/>
      <c r="K64" s="69"/>
      <c r="L64" s="72"/>
      <c r="M64" s="187"/>
      <c r="N64" s="69"/>
      <c r="O64" s="72"/>
      <c r="P64" s="187"/>
      <c r="Q64" s="69"/>
      <c r="R64" s="72"/>
      <c r="S64" s="160"/>
      <c r="T64" s="163"/>
    </row>
    <row r="65" spans="1:85" s="18" customFormat="1" ht="42.75" customHeight="1" thickBot="1" x14ac:dyDescent="0.3">
      <c r="A65" s="29" t="s">
        <v>4</v>
      </c>
      <c r="B65" s="125"/>
      <c r="C65" s="73"/>
      <c r="D65" s="67">
        <v>61340</v>
      </c>
      <c r="E65" s="67">
        <v>33755</v>
      </c>
      <c r="F65" s="68">
        <v>27585</v>
      </c>
      <c r="G65" s="188">
        <f t="shared" ref="G65:L65" si="15">SUM(G59,G62)</f>
        <v>68626000</v>
      </c>
      <c r="H65" s="104">
        <f t="shared" si="15"/>
        <v>38788897</v>
      </c>
      <c r="I65" s="105">
        <f t="shared" si="15"/>
        <v>29837103</v>
      </c>
      <c r="J65" s="188">
        <f t="shared" si="15"/>
        <v>77723643</v>
      </c>
      <c r="K65" s="104">
        <f t="shared" si="15"/>
        <v>34849024</v>
      </c>
      <c r="L65" s="105">
        <f t="shared" si="15"/>
        <v>42874619</v>
      </c>
      <c r="M65" s="188">
        <f t="shared" ref="M65:R65" si="16">SUM(M59,M62)</f>
        <v>85726630</v>
      </c>
      <c r="N65" s="104">
        <f t="shared" si="16"/>
        <v>42289372</v>
      </c>
      <c r="O65" s="105">
        <f t="shared" si="16"/>
        <v>43437258</v>
      </c>
      <c r="P65" s="188">
        <f t="shared" si="16"/>
        <v>107953883</v>
      </c>
      <c r="Q65" s="104">
        <f t="shared" si="16"/>
        <v>39717146</v>
      </c>
      <c r="R65" s="105">
        <f t="shared" si="16"/>
        <v>68236737</v>
      </c>
      <c r="S65" s="165"/>
      <c r="T65" s="166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  <c r="BA65" s="174"/>
      <c r="BB65" s="174"/>
      <c r="BC65" s="174"/>
      <c r="BD65" s="174"/>
      <c r="BE65" s="174"/>
      <c r="BF65" s="174"/>
      <c r="BG65" s="174"/>
      <c r="BH65" s="174"/>
      <c r="BI65" s="174"/>
      <c r="BJ65" s="174"/>
      <c r="BK65" s="174"/>
      <c r="BL65" s="174"/>
      <c r="BM65" s="174"/>
      <c r="BN65" s="174"/>
      <c r="BO65" s="174"/>
      <c r="BP65" s="174"/>
      <c r="BQ65" s="174"/>
      <c r="BR65" s="174"/>
      <c r="BS65" s="174"/>
      <c r="BT65" s="174"/>
      <c r="BU65" s="174"/>
      <c r="BV65" s="174"/>
      <c r="BW65" s="174"/>
      <c r="BX65" s="174"/>
      <c r="BY65" s="174"/>
      <c r="BZ65" s="174"/>
      <c r="CA65" s="174"/>
      <c r="CB65" s="174"/>
      <c r="CC65" s="174"/>
      <c r="CD65" s="174"/>
      <c r="CE65" s="174"/>
      <c r="CF65" s="174"/>
      <c r="CG65" s="174"/>
    </row>
    <row r="66" spans="1:85" x14ac:dyDescent="0.2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85" x14ac:dyDescent="0.25"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85" x14ac:dyDescent="0.2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85" x14ac:dyDescent="0.2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85" x14ac:dyDescent="0.2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85" x14ac:dyDescent="0.2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85" x14ac:dyDescent="0.2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85" x14ac:dyDescent="0.2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85" x14ac:dyDescent="0.2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</sheetData>
  <mergeCells count="4">
    <mergeCell ref="S5:S6"/>
    <mergeCell ref="T5:T6"/>
    <mergeCell ref="A4:T4"/>
    <mergeCell ref="A2:T2"/>
  </mergeCells>
  <phoneticPr fontId="0" type="noConversion"/>
  <printOptions horizontalCentered="1"/>
  <pageMargins left="0.39370078740157483" right="0.39370078740157483" top="0.82677165354330717" bottom="0.86614173228346458" header="1.4566929133858268" footer="0.5118110236220472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Ingyenes Próbacsomag</dc:creator>
  <cp:lastModifiedBy>USER</cp:lastModifiedBy>
  <cp:lastPrinted>2021-05-12T06:23:27Z</cp:lastPrinted>
  <dcterms:created xsi:type="dcterms:W3CDTF">2001-01-24T07:33:46Z</dcterms:created>
  <dcterms:modified xsi:type="dcterms:W3CDTF">2021-06-01T07:15:47Z</dcterms:modified>
</cp:coreProperties>
</file>