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NOLOGYNAS\Közös\MARIANN\Gősfa zárszámadás 2020\beszámozott\"/>
    </mc:Choice>
  </mc:AlternateContent>
  <xr:revisionPtr revIDLastSave="0" documentId="13_ncr:40009_{22F31E9E-7E66-4466-82FB-9FAE380C7D79}" xr6:coauthVersionLast="47" xr6:coauthVersionMax="47" xr10:uidLastSave="{00000000-0000-0000-0000-000000000000}"/>
  <bookViews>
    <workbookView xWindow="-108" yWindow="-108" windowWidth="23256" windowHeight="12576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Munka1!$A$2:$M$30</definedName>
  </definedNames>
  <calcPr calcId="181029"/>
</workbook>
</file>

<file path=xl/calcChain.xml><?xml version="1.0" encoding="utf-8"?>
<calcChain xmlns="http://schemas.openxmlformats.org/spreadsheetml/2006/main">
  <c r="M16" i="1" l="1"/>
  <c r="K24" i="1"/>
  <c r="K23" i="1"/>
  <c r="K29" i="1"/>
  <c r="K28" i="1"/>
  <c r="L28" i="1"/>
  <c r="K27" i="1"/>
  <c r="M26" i="1"/>
  <c r="L26" i="1"/>
  <c r="L30" i="1"/>
  <c r="K25" i="1"/>
  <c r="K22" i="1"/>
  <c r="K21" i="1"/>
  <c r="K20" i="1"/>
  <c r="K19" i="1"/>
  <c r="K18" i="1"/>
  <c r="K17" i="1"/>
  <c r="K16" i="1"/>
  <c r="M15" i="1"/>
  <c r="K15" i="1"/>
  <c r="K14" i="1"/>
  <c r="K13" i="1"/>
  <c r="K12" i="1"/>
  <c r="K11" i="1"/>
  <c r="K10" i="1"/>
  <c r="M9" i="1"/>
  <c r="K9" i="1"/>
  <c r="K8" i="1"/>
  <c r="I28" i="1"/>
  <c r="H29" i="1"/>
  <c r="H28" i="1"/>
  <c r="J16" i="1"/>
  <c r="H16" i="1"/>
  <c r="H22" i="1"/>
  <c r="J9" i="1"/>
  <c r="J7" i="1"/>
  <c r="H10" i="1"/>
  <c r="H27" i="1"/>
  <c r="J26" i="1"/>
  <c r="I26" i="1"/>
  <c r="H26" i="1"/>
  <c r="I30" i="1"/>
  <c r="H25" i="1"/>
  <c r="H21" i="1"/>
  <c r="H20" i="1"/>
  <c r="H19" i="1"/>
  <c r="H18" i="1"/>
  <c r="H17" i="1"/>
  <c r="H14" i="1"/>
  <c r="H13" i="1"/>
  <c r="H12" i="1"/>
  <c r="H11" i="1"/>
  <c r="H8" i="1"/>
  <c r="G16" i="1"/>
  <c r="E16" i="1"/>
  <c r="G15" i="1"/>
  <c r="E15" i="1"/>
  <c r="D16" i="1"/>
  <c r="D15" i="1"/>
  <c r="D9" i="1"/>
  <c r="D7" i="1"/>
  <c r="B9" i="1"/>
  <c r="G9" i="1"/>
  <c r="E9" i="1"/>
  <c r="E11" i="1"/>
  <c r="E8" i="1"/>
  <c r="E14" i="1"/>
  <c r="E21" i="1"/>
  <c r="E12" i="1"/>
  <c r="E13" i="1"/>
  <c r="B13" i="1"/>
  <c r="E17" i="1"/>
  <c r="E19" i="1"/>
  <c r="E27" i="1"/>
  <c r="G26" i="1"/>
  <c r="F26" i="1"/>
  <c r="E26" i="1"/>
  <c r="F30" i="1"/>
  <c r="E25" i="1"/>
  <c r="E20" i="1"/>
  <c r="E18" i="1"/>
  <c r="B14" i="1"/>
  <c r="B18" i="1"/>
  <c r="B20" i="1"/>
  <c r="B25" i="1"/>
  <c r="B27" i="1"/>
  <c r="C26" i="1"/>
  <c r="B26" i="1"/>
  <c r="D26" i="1"/>
  <c r="B16" i="1"/>
  <c r="B15" i="1"/>
  <c r="J15" i="1"/>
  <c r="G7" i="1"/>
  <c r="G30" i="1"/>
  <c r="H15" i="1"/>
  <c r="E7" i="1"/>
  <c r="E30" i="1"/>
  <c r="K26" i="1"/>
  <c r="M7" i="1"/>
  <c r="M30" i="1"/>
  <c r="H7" i="1"/>
  <c r="H30" i="1"/>
  <c r="J30" i="1"/>
  <c r="B7" i="1"/>
  <c r="B30" i="1"/>
  <c r="D30" i="1"/>
  <c r="C30" i="1"/>
  <c r="K7" i="1"/>
  <c r="K30" i="1"/>
  <c r="H9" i="1"/>
</calcChain>
</file>

<file path=xl/sharedStrings.xml><?xml version="1.0" encoding="utf-8"?>
<sst xmlns="http://schemas.openxmlformats.org/spreadsheetml/2006/main" count="42" uniqueCount="36">
  <si>
    <t xml:space="preserve">Tervezett előirányzat összesen: </t>
  </si>
  <si>
    <t>Önkormányzat (tervezett)</t>
  </si>
  <si>
    <t>a./ Beruházások</t>
  </si>
  <si>
    <t>Beruházási célú előzetesen felszámított ÁFA</t>
  </si>
  <si>
    <t xml:space="preserve">Ingatlanok felújítása </t>
  </si>
  <si>
    <t>b./ Felújítások</t>
  </si>
  <si>
    <t>Kötelező feladatok</t>
  </si>
  <si>
    <t>Önként vállalt feladatok</t>
  </si>
  <si>
    <t>Tárgyévi összes felhalmozási és felújítási célú kiadások összesen</t>
  </si>
  <si>
    <t>Tárgyi eszközök beszerzése</t>
  </si>
  <si>
    <t xml:space="preserve">          - Utak felújítása</t>
  </si>
  <si>
    <t>c./ Felhalmozási tartalék</t>
  </si>
  <si>
    <t>Kötelezettséggel terhelt felhalmozási tartalék ( víz-, szennyvíz alszámla 2019. dec. 31-ig)</t>
  </si>
  <si>
    <t xml:space="preserve">          - Zártkerti utak felújítása</t>
  </si>
  <si>
    <t xml:space="preserve">          - Temető felújítása</t>
  </si>
  <si>
    <t xml:space="preserve">          - Faluház udvar felújítása (térkövezés)</t>
  </si>
  <si>
    <t>Esőbeálló</t>
  </si>
  <si>
    <t xml:space="preserve">     - Egyéb</t>
  </si>
  <si>
    <t xml:space="preserve">     - Közterület karbantartását szolgáló eszközbeszerzés (MFP)</t>
  </si>
  <si>
    <t xml:space="preserve">          -  Játszótér felújítás (MFP)</t>
  </si>
  <si>
    <t xml:space="preserve">     - Játszótéri eszközök beszerzése (MFP)</t>
  </si>
  <si>
    <t xml:space="preserve"> Felújítási célú előzetesen felszámított ÁFA</t>
  </si>
  <si>
    <t xml:space="preserve">I. Módosított előirányzat összesen: </t>
  </si>
  <si>
    <t>Önkormányzat (I. módosított)</t>
  </si>
  <si>
    <t xml:space="preserve">II. Módosított előirányzat összesen: </t>
  </si>
  <si>
    <t>Önkormányzat (II. módosított)</t>
  </si>
  <si>
    <t xml:space="preserve">    ' - Informatikai eszközök beszerzése</t>
  </si>
  <si>
    <t>d./ Egyéb felhalmozási célú támogatások államháztartáson belülre</t>
  </si>
  <si>
    <t xml:space="preserve">Gősfa község Önkormányzata 2020. évi teljesített felhalmozási és felújítási kiadásai  feladatonként, célonként
( Adatok Ft-ban ) </t>
  </si>
  <si>
    <t xml:space="preserve">Teljesített előirányzat összesen: </t>
  </si>
  <si>
    <t>Önkormányzat (teljesített)</t>
  </si>
  <si>
    <t xml:space="preserve">          - Színpad felújítása (EFOP)</t>
  </si>
  <si>
    <t xml:space="preserve">          - Majtai-féle kőszobor felújítása</t>
  </si>
  <si>
    <t>Egyéb fejezeti kezelésű előirányzatnak egyéb felhalmozási célú támogatások visszafizetése (MFP_temető környezetének rendezése-fel nem használt támogatás)</t>
  </si>
  <si>
    <t xml:space="preserve">          - Faluház vis maior károk helyreállítása</t>
  </si>
  <si>
    <t>3. melléklet a 7/2021.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</si>
</sst>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color indexed="8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9" fillId="2" borderId="3" xfId="0" applyFont="1" applyFill="1" applyBorder="1" applyAlignment="1">
      <alignment wrapText="1"/>
    </xf>
    <xf numFmtId="3" fontId="11" fillId="0" borderId="4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0" fontId="8" fillId="0" borderId="0" xfId="0" applyFont="1"/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7" fillId="0" borderId="0" xfId="0" applyFon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7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wrapText="1"/>
    </xf>
    <xf numFmtId="3" fontId="6" fillId="0" borderId="12" xfId="0" applyNumberFormat="1" applyFont="1" applyBorder="1" applyAlignment="1">
      <alignment horizontal="right"/>
    </xf>
    <xf numFmtId="0" fontId="0" fillId="0" borderId="1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3" xfId="0" applyFont="1" applyFill="1" applyBorder="1" applyAlignment="1">
      <alignment wrapText="1"/>
    </xf>
    <xf numFmtId="3" fontId="6" fillId="0" borderId="12" xfId="0" applyNumberFormat="1" applyFont="1" applyFill="1" applyBorder="1" applyAlignment="1">
      <alignment horizontal="right"/>
    </xf>
    <xf numFmtId="3" fontId="6" fillId="0" borderId="12" xfId="0" applyNumberFormat="1" applyFont="1" applyBorder="1"/>
    <xf numFmtId="0" fontId="0" fillId="0" borderId="14" xfId="0" applyFont="1" applyBorder="1" applyAlignment="1">
      <alignment wrapText="1"/>
    </xf>
    <xf numFmtId="3" fontId="5" fillId="0" borderId="6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3" fontId="6" fillId="0" borderId="11" xfId="0" applyNumberFormat="1" applyFont="1" applyFill="1" applyBorder="1" applyAlignment="1">
      <alignment horizontal="right"/>
    </xf>
    <xf numFmtId="3" fontId="6" fillId="0" borderId="11" xfId="0" applyNumberFormat="1" applyFont="1" applyBorder="1"/>
    <xf numFmtId="0" fontId="0" fillId="0" borderId="16" xfId="0" applyFont="1" applyFill="1" applyBorder="1" applyAlignment="1">
      <alignment wrapText="1"/>
    </xf>
    <xf numFmtId="0" fontId="0" fillId="0" borderId="13" xfId="0" quotePrefix="1" applyFont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3" fontId="6" fillId="0" borderId="12" xfId="0" applyNumberFormat="1" applyFont="1" applyFill="1" applyBorder="1"/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0"/>
  <sheetViews>
    <sheetView tabSelected="1" view="pageBreakPreview" zoomScale="60" zoomScaleNormal="70" workbookViewId="0">
      <selection activeCell="A3" sqref="A3"/>
    </sheetView>
  </sheetViews>
  <sheetFormatPr defaultRowHeight="13.2" x14ac:dyDescent="0.25"/>
  <cols>
    <col min="1" max="1" width="58.88671875" customWidth="1"/>
    <col min="2" max="2" width="21.5546875" customWidth="1"/>
    <col min="3" max="3" width="15.44140625" customWidth="1"/>
    <col min="4" max="4" width="21.5546875" customWidth="1"/>
    <col min="5" max="5" width="24.6640625" customWidth="1"/>
    <col min="6" max="6" width="11.6640625" customWidth="1"/>
    <col min="7" max="7" width="19.6640625" customWidth="1"/>
    <col min="8" max="8" width="25.6640625" customWidth="1"/>
    <col min="9" max="9" width="17.33203125" customWidth="1"/>
    <col min="10" max="10" width="20.33203125" customWidth="1"/>
    <col min="11" max="11" width="21.44140625" customWidth="1"/>
    <col min="12" max="12" width="20.33203125" customWidth="1"/>
    <col min="13" max="13" width="18.21875" customWidth="1"/>
  </cols>
  <sheetData>
    <row r="2" spans="1:13" ht="17.399999999999999" x14ac:dyDescent="0.3">
      <c r="A2" s="50" t="s">
        <v>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18" thickBot="1" x14ac:dyDescent="0.35">
      <c r="A3" s="41"/>
      <c r="B3" s="41"/>
      <c r="C3" s="41"/>
      <c r="D3" s="41"/>
      <c r="E3" s="41"/>
      <c r="F3" s="41"/>
      <c r="G3" s="41"/>
      <c r="H3" s="41"/>
      <c r="I3" s="41"/>
      <c r="J3" s="42"/>
    </row>
    <row r="4" spans="1:13" s="2" customFormat="1" ht="69.75" customHeight="1" thickBot="1" x14ac:dyDescent="0.3">
      <c r="A4" s="47" t="s">
        <v>28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s="1" customFormat="1" ht="27" customHeight="1" thickBot="1" x14ac:dyDescent="0.35">
      <c r="A5" s="4"/>
      <c r="B5" s="3" t="s">
        <v>0</v>
      </c>
      <c r="C5" s="45" t="s">
        <v>1</v>
      </c>
      <c r="D5" s="46"/>
      <c r="E5" s="3" t="s">
        <v>22</v>
      </c>
      <c r="F5" s="45" t="s">
        <v>23</v>
      </c>
      <c r="G5" s="46"/>
      <c r="H5" s="3" t="s">
        <v>24</v>
      </c>
      <c r="I5" s="45" t="s">
        <v>25</v>
      </c>
      <c r="J5" s="46"/>
      <c r="K5" s="3" t="s">
        <v>29</v>
      </c>
      <c r="L5" s="45" t="s">
        <v>30</v>
      </c>
      <c r="M5" s="46"/>
    </row>
    <row r="6" spans="1:13" s="1" customFormat="1" ht="27" customHeight="1" thickBot="1" x14ac:dyDescent="0.35">
      <c r="A6" s="4"/>
      <c r="B6" s="3"/>
      <c r="C6" s="14" t="s">
        <v>6</v>
      </c>
      <c r="D6" s="13" t="s">
        <v>7</v>
      </c>
      <c r="E6" s="3"/>
      <c r="F6" s="14" t="s">
        <v>6</v>
      </c>
      <c r="G6" s="13" t="s">
        <v>7</v>
      </c>
      <c r="H6" s="3"/>
      <c r="I6" s="14" t="s">
        <v>6</v>
      </c>
      <c r="J6" s="13" t="s">
        <v>7</v>
      </c>
      <c r="K6" s="3"/>
      <c r="L6" s="14" t="s">
        <v>6</v>
      </c>
      <c r="M6" s="13" t="s">
        <v>7</v>
      </c>
    </row>
    <row r="7" spans="1:13" s="11" customFormat="1" ht="16.2" thickBot="1" x14ac:dyDescent="0.35">
      <c r="A7" s="34" t="s">
        <v>2</v>
      </c>
      <c r="B7" s="10">
        <f>SUM(C7:D7)</f>
        <v>813000</v>
      </c>
      <c r="C7" s="10"/>
      <c r="D7" s="9">
        <f>SUM(D8,D9,D14)</f>
        <v>813000</v>
      </c>
      <c r="E7" s="9">
        <f t="shared" ref="E7:E16" si="0">SUM(F7:G7)</f>
        <v>9129000</v>
      </c>
      <c r="F7" s="10"/>
      <c r="G7" s="9">
        <f>SUM(G8,G9,G14)</f>
        <v>9129000</v>
      </c>
      <c r="H7" s="9">
        <f t="shared" ref="H7:H27" si="1">SUM(I7:J7)</f>
        <v>10036334</v>
      </c>
      <c r="I7" s="10"/>
      <c r="J7" s="9">
        <f>SUM(J8,J9,J14)</f>
        <v>10036334</v>
      </c>
      <c r="K7" s="9">
        <f>SUM(L7:M7)</f>
        <v>9640343</v>
      </c>
      <c r="L7" s="10"/>
      <c r="M7" s="9">
        <f>SUM(M8,M9,M14)</f>
        <v>9640343</v>
      </c>
    </row>
    <row r="8" spans="1:13" s="11" customFormat="1" ht="15.6" x14ac:dyDescent="0.3">
      <c r="A8" s="32" t="s">
        <v>16</v>
      </c>
      <c r="B8" s="33"/>
      <c r="C8" s="33"/>
      <c r="D8" s="33"/>
      <c r="E8" s="12">
        <f t="shared" si="0"/>
        <v>1185000</v>
      </c>
      <c r="F8" s="33"/>
      <c r="G8" s="12">
        <v>1185000</v>
      </c>
      <c r="H8" s="12">
        <f t="shared" si="1"/>
        <v>1630921</v>
      </c>
      <c r="I8" s="33"/>
      <c r="J8" s="12">
        <v>1630921</v>
      </c>
      <c r="K8" s="12">
        <f>SUM(L8:M8)</f>
        <v>1630921</v>
      </c>
      <c r="L8" s="33"/>
      <c r="M8" s="12">
        <v>1630921</v>
      </c>
    </row>
    <row r="9" spans="1:13" ht="15" x14ac:dyDescent="0.25">
      <c r="A9" s="26" t="s">
        <v>9</v>
      </c>
      <c r="B9" s="30">
        <f>SUM(C9:D9)</f>
        <v>640000</v>
      </c>
      <c r="C9" s="31"/>
      <c r="D9" s="31">
        <f>SUM(D11:D13)</f>
        <v>640000</v>
      </c>
      <c r="E9" s="30">
        <f t="shared" si="0"/>
        <v>6003000</v>
      </c>
      <c r="F9" s="31"/>
      <c r="G9" s="31">
        <f>SUM(G11:G13)</f>
        <v>6003000</v>
      </c>
      <c r="H9" s="30">
        <f t="shared" si="1"/>
        <v>6393000</v>
      </c>
      <c r="I9" s="31"/>
      <c r="J9" s="31">
        <f>SUM(J10:J13)</f>
        <v>6393000</v>
      </c>
      <c r="K9" s="30">
        <f>SUM(L9:M9)</f>
        <v>5997009</v>
      </c>
      <c r="L9" s="31"/>
      <c r="M9" s="31">
        <f>SUM(M10:M13)</f>
        <v>5997009</v>
      </c>
    </row>
    <row r="10" spans="1:13" ht="15" x14ac:dyDescent="0.25">
      <c r="A10" s="39" t="s">
        <v>26</v>
      </c>
      <c r="B10" s="30"/>
      <c r="C10" s="31"/>
      <c r="D10" s="31"/>
      <c r="E10" s="30"/>
      <c r="F10" s="31"/>
      <c r="G10" s="31"/>
      <c r="H10" s="30">
        <f>SUM(I10:J10)</f>
        <v>390000</v>
      </c>
      <c r="I10" s="31"/>
      <c r="J10" s="31">
        <v>390000</v>
      </c>
      <c r="K10" s="30">
        <f>SUM(L10:M10)</f>
        <v>390000</v>
      </c>
      <c r="L10" s="31"/>
      <c r="M10" s="31">
        <v>390000</v>
      </c>
    </row>
    <row r="11" spans="1:13" ht="15" x14ac:dyDescent="0.25">
      <c r="A11" s="26" t="s">
        <v>18</v>
      </c>
      <c r="B11" s="30"/>
      <c r="C11" s="31"/>
      <c r="D11" s="31"/>
      <c r="E11" s="30">
        <f t="shared" si="0"/>
        <v>4789000</v>
      </c>
      <c r="F11" s="31"/>
      <c r="G11" s="31">
        <v>4789000</v>
      </c>
      <c r="H11" s="30">
        <f t="shared" si="1"/>
        <v>4789000</v>
      </c>
      <c r="I11" s="31"/>
      <c r="J11" s="31">
        <v>4789000</v>
      </c>
      <c r="K11" s="30">
        <f t="shared" ref="K11:K27" si="2">SUM(L11:M11)</f>
        <v>4741433</v>
      </c>
      <c r="L11" s="31"/>
      <c r="M11" s="44">
        <v>4741433</v>
      </c>
    </row>
    <row r="12" spans="1:13" ht="15" x14ac:dyDescent="0.25">
      <c r="A12" s="26" t="s">
        <v>20</v>
      </c>
      <c r="B12" s="30"/>
      <c r="C12" s="31"/>
      <c r="D12" s="31"/>
      <c r="E12" s="30">
        <f t="shared" si="0"/>
        <v>574000</v>
      </c>
      <c r="F12" s="31"/>
      <c r="G12" s="31">
        <v>574000</v>
      </c>
      <c r="H12" s="30">
        <f t="shared" si="1"/>
        <v>574000</v>
      </c>
      <c r="I12" s="31"/>
      <c r="J12" s="31">
        <v>574000</v>
      </c>
      <c r="K12" s="30">
        <f t="shared" si="2"/>
        <v>0</v>
      </c>
      <c r="L12" s="31"/>
      <c r="M12" s="44">
        <v>0</v>
      </c>
    </row>
    <row r="13" spans="1:13" ht="15" x14ac:dyDescent="0.25">
      <c r="A13" s="26" t="s">
        <v>17</v>
      </c>
      <c r="B13" s="30">
        <f>SUM(C13:D13)</f>
        <v>640000</v>
      </c>
      <c r="C13" s="31"/>
      <c r="D13" s="31">
        <v>640000</v>
      </c>
      <c r="E13" s="30">
        <f t="shared" si="0"/>
        <v>640000</v>
      </c>
      <c r="F13" s="31"/>
      <c r="G13" s="31">
        <v>640000</v>
      </c>
      <c r="H13" s="30">
        <f t="shared" si="1"/>
        <v>640000</v>
      </c>
      <c r="I13" s="31"/>
      <c r="J13" s="31">
        <v>640000</v>
      </c>
      <c r="K13" s="30">
        <f t="shared" si="2"/>
        <v>865576</v>
      </c>
      <c r="L13" s="31"/>
      <c r="M13" s="44">
        <v>865576</v>
      </c>
    </row>
    <row r="14" spans="1:13" ht="15.6" thickBot="1" x14ac:dyDescent="0.3">
      <c r="A14" s="35" t="s">
        <v>3</v>
      </c>
      <c r="B14" s="36">
        <f>SUM(D14)</f>
        <v>173000</v>
      </c>
      <c r="C14" s="37"/>
      <c r="D14" s="37">
        <v>173000</v>
      </c>
      <c r="E14" s="36">
        <f t="shared" si="0"/>
        <v>1941000</v>
      </c>
      <c r="F14" s="37"/>
      <c r="G14" s="37">
        <v>1941000</v>
      </c>
      <c r="H14" s="36">
        <f t="shared" si="1"/>
        <v>2012413</v>
      </c>
      <c r="I14" s="37"/>
      <c r="J14" s="37">
        <v>2012413</v>
      </c>
      <c r="K14" s="36">
        <f t="shared" si="2"/>
        <v>2012413</v>
      </c>
      <c r="L14" s="37"/>
      <c r="M14" s="37">
        <v>2012413</v>
      </c>
    </row>
    <row r="15" spans="1:13" ht="16.2" thickBot="1" x14ac:dyDescent="0.35">
      <c r="A15" s="34" t="s">
        <v>5</v>
      </c>
      <c r="B15" s="6">
        <f>SUM(B16)</f>
        <v>16014000</v>
      </c>
      <c r="C15" s="6"/>
      <c r="D15" s="6">
        <f>SUM(D16)</f>
        <v>16014000</v>
      </c>
      <c r="E15" s="6">
        <f t="shared" si="0"/>
        <v>19901000</v>
      </c>
      <c r="F15" s="6"/>
      <c r="G15" s="6">
        <f>SUM(G16,G25)</f>
        <v>19901000</v>
      </c>
      <c r="H15" s="6">
        <f t="shared" si="1"/>
        <v>20567000</v>
      </c>
      <c r="I15" s="6"/>
      <c r="J15" s="6">
        <f>SUM(J16,J25)</f>
        <v>20567000</v>
      </c>
      <c r="K15" s="6">
        <f t="shared" si="2"/>
        <v>17503404</v>
      </c>
      <c r="L15" s="6"/>
      <c r="M15" s="6">
        <f>SUM(M16,M25)</f>
        <v>17503404</v>
      </c>
    </row>
    <row r="16" spans="1:13" s="8" customFormat="1" ht="15" x14ac:dyDescent="0.25">
      <c r="A16" s="27" t="s">
        <v>4</v>
      </c>
      <c r="B16" s="12">
        <f>SUM(C16:D16)</f>
        <v>16014000</v>
      </c>
      <c r="C16" s="12"/>
      <c r="D16" s="12">
        <f>SUM(D17:D25)</f>
        <v>16014000</v>
      </c>
      <c r="E16" s="12">
        <f t="shared" si="0"/>
        <v>15670000</v>
      </c>
      <c r="F16" s="12"/>
      <c r="G16" s="12">
        <f>SUM(G17:G21)</f>
        <v>15670000</v>
      </c>
      <c r="H16" s="12">
        <f t="shared" si="1"/>
        <v>16336000</v>
      </c>
      <c r="I16" s="12"/>
      <c r="J16" s="12">
        <f>SUM(J17:J22)</f>
        <v>16336000</v>
      </c>
      <c r="K16" s="12">
        <f>SUM(K17:K24)</f>
        <v>13966318</v>
      </c>
      <c r="L16" s="12"/>
      <c r="M16" s="43">
        <f>SUM(M17:M24)</f>
        <v>13966318</v>
      </c>
    </row>
    <row r="17" spans="1:13" s="8" customFormat="1" ht="15" x14ac:dyDescent="0.25">
      <c r="A17" s="28" t="s">
        <v>15</v>
      </c>
      <c r="B17" s="12"/>
      <c r="C17" s="12"/>
      <c r="D17" s="12"/>
      <c r="E17" s="12">
        <f t="shared" ref="E17:E27" si="3">SUM(F17:G17)</f>
        <v>787500</v>
      </c>
      <c r="F17" s="12"/>
      <c r="G17" s="12">
        <v>787500</v>
      </c>
      <c r="H17" s="12">
        <f t="shared" si="1"/>
        <v>787500</v>
      </c>
      <c r="I17" s="12"/>
      <c r="J17" s="12">
        <v>787500</v>
      </c>
      <c r="K17" s="12">
        <f t="shared" si="2"/>
        <v>1092947</v>
      </c>
      <c r="L17" s="12"/>
      <c r="M17" s="15">
        <v>1092947</v>
      </c>
    </row>
    <row r="18" spans="1:13" s="8" customFormat="1" ht="15" x14ac:dyDescent="0.25">
      <c r="A18" s="28" t="s">
        <v>13</v>
      </c>
      <c r="B18" s="25">
        <f>SUM(C18:D18)</f>
        <v>7875000</v>
      </c>
      <c r="C18" s="25"/>
      <c r="D18" s="25">
        <v>7875000</v>
      </c>
      <c r="E18" s="25">
        <f t="shared" si="3"/>
        <v>7875000</v>
      </c>
      <c r="F18" s="25"/>
      <c r="G18" s="25">
        <v>7875000</v>
      </c>
      <c r="H18" s="25">
        <f t="shared" si="1"/>
        <v>7875000</v>
      </c>
      <c r="I18" s="25"/>
      <c r="J18" s="25">
        <v>7875000</v>
      </c>
      <c r="K18" s="25">
        <f t="shared" si="2"/>
        <v>7820000</v>
      </c>
      <c r="L18" s="25"/>
      <c r="M18" s="30">
        <v>7820000</v>
      </c>
    </row>
    <row r="19" spans="1:13" s="8" customFormat="1" ht="15" x14ac:dyDescent="0.25">
      <c r="A19" s="24" t="s">
        <v>10</v>
      </c>
      <c r="B19" s="15">
        <v>799000</v>
      </c>
      <c r="C19" s="15"/>
      <c r="D19" s="15">
        <v>799000</v>
      </c>
      <c r="E19" s="15">
        <f t="shared" si="3"/>
        <v>799000</v>
      </c>
      <c r="F19" s="15"/>
      <c r="G19" s="15">
        <v>799000</v>
      </c>
      <c r="H19" s="15">
        <f t="shared" si="1"/>
        <v>799000</v>
      </c>
      <c r="I19" s="15"/>
      <c r="J19" s="15">
        <v>799000</v>
      </c>
      <c r="K19" s="15">
        <f t="shared" si="2"/>
        <v>0</v>
      </c>
      <c r="L19" s="15"/>
      <c r="M19" s="15">
        <v>0</v>
      </c>
    </row>
    <row r="20" spans="1:13" s="8" customFormat="1" ht="15" x14ac:dyDescent="0.25">
      <c r="A20" s="29" t="s">
        <v>14</v>
      </c>
      <c r="B20" s="30">
        <f>SUM(C20:D20)</f>
        <v>3935000</v>
      </c>
      <c r="C20" s="30"/>
      <c r="D20" s="30">
        <v>3935000</v>
      </c>
      <c r="E20" s="30">
        <f t="shared" si="3"/>
        <v>3935000</v>
      </c>
      <c r="F20" s="30"/>
      <c r="G20" s="30">
        <v>3935000</v>
      </c>
      <c r="H20" s="30">
        <f t="shared" si="1"/>
        <v>3935000</v>
      </c>
      <c r="I20" s="30"/>
      <c r="J20" s="30">
        <v>3935000</v>
      </c>
      <c r="K20" s="30">
        <f t="shared" si="2"/>
        <v>3874300</v>
      </c>
      <c r="L20" s="30"/>
      <c r="M20" s="30">
        <v>3874300</v>
      </c>
    </row>
    <row r="21" spans="1:13" s="8" customFormat="1" ht="15" x14ac:dyDescent="0.25">
      <c r="A21" s="29" t="s">
        <v>19</v>
      </c>
      <c r="B21" s="30"/>
      <c r="C21" s="30"/>
      <c r="D21" s="30"/>
      <c r="E21" s="30">
        <f t="shared" si="3"/>
        <v>2273500</v>
      </c>
      <c r="F21" s="30"/>
      <c r="G21" s="30">
        <v>2273500</v>
      </c>
      <c r="H21" s="30">
        <f t="shared" si="1"/>
        <v>2273500</v>
      </c>
      <c r="I21" s="30"/>
      <c r="J21" s="30">
        <v>2273500</v>
      </c>
      <c r="K21" s="30">
        <f t="shared" si="2"/>
        <v>0</v>
      </c>
      <c r="L21" s="30"/>
      <c r="M21" s="30">
        <v>0</v>
      </c>
    </row>
    <row r="22" spans="1:13" s="8" customFormat="1" ht="15" x14ac:dyDescent="0.25">
      <c r="A22" s="40" t="s">
        <v>31</v>
      </c>
      <c r="B22" s="36"/>
      <c r="C22" s="36"/>
      <c r="D22" s="36"/>
      <c r="E22" s="36"/>
      <c r="F22" s="36"/>
      <c r="G22" s="36"/>
      <c r="H22" s="36">
        <f t="shared" si="1"/>
        <v>666000</v>
      </c>
      <c r="I22" s="36"/>
      <c r="J22" s="36">
        <v>666000</v>
      </c>
      <c r="K22" s="36">
        <f t="shared" si="2"/>
        <v>666000</v>
      </c>
      <c r="L22" s="36"/>
      <c r="M22" s="36">
        <v>666000</v>
      </c>
    </row>
    <row r="23" spans="1:13" s="8" customFormat="1" ht="15" x14ac:dyDescent="0.25">
      <c r="A23" s="40" t="s">
        <v>32</v>
      </c>
      <c r="B23" s="36"/>
      <c r="C23" s="36"/>
      <c r="D23" s="36"/>
      <c r="E23" s="36"/>
      <c r="F23" s="36"/>
      <c r="G23" s="36"/>
      <c r="H23" s="36"/>
      <c r="I23" s="36"/>
      <c r="J23" s="36"/>
      <c r="K23" s="36">
        <f t="shared" si="2"/>
        <v>200000</v>
      </c>
      <c r="L23" s="36"/>
      <c r="M23" s="36">
        <v>200000</v>
      </c>
    </row>
    <row r="24" spans="1:13" s="8" customFormat="1" ht="15" x14ac:dyDescent="0.25">
      <c r="A24" s="40" t="s">
        <v>34</v>
      </c>
      <c r="B24" s="36"/>
      <c r="C24" s="36"/>
      <c r="D24" s="36"/>
      <c r="E24" s="36"/>
      <c r="F24" s="36"/>
      <c r="G24" s="36"/>
      <c r="H24" s="36"/>
      <c r="I24" s="36"/>
      <c r="J24" s="36"/>
      <c r="K24" s="36">
        <f t="shared" si="2"/>
        <v>313071</v>
      </c>
      <c r="L24" s="36"/>
      <c r="M24" s="36">
        <v>313071</v>
      </c>
    </row>
    <row r="25" spans="1:13" ht="15.6" thickBot="1" x14ac:dyDescent="0.3">
      <c r="A25" s="38" t="s">
        <v>21</v>
      </c>
      <c r="B25" s="20">
        <f>SUM(C25:D25)</f>
        <v>3405000</v>
      </c>
      <c r="C25" s="16"/>
      <c r="D25" s="16">
        <v>3405000</v>
      </c>
      <c r="E25" s="20">
        <f t="shared" si="3"/>
        <v>4231000</v>
      </c>
      <c r="F25" s="16"/>
      <c r="G25" s="16">
        <v>4231000</v>
      </c>
      <c r="H25" s="20">
        <f t="shared" si="1"/>
        <v>4231000</v>
      </c>
      <c r="I25" s="16"/>
      <c r="J25" s="16">
        <v>4231000</v>
      </c>
      <c r="K25" s="20">
        <f t="shared" si="2"/>
        <v>3537086</v>
      </c>
      <c r="L25" s="16"/>
      <c r="M25" s="16">
        <v>3537086</v>
      </c>
    </row>
    <row r="26" spans="1:13" s="11" customFormat="1" ht="16.2" thickBot="1" x14ac:dyDescent="0.35">
      <c r="A26" s="18" t="s">
        <v>11</v>
      </c>
      <c r="B26" s="21">
        <f>SUM(C26:D26)</f>
        <v>13442103</v>
      </c>
      <c r="C26" s="19">
        <f>SUM(C27)</f>
        <v>0</v>
      </c>
      <c r="D26" s="19">
        <f>SUM(D27)</f>
        <v>13442103</v>
      </c>
      <c r="E26" s="21">
        <f t="shared" si="3"/>
        <v>13442103</v>
      </c>
      <c r="F26" s="19">
        <f>SUM(F27)</f>
        <v>0</v>
      </c>
      <c r="G26" s="19">
        <f>SUM(G27)</f>
        <v>13442103</v>
      </c>
      <c r="H26" s="21">
        <f t="shared" si="1"/>
        <v>13442103</v>
      </c>
      <c r="I26" s="19">
        <f>SUM(I27)</f>
        <v>0</v>
      </c>
      <c r="J26" s="19">
        <f>SUM(J27)</f>
        <v>13442103</v>
      </c>
      <c r="K26" s="21">
        <f t="shared" si="2"/>
        <v>0</v>
      </c>
      <c r="L26" s="19">
        <f>SUM(L27)</f>
        <v>0</v>
      </c>
      <c r="M26" s="19">
        <f>SUM(M27)</f>
        <v>0</v>
      </c>
    </row>
    <row r="27" spans="1:13" ht="28.2" customHeight="1" thickBot="1" x14ac:dyDescent="0.3">
      <c r="A27" s="17" t="s">
        <v>12</v>
      </c>
      <c r="B27" s="22">
        <f>SUM(C27:D27)</f>
        <v>13442103</v>
      </c>
      <c r="C27" s="23"/>
      <c r="D27" s="23">
        <v>13442103</v>
      </c>
      <c r="E27" s="22">
        <f t="shared" si="3"/>
        <v>13442103</v>
      </c>
      <c r="F27" s="23"/>
      <c r="G27" s="23">
        <v>13442103</v>
      </c>
      <c r="H27" s="22">
        <f t="shared" si="1"/>
        <v>13442103</v>
      </c>
      <c r="I27" s="23"/>
      <c r="J27" s="23">
        <v>13442103</v>
      </c>
      <c r="K27" s="22">
        <f t="shared" si="2"/>
        <v>0</v>
      </c>
      <c r="L27" s="23"/>
      <c r="M27" s="23">
        <v>0</v>
      </c>
    </row>
    <row r="28" spans="1:13" ht="27" customHeight="1" thickBot="1" x14ac:dyDescent="0.35">
      <c r="A28" s="18" t="s">
        <v>27</v>
      </c>
      <c r="B28" s="22"/>
      <c r="C28" s="23"/>
      <c r="D28" s="23"/>
      <c r="E28" s="22"/>
      <c r="F28" s="23"/>
      <c r="G28" s="23"/>
      <c r="H28" s="21">
        <f>SUM(H29)</f>
        <v>76771</v>
      </c>
      <c r="I28" s="21">
        <f>SUM(I29)</f>
        <v>76771</v>
      </c>
      <c r="J28" s="23"/>
      <c r="K28" s="21">
        <f>SUM(K29)</f>
        <v>76771</v>
      </c>
      <c r="L28" s="21">
        <f>SUM(L29)</f>
        <v>76771</v>
      </c>
      <c r="M28" s="23"/>
    </row>
    <row r="29" spans="1:13" ht="47.25" customHeight="1" thickBot="1" x14ac:dyDescent="0.3">
      <c r="A29" s="17" t="s">
        <v>33</v>
      </c>
      <c r="B29" s="22"/>
      <c r="C29" s="23"/>
      <c r="D29" s="23"/>
      <c r="E29" s="22"/>
      <c r="F29" s="23"/>
      <c r="G29" s="23"/>
      <c r="H29" s="22">
        <f>SUM(I29:J29)</f>
        <v>76771</v>
      </c>
      <c r="I29" s="23">
        <v>76771</v>
      </c>
      <c r="J29" s="23"/>
      <c r="K29" s="22">
        <f>SUM(L29:M29)</f>
        <v>76771</v>
      </c>
      <c r="L29" s="23">
        <v>76771</v>
      </c>
      <c r="M29" s="23"/>
    </row>
    <row r="30" spans="1:13" ht="36.75" customHeight="1" thickBot="1" x14ac:dyDescent="0.35">
      <c r="A30" s="5" t="s">
        <v>8</v>
      </c>
      <c r="B30" s="7">
        <f t="shared" ref="B30:G30" si="4">SUM(B7,B15,B26)</f>
        <v>30269103</v>
      </c>
      <c r="C30" s="7">
        <f t="shared" si="4"/>
        <v>0</v>
      </c>
      <c r="D30" s="7">
        <f t="shared" si="4"/>
        <v>30269103</v>
      </c>
      <c r="E30" s="7">
        <f t="shared" si="4"/>
        <v>42472103</v>
      </c>
      <c r="F30" s="7">
        <f t="shared" si="4"/>
        <v>0</v>
      </c>
      <c r="G30" s="7">
        <f t="shared" si="4"/>
        <v>42472103</v>
      </c>
      <c r="H30" s="7">
        <f>SUM(H7,H15,H26,H28)</f>
        <v>44122208</v>
      </c>
      <c r="I30" s="7">
        <f>SUM(I7,I15,I26,I28)</f>
        <v>76771</v>
      </c>
      <c r="J30" s="7">
        <f>SUM(J7,J15,J26)</f>
        <v>44045437</v>
      </c>
      <c r="K30" s="7">
        <f>SUM(K7,K15,K26,K28)</f>
        <v>27220518</v>
      </c>
      <c r="L30" s="7">
        <f>SUM(L7,L15,L26,L28)</f>
        <v>76771</v>
      </c>
      <c r="M30" s="7">
        <f>SUM(M7,M15,M26)</f>
        <v>27143747</v>
      </c>
    </row>
  </sheetData>
  <mergeCells count="6">
    <mergeCell ref="C5:D5"/>
    <mergeCell ref="F5:G5"/>
    <mergeCell ref="I5:J5"/>
    <mergeCell ref="L5:M5"/>
    <mergeCell ref="A4:M4"/>
    <mergeCell ref="A2:M2"/>
  </mergeCells>
  <phoneticPr fontId="0" type="noConversion"/>
  <printOptions horizontalCentered="1"/>
  <pageMargins left="0.59055118110236227" right="0.35433070866141736" top="1.0236220472440944" bottom="0.15748031496062992" header="0.39370078740157483" footer="0.51181102362204722"/>
  <pageSetup paperSize="9" scale="47" orientation="landscape" r:id="rId1"/>
  <headerFooter alignWithMargins="0"/>
  <ignoredErrors>
    <ignoredError sqref="D9 G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Egervár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Egervár</dc:creator>
  <cp:lastModifiedBy>USER</cp:lastModifiedBy>
  <cp:lastPrinted>2021-05-31T13:45:19Z</cp:lastPrinted>
  <dcterms:created xsi:type="dcterms:W3CDTF">2006-01-24T15:17:41Z</dcterms:created>
  <dcterms:modified xsi:type="dcterms:W3CDTF">2021-06-01T07:16:58Z</dcterms:modified>
</cp:coreProperties>
</file>