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ESTÜLETI ANYAGOK\KÉPVISELŐ-TESTÜLET\RENDELETEK\2021\04_április 09-\"/>
    </mc:Choice>
  </mc:AlternateContent>
  <bookViews>
    <workbookView xWindow="32760" yWindow="32760" windowWidth="28800" windowHeight="12225" tabRatio="727"/>
  </bookViews>
  <sheets>
    <sheet name="4" sheetId="31" r:id="rId1"/>
  </sheets>
  <calcPr calcId="152511"/>
</workbook>
</file>

<file path=xl/calcChain.xml><?xml version="1.0" encoding="utf-8"?>
<calcChain xmlns="http://schemas.openxmlformats.org/spreadsheetml/2006/main">
  <c r="F8" i="31" l="1"/>
  <c r="F11" i="31"/>
  <c r="F12" i="31"/>
  <c r="F4" i="31"/>
  <c r="F5" i="31"/>
  <c r="H21" i="31"/>
  <c r="E17" i="31"/>
  <c r="F17" i="31"/>
  <c r="F16" i="31"/>
  <c r="H16" i="31"/>
  <c r="D6" i="31"/>
  <c r="H4" i="31"/>
  <c r="H5" i="31"/>
  <c r="H7" i="31"/>
  <c r="H8" i="31"/>
  <c r="H9" i="31"/>
  <c r="H11" i="31"/>
  <c r="H12" i="31"/>
  <c r="F20" i="31"/>
  <c r="F21" i="31"/>
  <c r="F30" i="31"/>
  <c r="F7" i="31"/>
  <c r="F15" i="31"/>
  <c r="D10" i="31"/>
  <c r="E10" i="31"/>
  <c r="E6" i="31"/>
  <c r="F6" i="31" s="1"/>
  <c r="H6" i="31"/>
  <c r="G3" i="31"/>
  <c r="G14" i="31"/>
  <c r="G23" i="31" s="1"/>
  <c r="G36" i="31"/>
  <c r="C17" i="31"/>
  <c r="C14" i="31"/>
  <c r="C36" i="31"/>
  <c r="C10" i="31"/>
  <c r="C27" i="31"/>
  <c r="C6" i="31"/>
  <c r="D14" i="31"/>
  <c r="D36" i="31"/>
  <c r="G27" i="31"/>
  <c r="G35" i="31" s="1"/>
  <c r="H18" i="31"/>
  <c r="H19" i="31"/>
  <c r="H20" i="31"/>
  <c r="H22" i="31"/>
  <c r="H29" i="31"/>
  <c r="H30" i="31"/>
  <c r="H34" i="31"/>
  <c r="H13" i="31"/>
  <c r="H15" i="31"/>
  <c r="D27" i="31"/>
  <c r="E27" i="31"/>
  <c r="H27" i="31"/>
  <c r="C3" i="31"/>
  <c r="F27" i="31"/>
  <c r="E14" i="31"/>
  <c r="E36" i="31" s="1"/>
  <c r="F36" i="31"/>
  <c r="H17" i="31"/>
  <c r="H14" i="31"/>
  <c r="H36" i="31" s="1"/>
  <c r="E3" i="31"/>
  <c r="H10" i="31"/>
  <c r="E35" i="31"/>
  <c r="E23" i="31" l="1"/>
  <c r="H3" i="31"/>
  <c r="H35" i="31" s="1"/>
  <c r="F14" i="31"/>
  <c r="C23" i="31"/>
  <c r="C35" i="31"/>
  <c r="D3" i="31"/>
  <c r="F10" i="31"/>
  <c r="H23" i="31" l="1"/>
  <c r="D35" i="31"/>
  <c r="F35" i="31" s="1"/>
  <c r="D23" i="31"/>
  <c r="F23" i="31" s="1"/>
  <c r="F3" i="31"/>
</calcChain>
</file>

<file path=xl/sharedStrings.xml><?xml version="1.0" encoding="utf-8"?>
<sst xmlns="http://schemas.openxmlformats.org/spreadsheetml/2006/main" count="40" uniqueCount="40">
  <si>
    <t>Költségvetési bevételek</t>
  </si>
  <si>
    <t>Sor-szám</t>
  </si>
  <si>
    <t>Megnevezés</t>
  </si>
  <si>
    <t>Költségvetési hiány külső finanszírozása:</t>
  </si>
  <si>
    <t xml:space="preserve">Felhalmozási célú hitel felvétele </t>
  </si>
  <si>
    <t>Finanszírozási kiadások</t>
  </si>
  <si>
    <t>Felújítások</t>
  </si>
  <si>
    <t>Finanszírozási bevételek</t>
  </si>
  <si>
    <t>Költségvetési kiadások</t>
  </si>
  <si>
    <t>Hiány belső finanszírozása:</t>
  </si>
  <si>
    <t>A.</t>
  </si>
  <si>
    <t>B.</t>
  </si>
  <si>
    <t>C.</t>
  </si>
  <si>
    <t>D.</t>
  </si>
  <si>
    <t>Beruházások</t>
  </si>
  <si>
    <t>Felhalmozási hiány (A-B) :</t>
  </si>
  <si>
    <t>Kötelező feladat</t>
  </si>
  <si>
    <t>Módosított előirányzat</t>
  </si>
  <si>
    <t>Eredeti előirányzat</t>
  </si>
  <si>
    <t>T/M %</t>
  </si>
  <si>
    <t xml:space="preserve">Teljesítés    </t>
  </si>
  <si>
    <t xml:space="preserve">Teljesítésből </t>
  </si>
  <si>
    <t>Önként váll. feladat</t>
  </si>
  <si>
    <t>Felhalmozási  bevételek</t>
  </si>
  <si>
    <t>Maradvány igénybevétele</t>
  </si>
  <si>
    <t>Felhalmozási bevételek összesen (A+D)</t>
  </si>
  <si>
    <t>Felhalmozási kiadások összesen (B+C)</t>
  </si>
  <si>
    <t>Felhalmozási célú átvett pénzeszközök</t>
  </si>
  <si>
    <t>Egyéb felhalmozási célú kiadások</t>
  </si>
  <si>
    <t>Egyéb tárgyi eszköz értékesítés</t>
  </si>
  <si>
    <t>Ingatlan értékesítése</t>
  </si>
  <si>
    <t>Részesedés értékesítés</t>
  </si>
  <si>
    <t xml:space="preserve">Kölcsön visszatérülése </t>
  </si>
  <si>
    <t xml:space="preserve">Kölcsön nyújtása ÁHT-n kívülre </t>
  </si>
  <si>
    <t xml:space="preserve">Fejlesztési tartalék </t>
  </si>
  <si>
    <t>Felhalm.célú támogatások ÁHT-n belülről</t>
  </si>
  <si>
    <t>Önkormányzatok felhalm.célú támogatása</t>
  </si>
  <si>
    <t>Egyéb felhalm. célú átvett pénzeszközök</t>
  </si>
  <si>
    <t xml:space="preserve">Egyéb felhalm. célú tám.ÁHT-n belülre </t>
  </si>
  <si>
    <t xml:space="preserve">Egyéb felhalm. célú tám. ÁHT-n kívülre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</si>
</sst>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6" formatCode="_-* #,##0\ _F_t_-;\-* #,##0\ _F_t_-;_-* &quot;-&quot;??\ _F_t_-;_-@_-"/>
  </numFmts>
  <fonts count="15" x14ac:knownFonts="1">
    <font>
      <sz val="10"/>
      <name val="Arial"/>
      <family val="2"/>
      <charset val="238"/>
    </font>
    <font>
      <sz val="10"/>
      <name val="Book Antiqua"/>
      <family val="1"/>
      <charset val="238"/>
    </font>
    <font>
      <b/>
      <sz val="10"/>
      <name val="Book Antiqua"/>
      <family val="1"/>
      <charset val="238"/>
    </font>
    <font>
      <sz val="11"/>
      <name val="Book Antiqua"/>
      <family val="1"/>
      <charset val="238"/>
    </font>
    <font>
      <b/>
      <sz val="11"/>
      <name val="Book Antiqua"/>
      <family val="1"/>
      <charset val="238"/>
    </font>
    <font>
      <b/>
      <i/>
      <sz val="16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"/>
      <family val="1"/>
      <charset val="238"/>
    </font>
    <font>
      <sz val="12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0" fontId="5" fillId="0" borderId="0" applyNumberFormat="0" applyFill="0" applyBorder="0" applyProtection="0">
      <alignment horizontal="center"/>
    </xf>
    <xf numFmtId="164" fontId="6" fillId="0" borderId="0" applyFill="0" applyBorder="0" applyAlignment="0" applyProtection="0"/>
    <xf numFmtId="164" fontId="6" fillId="0" borderId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/>
    <xf numFmtId="0" fontId="10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166" fontId="1" fillId="0" borderId="2" xfId="2" applyNumberFormat="1" applyFont="1" applyFill="1" applyBorder="1"/>
    <xf numFmtId="0" fontId="3" fillId="0" borderId="2" xfId="0" applyFont="1" applyBorder="1"/>
    <xf numFmtId="0" fontId="4" fillId="0" borderId="4" xfId="0" applyFont="1" applyBorder="1" applyAlignment="1">
      <alignment horizontal="center"/>
    </xf>
    <xf numFmtId="0" fontId="4" fillId="0" borderId="0" xfId="0" applyFont="1"/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7" fillId="0" borderId="0" xfId="0" applyFont="1"/>
    <xf numFmtId="0" fontId="3" fillId="0" borderId="0" xfId="0" applyFont="1" applyAlignment="1"/>
    <xf numFmtId="0" fontId="6" fillId="0" borderId="0" xfId="0" applyFont="1"/>
    <xf numFmtId="0" fontId="3" fillId="0" borderId="2" xfId="0" applyFont="1" applyBorder="1" applyAlignment="1">
      <alignment horizontal="left" wrapText="1" indent="1"/>
    </xf>
    <xf numFmtId="166" fontId="1" fillId="0" borderId="6" xfId="2" applyNumberFormat="1" applyFont="1" applyFill="1" applyBorder="1"/>
    <xf numFmtId="166" fontId="1" fillId="0" borderId="17" xfId="2" applyNumberFormat="1" applyFont="1" applyFill="1" applyBorder="1"/>
    <xf numFmtId="166" fontId="1" fillId="0" borderId="18" xfId="2" applyNumberFormat="1" applyFont="1" applyFill="1" applyBorder="1"/>
    <xf numFmtId="0" fontId="3" fillId="0" borderId="4" xfId="0" applyFont="1" applyBorder="1" applyAlignment="1">
      <alignment horizontal="center"/>
    </xf>
    <xf numFmtId="0" fontId="4" fillId="0" borderId="2" xfId="0" applyFont="1" applyBorder="1"/>
    <xf numFmtId="0" fontId="3" fillId="0" borderId="20" xfId="0" applyFont="1" applyBorder="1" applyAlignment="1">
      <alignment horizontal="center"/>
    </xf>
    <xf numFmtId="0" fontId="3" fillId="0" borderId="3" xfId="0" applyFont="1" applyBorder="1"/>
    <xf numFmtId="0" fontId="4" fillId="0" borderId="20" xfId="0" applyFont="1" applyBorder="1" applyAlignment="1">
      <alignment horizontal="center"/>
    </xf>
    <xf numFmtId="0" fontId="4" fillId="0" borderId="3" xfId="0" applyFont="1" applyBorder="1"/>
    <xf numFmtId="0" fontId="4" fillId="0" borderId="1" xfId="0" applyFont="1" applyBorder="1"/>
    <xf numFmtId="166" fontId="2" fillId="0" borderId="6" xfId="2" applyNumberFormat="1" applyFont="1" applyFill="1" applyBorder="1"/>
    <xf numFmtId="166" fontId="2" fillId="0" borderId="17" xfId="2" applyNumberFormat="1" applyFont="1" applyFill="1" applyBorder="1"/>
    <xf numFmtId="0" fontId="3" fillId="0" borderId="2" xfId="0" applyFont="1" applyBorder="1" applyAlignment="1">
      <alignment horizontal="left" indent="1"/>
    </xf>
    <xf numFmtId="166" fontId="2" fillId="0" borderId="18" xfId="2" applyNumberFormat="1" applyFont="1" applyFill="1" applyBorder="1"/>
    <xf numFmtId="0" fontId="0" fillId="0" borderId="4" xfId="0" applyBorder="1"/>
    <xf numFmtId="0" fontId="7" fillId="0" borderId="4" xfId="0" applyFont="1" applyBorder="1"/>
    <xf numFmtId="0" fontId="7" fillId="0" borderId="14" xfId="0" applyFont="1" applyBorder="1"/>
    <xf numFmtId="0" fontId="6" fillId="0" borderId="17" xfId="0" applyFont="1" applyFill="1" applyBorder="1"/>
    <xf numFmtId="166" fontId="2" fillId="0" borderId="8" xfId="2" applyNumberFormat="1" applyFont="1" applyFill="1" applyBorder="1"/>
    <xf numFmtId="166" fontId="1" fillId="2" borderId="17" xfId="2" applyNumberFormat="1" applyFont="1" applyFill="1" applyBorder="1"/>
    <xf numFmtId="166" fontId="2" fillId="0" borderId="2" xfId="2" applyNumberFormat="1" applyFont="1" applyFill="1" applyBorder="1"/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 indent="1"/>
    </xf>
    <xf numFmtId="166" fontId="2" fillId="0" borderId="15" xfId="0" applyNumberFormat="1" applyFont="1" applyBorder="1"/>
    <xf numFmtId="166" fontId="1" fillId="0" borderId="15" xfId="0" applyNumberFormat="1" applyFont="1" applyBorder="1"/>
    <xf numFmtId="0" fontId="4" fillId="0" borderId="10" xfId="0" applyFont="1" applyBorder="1" applyAlignment="1">
      <alignment wrapText="1"/>
    </xf>
    <xf numFmtId="166" fontId="2" fillId="0" borderId="15" xfId="2" applyNumberFormat="1" applyFont="1" applyFill="1" applyBorder="1"/>
    <xf numFmtId="166" fontId="2" fillId="0" borderId="12" xfId="2" applyNumberFormat="1" applyFont="1" applyFill="1" applyBorder="1"/>
    <xf numFmtId="166" fontId="2" fillId="0" borderId="9" xfId="2" applyNumberFormat="1" applyFont="1" applyFill="1" applyBorder="1"/>
    <xf numFmtId="10" fontId="2" fillId="0" borderId="6" xfId="16" applyNumberFormat="1" applyFont="1" applyFill="1" applyBorder="1"/>
    <xf numFmtId="10" fontId="1" fillId="0" borderId="6" xfId="16" applyNumberFormat="1" applyFont="1" applyFill="1" applyBorder="1"/>
    <xf numFmtId="166" fontId="1" fillId="0" borderId="15" xfId="2" applyNumberFormat="1" applyFont="1" applyFill="1" applyBorder="1"/>
    <xf numFmtId="166" fontId="2" fillId="2" borderId="17" xfId="2" applyNumberFormat="1" applyFont="1" applyFill="1" applyBorder="1"/>
    <xf numFmtId="166" fontId="2" fillId="2" borderId="8" xfId="2" applyNumberFormat="1" applyFont="1" applyFill="1" applyBorder="1"/>
    <xf numFmtId="10" fontId="2" fillId="0" borderId="16" xfId="16" applyNumberFormat="1" applyFont="1" applyFill="1" applyBorder="1"/>
    <xf numFmtId="0" fontId="4" fillId="0" borderId="0" xfId="0" applyFont="1" applyAlignment="1"/>
    <xf numFmtId="166" fontId="1" fillId="2" borderId="17" xfId="2" applyNumberFormat="1" applyFont="1" applyFill="1" applyBorder="1" applyAlignment="1">
      <alignment vertical="center"/>
    </xf>
    <xf numFmtId="166" fontId="1" fillId="0" borderId="2" xfId="2" applyNumberFormat="1" applyFont="1" applyFill="1" applyBorder="1" applyAlignment="1">
      <alignment vertical="center"/>
    </xf>
    <xf numFmtId="166" fontId="1" fillId="0" borderId="15" xfId="2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6" fontId="2" fillId="0" borderId="11" xfId="2" applyNumberFormat="1" applyFont="1" applyFill="1" applyBorder="1" applyAlignment="1">
      <alignment horizontal="center" vertical="center" wrapText="1"/>
    </xf>
    <xf numFmtId="166" fontId="2" fillId="0" borderId="7" xfId="2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</cellXfs>
  <cellStyles count="20">
    <cellStyle name="Címsor" xfId="1"/>
    <cellStyle name="Ezres" xfId="2" builtinId="3"/>
    <cellStyle name="Ezres 2" xfId="3"/>
    <cellStyle name="Ezres 2 2" xfId="4"/>
    <cellStyle name="Ezres 3" xfId="5"/>
    <cellStyle name="Ezres 3 2" xfId="6"/>
    <cellStyle name="Ezres 4" xfId="7"/>
    <cellStyle name="Ezres 5" xfId="8"/>
    <cellStyle name="Hiperhivatkozás" xfId="9"/>
    <cellStyle name="Már látott hiperhivatkozás" xfId="10"/>
    <cellStyle name="Normál" xfId="0" builtinId="0"/>
    <cellStyle name="Normál 2" xfId="11"/>
    <cellStyle name="Normál 3" xfId="12"/>
    <cellStyle name="Normál 4" xfId="13"/>
    <cellStyle name="Pénznem 2" xfId="14"/>
    <cellStyle name="Pénznem 3" xfId="15"/>
    <cellStyle name="Százalék" xfId="16" builtinId="5"/>
    <cellStyle name="Százalék 2" xfId="17"/>
    <cellStyle name="Százalék 3" xfId="18"/>
    <cellStyle name="Százalék 4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zoomScaleNormal="100" workbookViewId="0">
      <selection activeCell="G10" sqref="G10"/>
    </sheetView>
  </sheetViews>
  <sheetFormatPr defaultRowHeight="12.75" x14ac:dyDescent="0.2"/>
  <cols>
    <col min="1" max="1" width="4.42578125" customWidth="1"/>
    <col min="2" max="2" width="43.28515625" customWidth="1"/>
    <col min="3" max="5" width="12" style="11" bestFit="1" customWidth="1"/>
    <col min="6" max="6" width="9.28515625" customWidth="1"/>
    <col min="7" max="7" width="11.140625" customWidth="1"/>
    <col min="8" max="8" width="12.42578125" customWidth="1"/>
  </cols>
  <sheetData>
    <row r="1" spans="1:8" ht="13.5" customHeight="1" x14ac:dyDescent="0.3">
      <c r="A1" s="59" t="s">
        <v>1</v>
      </c>
      <c r="B1" s="55" t="s">
        <v>2</v>
      </c>
      <c r="C1" s="55" t="s">
        <v>18</v>
      </c>
      <c r="D1" s="55" t="s">
        <v>17</v>
      </c>
      <c r="E1" s="55" t="s">
        <v>20</v>
      </c>
      <c r="F1" s="53" t="s">
        <v>19</v>
      </c>
      <c r="G1" s="57" t="s">
        <v>21</v>
      </c>
      <c r="H1" s="58"/>
    </row>
    <row r="2" spans="1:8" s="10" customFormat="1" ht="28.5" customHeight="1" thickBot="1" x14ac:dyDescent="0.35">
      <c r="A2" s="60"/>
      <c r="B2" s="56"/>
      <c r="C2" s="56"/>
      <c r="D2" s="56"/>
      <c r="E2" s="56"/>
      <c r="F2" s="54"/>
      <c r="G2" s="34" t="s">
        <v>16</v>
      </c>
      <c r="H2" s="35" t="s">
        <v>22</v>
      </c>
    </row>
    <row r="3" spans="1:8" s="1" customFormat="1" ht="16.5" x14ac:dyDescent="0.3">
      <c r="A3" s="6" t="s">
        <v>10</v>
      </c>
      <c r="B3" s="22" t="s">
        <v>0</v>
      </c>
      <c r="C3" s="23">
        <f>SUM(C4+C5+C6+C10)</f>
        <v>496580</v>
      </c>
      <c r="D3" s="23">
        <f>SUM(D4+D5+D6+D10)</f>
        <v>1063059</v>
      </c>
      <c r="E3" s="23">
        <f>SUM(E4+E5+E6+E10)</f>
        <v>1016415</v>
      </c>
      <c r="F3" s="43">
        <f t="shared" ref="F3:F8" si="0">E3/D3</f>
        <v>0.95612284924919499</v>
      </c>
      <c r="G3" s="23">
        <f>SUM(G4+G5+G6+G10)</f>
        <v>0</v>
      </c>
      <c r="H3" s="40">
        <f>E3-G3</f>
        <v>1016415</v>
      </c>
    </row>
    <row r="4" spans="1:8" s="1" customFormat="1" ht="16.5" x14ac:dyDescent="0.3">
      <c r="A4" s="16">
        <v>1</v>
      </c>
      <c r="B4" s="8" t="s">
        <v>35</v>
      </c>
      <c r="C4" s="13">
        <v>279600</v>
      </c>
      <c r="D4" s="13">
        <v>549888</v>
      </c>
      <c r="E4" s="13">
        <v>549415</v>
      </c>
      <c r="F4" s="44">
        <f t="shared" si="0"/>
        <v>0.99913982483705777</v>
      </c>
      <c r="G4" s="33"/>
      <c r="H4" s="45">
        <f t="shared" ref="H4:H12" si="1">E4-G4</f>
        <v>549415</v>
      </c>
    </row>
    <row r="5" spans="1:8" s="1" customFormat="1" ht="16.5" x14ac:dyDescent="0.3">
      <c r="A5" s="16">
        <v>2</v>
      </c>
      <c r="B5" s="8" t="s">
        <v>36</v>
      </c>
      <c r="C5" s="13">
        <v>0</v>
      </c>
      <c r="D5" s="13">
        <v>443872</v>
      </c>
      <c r="E5" s="13">
        <v>443872</v>
      </c>
      <c r="F5" s="44">
        <f t="shared" si="0"/>
        <v>1</v>
      </c>
      <c r="G5" s="2"/>
      <c r="H5" s="45">
        <f t="shared" si="1"/>
        <v>443872</v>
      </c>
    </row>
    <row r="6" spans="1:8" s="1" customFormat="1" ht="16.5" x14ac:dyDescent="0.3">
      <c r="A6" s="16">
        <v>3</v>
      </c>
      <c r="B6" s="3" t="s">
        <v>23</v>
      </c>
      <c r="C6" s="14">
        <f>SUM(C7:C9)</f>
        <v>216480</v>
      </c>
      <c r="D6" s="14">
        <f>SUM(D7:D9)</f>
        <v>66499</v>
      </c>
      <c r="E6" s="14">
        <f>SUM(E7:E9)</f>
        <v>18739</v>
      </c>
      <c r="F6" s="44">
        <f t="shared" si="0"/>
        <v>0.28179371118362684</v>
      </c>
      <c r="G6" s="33"/>
      <c r="H6" s="45">
        <f t="shared" si="1"/>
        <v>18739</v>
      </c>
    </row>
    <row r="7" spans="1:8" s="1" customFormat="1" ht="16.5" x14ac:dyDescent="0.3">
      <c r="A7" s="16"/>
      <c r="B7" s="25" t="s">
        <v>30</v>
      </c>
      <c r="C7" s="14">
        <v>216480</v>
      </c>
      <c r="D7" s="14">
        <v>66480</v>
      </c>
      <c r="E7" s="14">
        <v>18710</v>
      </c>
      <c r="F7" s="44">
        <f t="shared" si="0"/>
        <v>0.28143802647412758</v>
      </c>
      <c r="G7" s="33"/>
      <c r="H7" s="45">
        <f t="shared" si="1"/>
        <v>18710</v>
      </c>
    </row>
    <row r="8" spans="1:8" s="1" customFormat="1" ht="16.5" x14ac:dyDescent="0.3">
      <c r="A8" s="16"/>
      <c r="B8" s="25" t="s">
        <v>29</v>
      </c>
      <c r="C8" s="14">
        <v>0</v>
      </c>
      <c r="D8" s="14">
        <v>19</v>
      </c>
      <c r="E8" s="14">
        <v>29</v>
      </c>
      <c r="F8" s="44">
        <f t="shared" si="0"/>
        <v>1.5263157894736843</v>
      </c>
      <c r="G8" s="33"/>
      <c r="H8" s="45">
        <f t="shared" si="1"/>
        <v>29</v>
      </c>
    </row>
    <row r="9" spans="1:8" s="1" customFormat="1" ht="16.5" x14ac:dyDescent="0.3">
      <c r="A9" s="16"/>
      <c r="B9" s="25" t="s">
        <v>31</v>
      </c>
      <c r="C9" s="14">
        <v>0</v>
      </c>
      <c r="D9" s="14">
        <v>0</v>
      </c>
      <c r="E9" s="14"/>
      <c r="F9" s="44"/>
      <c r="G9" s="33"/>
      <c r="H9" s="45">
        <f t="shared" si="1"/>
        <v>0</v>
      </c>
    </row>
    <row r="10" spans="1:8" s="1" customFormat="1" ht="16.5" x14ac:dyDescent="0.3">
      <c r="A10" s="16">
        <v>4</v>
      </c>
      <c r="B10" s="8" t="s">
        <v>27</v>
      </c>
      <c r="C10" s="14">
        <f>SUM(C11:C12)</f>
        <v>500</v>
      </c>
      <c r="D10" s="14">
        <f>SUM(D11:D12)</f>
        <v>2800</v>
      </c>
      <c r="E10" s="14">
        <f>SUM(E11:E12)</f>
        <v>4389</v>
      </c>
      <c r="F10" s="44">
        <f>E10/D10</f>
        <v>1.5674999999999999</v>
      </c>
      <c r="G10" s="33"/>
      <c r="H10" s="45">
        <f t="shared" si="1"/>
        <v>4389</v>
      </c>
    </row>
    <row r="11" spans="1:8" s="1" customFormat="1" ht="16.5" x14ac:dyDescent="0.3">
      <c r="A11" s="16"/>
      <c r="B11" s="25" t="s">
        <v>32</v>
      </c>
      <c r="C11" s="14">
        <v>500</v>
      </c>
      <c r="D11" s="14">
        <v>500</v>
      </c>
      <c r="E11" s="32">
        <v>397</v>
      </c>
      <c r="F11" s="44">
        <f>E11/D11</f>
        <v>0.79400000000000004</v>
      </c>
      <c r="G11" s="2"/>
      <c r="H11" s="45">
        <f t="shared" si="1"/>
        <v>397</v>
      </c>
    </row>
    <row r="12" spans="1:8" s="1" customFormat="1" ht="16.5" x14ac:dyDescent="0.3">
      <c r="A12" s="16"/>
      <c r="B12" s="12" t="s">
        <v>37</v>
      </c>
      <c r="C12" s="14">
        <v>0</v>
      </c>
      <c r="D12" s="14">
        <v>2300</v>
      </c>
      <c r="E12" s="50">
        <v>3992</v>
      </c>
      <c r="F12" s="44">
        <f>E12/D12</f>
        <v>1.7356521739130435</v>
      </c>
      <c r="G12" s="51"/>
      <c r="H12" s="52">
        <f t="shared" si="1"/>
        <v>3992</v>
      </c>
    </row>
    <row r="13" spans="1:8" s="1" customFormat="1" ht="16.5" x14ac:dyDescent="0.3">
      <c r="A13" s="4"/>
      <c r="B13" s="17"/>
      <c r="C13" s="24"/>
      <c r="D13" s="24"/>
      <c r="E13" s="24"/>
      <c r="F13" s="43"/>
      <c r="G13" s="33"/>
      <c r="H13" s="38">
        <f t="shared" ref="H13:H34" si="2">E13-G13</f>
        <v>0</v>
      </c>
    </row>
    <row r="14" spans="1:8" s="1" customFormat="1" ht="16.5" x14ac:dyDescent="0.3">
      <c r="A14" s="4" t="s">
        <v>11</v>
      </c>
      <c r="B14" s="17" t="s">
        <v>8</v>
      </c>
      <c r="C14" s="24">
        <f>C15+C16+C17</f>
        <v>3178558</v>
      </c>
      <c r="D14" s="24">
        <f>D15+D16+D17</f>
        <v>3852157</v>
      </c>
      <c r="E14" s="24">
        <f>E15+E16+E17</f>
        <v>930500</v>
      </c>
      <c r="F14" s="43">
        <f>E14/D14</f>
        <v>0.24155297927888195</v>
      </c>
      <c r="G14" s="24">
        <f>G15+G16+G17</f>
        <v>32665</v>
      </c>
      <c r="H14" s="41">
        <f>H15+H16+H17</f>
        <v>897835</v>
      </c>
    </row>
    <row r="15" spans="1:8" s="1" customFormat="1" ht="16.5" x14ac:dyDescent="0.3">
      <c r="A15" s="16">
        <v>1</v>
      </c>
      <c r="B15" s="3" t="s">
        <v>14</v>
      </c>
      <c r="C15" s="14">
        <v>2363297</v>
      </c>
      <c r="D15" s="14">
        <v>3062942</v>
      </c>
      <c r="E15" s="14">
        <v>640597</v>
      </c>
      <c r="F15" s="44">
        <f>E15/D15</f>
        <v>0.20914434553445674</v>
      </c>
      <c r="G15" s="2">
        <v>5220</v>
      </c>
      <c r="H15" s="38">
        <f t="shared" si="2"/>
        <v>635377</v>
      </c>
    </row>
    <row r="16" spans="1:8" s="1" customFormat="1" ht="16.5" x14ac:dyDescent="0.3">
      <c r="A16" s="16">
        <v>2</v>
      </c>
      <c r="B16" s="3" t="s">
        <v>6</v>
      </c>
      <c r="C16" s="14">
        <v>630364</v>
      </c>
      <c r="D16" s="14">
        <v>637785</v>
      </c>
      <c r="E16" s="14">
        <v>285085</v>
      </c>
      <c r="F16" s="44">
        <f>E16/D16</f>
        <v>0.44699232499980401</v>
      </c>
      <c r="G16" s="2">
        <v>27445</v>
      </c>
      <c r="H16" s="38">
        <f t="shared" si="2"/>
        <v>257640</v>
      </c>
    </row>
    <row r="17" spans="1:12" s="1" customFormat="1" ht="16.5" x14ac:dyDescent="0.3">
      <c r="A17" s="16">
        <v>3</v>
      </c>
      <c r="B17" s="3" t="s">
        <v>28</v>
      </c>
      <c r="C17" s="14">
        <f>SUM(C18:C21)</f>
        <v>184897</v>
      </c>
      <c r="D17" s="14">
        <v>151430</v>
      </c>
      <c r="E17" s="14">
        <f>SUM(E18:E21)</f>
        <v>4818</v>
      </c>
      <c r="F17" s="44">
        <f>E17/D17</f>
        <v>3.1816680974707787E-2</v>
      </c>
      <c r="G17" s="2">
        <v>0</v>
      </c>
      <c r="H17" s="38">
        <f t="shared" si="2"/>
        <v>4818</v>
      </c>
      <c r="L17" s="5"/>
    </row>
    <row r="18" spans="1:12" s="1" customFormat="1" ht="16.5" x14ac:dyDescent="0.3">
      <c r="A18" s="18"/>
      <c r="B18" s="12" t="s">
        <v>38</v>
      </c>
      <c r="C18" s="15">
        <v>0</v>
      </c>
      <c r="D18" s="13">
        <v>0</v>
      </c>
      <c r="E18" s="14">
        <v>0</v>
      </c>
      <c r="F18" s="44"/>
      <c r="G18" s="2"/>
      <c r="H18" s="38">
        <f t="shared" si="2"/>
        <v>0</v>
      </c>
    </row>
    <row r="19" spans="1:12" s="1" customFormat="1" ht="16.5" x14ac:dyDescent="0.3">
      <c r="A19" s="18"/>
      <c r="B19" s="12" t="s">
        <v>33</v>
      </c>
      <c r="C19" s="15">
        <v>5498</v>
      </c>
      <c r="D19" s="13">
        <v>0</v>
      </c>
      <c r="E19" s="14">
        <v>0</v>
      </c>
      <c r="F19" s="44">
        <v>0</v>
      </c>
      <c r="G19" s="2">
        <v>0</v>
      </c>
      <c r="H19" s="38">
        <f t="shared" si="2"/>
        <v>0</v>
      </c>
    </row>
    <row r="20" spans="1:12" s="5" customFormat="1" ht="16.5" x14ac:dyDescent="0.3">
      <c r="A20" s="18"/>
      <c r="B20" s="12" t="s">
        <v>39</v>
      </c>
      <c r="C20" s="14">
        <v>11470</v>
      </c>
      <c r="D20" s="14">
        <v>10051</v>
      </c>
      <c r="E20" s="14">
        <v>4818</v>
      </c>
      <c r="F20" s="44">
        <f>E20/D20</f>
        <v>0.47935528803104166</v>
      </c>
      <c r="G20" s="2"/>
      <c r="H20" s="38">
        <f t="shared" si="2"/>
        <v>4818</v>
      </c>
    </row>
    <row r="21" spans="1:12" s="5" customFormat="1" ht="16.5" x14ac:dyDescent="0.3">
      <c r="A21" s="18"/>
      <c r="B21" s="36" t="s">
        <v>34</v>
      </c>
      <c r="C21" s="15">
        <v>167929</v>
      </c>
      <c r="D21" s="15">
        <v>141379</v>
      </c>
      <c r="E21" s="15">
        <v>0</v>
      </c>
      <c r="F21" s="44">
        <f>E21/D21</f>
        <v>0</v>
      </c>
      <c r="G21" s="2"/>
      <c r="H21" s="38">
        <f t="shared" si="2"/>
        <v>0</v>
      </c>
    </row>
    <row r="22" spans="1:12" s="1" customFormat="1" ht="16.5" x14ac:dyDescent="0.3">
      <c r="A22" s="20"/>
      <c r="B22" s="21"/>
      <c r="C22" s="26"/>
      <c r="D22" s="26"/>
      <c r="E22" s="26"/>
      <c r="F22" s="44"/>
      <c r="G22" s="33"/>
      <c r="H22" s="38">
        <f t="shared" si="2"/>
        <v>0</v>
      </c>
    </row>
    <row r="23" spans="1:12" s="1" customFormat="1" ht="16.5" x14ac:dyDescent="0.3">
      <c r="A23" s="4"/>
      <c r="B23" s="17" t="s">
        <v>15</v>
      </c>
      <c r="C23" s="24">
        <f>C3-C14</f>
        <v>-2681978</v>
      </c>
      <c r="D23" s="24">
        <f>D3-D14</f>
        <v>-2789098</v>
      </c>
      <c r="E23" s="24">
        <f>E3-E14</f>
        <v>85915</v>
      </c>
      <c r="F23" s="43">
        <f>E23/D23</f>
        <v>-3.0803865622505915E-2</v>
      </c>
      <c r="G23" s="33">
        <f>G3-G14</f>
        <v>-32665</v>
      </c>
      <c r="H23" s="37">
        <f t="shared" si="2"/>
        <v>118580</v>
      </c>
    </row>
    <row r="24" spans="1:12" s="5" customFormat="1" ht="15.75" x14ac:dyDescent="0.3">
      <c r="A24" s="4"/>
      <c r="B24" s="17"/>
      <c r="C24" s="24"/>
      <c r="D24" s="24"/>
      <c r="E24" s="24"/>
      <c r="F24" s="43"/>
      <c r="G24" s="2"/>
      <c r="H24" s="38"/>
    </row>
    <row r="25" spans="1:12" s="1" customFormat="1" ht="16.5" x14ac:dyDescent="0.3">
      <c r="A25" s="4" t="s">
        <v>12</v>
      </c>
      <c r="B25" s="17" t="s">
        <v>5</v>
      </c>
      <c r="C25" s="24"/>
      <c r="D25" s="24"/>
      <c r="E25" s="24"/>
      <c r="F25" s="43"/>
      <c r="G25" s="33"/>
      <c r="H25" s="37"/>
    </row>
    <row r="26" spans="1:12" s="1" customFormat="1" ht="16.5" x14ac:dyDescent="0.3">
      <c r="A26" s="16"/>
      <c r="B26" s="3"/>
      <c r="C26" s="14"/>
      <c r="D26" s="14"/>
      <c r="E26" s="24">
        <v>0</v>
      </c>
      <c r="F26" s="43"/>
      <c r="G26" s="33"/>
      <c r="H26" s="38"/>
    </row>
    <row r="27" spans="1:12" s="1" customFormat="1" ht="16.5" x14ac:dyDescent="0.3">
      <c r="A27" s="4" t="s">
        <v>13</v>
      </c>
      <c r="B27" s="17" t="s">
        <v>7</v>
      </c>
      <c r="C27" s="24">
        <f>SUM(C30+C33)</f>
        <v>2681978</v>
      </c>
      <c r="D27" s="24">
        <f>D30+D33</f>
        <v>2789098</v>
      </c>
      <c r="E27" s="24">
        <f>E30+E33</f>
        <v>2789098</v>
      </c>
      <c r="F27" s="43">
        <f>E27/D27</f>
        <v>1</v>
      </c>
      <c r="G27" s="33">
        <f>G30+G33</f>
        <v>0</v>
      </c>
      <c r="H27" s="37">
        <f t="shared" si="2"/>
        <v>2789098</v>
      </c>
    </row>
    <row r="28" spans="1:12" s="1" customFormat="1" ht="16.5" x14ac:dyDescent="0.3">
      <c r="A28" s="4"/>
      <c r="B28" s="17"/>
      <c r="C28" s="24"/>
      <c r="D28" s="24"/>
      <c r="E28" s="24"/>
      <c r="F28" s="43"/>
      <c r="G28" s="33"/>
      <c r="H28" s="38"/>
    </row>
    <row r="29" spans="1:12" s="1" customFormat="1" ht="16.5" x14ac:dyDescent="0.3">
      <c r="A29" s="4"/>
      <c r="B29" s="7" t="s">
        <v>9</v>
      </c>
      <c r="C29" s="24"/>
      <c r="D29" s="24"/>
      <c r="E29" s="24">
        <v>0</v>
      </c>
      <c r="F29" s="43"/>
      <c r="G29" s="33"/>
      <c r="H29" s="38">
        <f t="shared" si="2"/>
        <v>0</v>
      </c>
    </row>
    <row r="30" spans="1:12" s="1" customFormat="1" ht="16.5" x14ac:dyDescent="0.3">
      <c r="A30" s="16">
        <v>1</v>
      </c>
      <c r="B30" s="8" t="s">
        <v>24</v>
      </c>
      <c r="C30" s="14">
        <v>2681978</v>
      </c>
      <c r="D30" s="14">
        <v>2789098</v>
      </c>
      <c r="E30" s="14">
        <v>2789098</v>
      </c>
      <c r="F30" s="44">
        <f>E30/D30</f>
        <v>1</v>
      </c>
      <c r="G30" s="2"/>
      <c r="H30" s="38">
        <f t="shared" si="2"/>
        <v>2789098</v>
      </c>
    </row>
    <row r="31" spans="1:12" s="5" customFormat="1" ht="16.5" x14ac:dyDescent="0.3">
      <c r="A31" s="16"/>
      <c r="B31" s="8"/>
      <c r="C31" s="14"/>
      <c r="D31" s="14"/>
      <c r="E31" s="24"/>
      <c r="F31" s="43"/>
      <c r="G31" s="33"/>
      <c r="H31" s="38"/>
    </row>
    <row r="32" spans="1:12" s="1" customFormat="1" ht="16.5" x14ac:dyDescent="0.3">
      <c r="A32" s="4"/>
      <c r="B32" s="17" t="s">
        <v>3</v>
      </c>
      <c r="C32" s="24"/>
      <c r="D32" s="24"/>
      <c r="E32" s="24"/>
      <c r="F32" s="43"/>
      <c r="G32" s="2"/>
      <c r="H32" s="38"/>
    </row>
    <row r="33" spans="1:8" ht="16.5" x14ac:dyDescent="0.3">
      <c r="A33" s="16">
        <v>1</v>
      </c>
      <c r="B33" s="3" t="s">
        <v>4</v>
      </c>
      <c r="C33" s="14">
        <v>0</v>
      </c>
      <c r="D33" s="14">
        <v>0</v>
      </c>
      <c r="E33" s="14">
        <v>0</v>
      </c>
      <c r="F33" s="43"/>
      <c r="G33" s="33"/>
      <c r="H33" s="38"/>
    </row>
    <row r="34" spans="1:8" s="9" customFormat="1" ht="16.5" x14ac:dyDescent="0.3">
      <c r="A34" s="27"/>
      <c r="B34" s="19"/>
      <c r="C34" s="30"/>
      <c r="D34" s="30"/>
      <c r="E34" s="24">
        <v>0</v>
      </c>
      <c r="F34" s="43"/>
      <c r="G34" s="33"/>
      <c r="H34" s="38">
        <f t="shared" si="2"/>
        <v>0</v>
      </c>
    </row>
    <row r="35" spans="1:8" s="9" customFormat="1" ht="15.75" x14ac:dyDescent="0.3">
      <c r="A35" s="28"/>
      <c r="B35" s="7" t="s">
        <v>25</v>
      </c>
      <c r="C35" s="46">
        <f>C3+C27</f>
        <v>3178558</v>
      </c>
      <c r="D35" s="46">
        <f>D3+D27</f>
        <v>3852157</v>
      </c>
      <c r="E35" s="24">
        <f>E3+E27</f>
        <v>3805513</v>
      </c>
      <c r="F35" s="43">
        <f>E35/D35</f>
        <v>0.98789145925256938</v>
      </c>
      <c r="G35" s="24">
        <f>G3+G27</f>
        <v>0</v>
      </c>
      <c r="H35" s="41">
        <f>H3+H27</f>
        <v>3805513</v>
      </c>
    </row>
    <row r="36" spans="1:8" ht="16.5" thickBot="1" x14ac:dyDescent="0.35">
      <c r="A36" s="29"/>
      <c r="B36" s="39" t="s">
        <v>26</v>
      </c>
      <c r="C36" s="47">
        <f>C14+C25</f>
        <v>3178558</v>
      </c>
      <c r="D36" s="47">
        <f>D14+D25</f>
        <v>3852157</v>
      </c>
      <c r="E36" s="31">
        <f>E14+E25</f>
        <v>930500</v>
      </c>
      <c r="F36" s="48">
        <f>E36/D36</f>
        <v>0.24155297927888195</v>
      </c>
      <c r="G36" s="31">
        <f>G14+G25</f>
        <v>32665</v>
      </c>
      <c r="H36" s="42">
        <f>H14+H25</f>
        <v>897835</v>
      </c>
    </row>
    <row r="39" spans="1:8" ht="15" x14ac:dyDescent="0.25">
      <c r="B39" s="49"/>
    </row>
  </sheetData>
  <mergeCells count="7">
    <mergeCell ref="G1:H1"/>
    <mergeCell ref="A1:A2"/>
    <mergeCell ref="B1:B2"/>
    <mergeCell ref="C1:C2"/>
    <mergeCell ref="D1:D2"/>
    <mergeCell ref="E1:E2"/>
    <mergeCell ref="F1:F2"/>
  </mergeCells>
  <phoneticPr fontId="9" type="noConversion"/>
  <pageMargins left="0.15748031496062992" right="0.15748031496062992" top="1.1811023622047245" bottom="0.74803149606299213" header="0.31496062992125984" footer="0.31496062992125984"/>
  <pageSetup paperSize="9" scale="85" orientation="portrait" r:id="rId1"/>
  <headerFooter>
    <oddHeader>&amp;C&amp;"Book Antiqua,Félkövér"&amp;12Keszthely Város Önkormányzata
2020. évi felhalmozási költségvetése&amp;R&amp;"Book Antiqua,Félkövér"&amp;11 4. melléklet
ezer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Karsay Erika</dc:creator>
  <cp:lastModifiedBy>Tóth Ibolya</cp:lastModifiedBy>
  <cp:lastPrinted>2021-04-21T13:54:40Z</cp:lastPrinted>
  <dcterms:created xsi:type="dcterms:W3CDTF">2011-12-13T08:40:14Z</dcterms:created>
  <dcterms:modified xsi:type="dcterms:W3CDTF">2021-04-30T07:45:00Z</dcterms:modified>
</cp:coreProperties>
</file>