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STÜLETI ANYAGOK\KÉPVISELŐ-TESTÜLET\RENDELETEK\2021\04_április 09-\"/>
    </mc:Choice>
  </mc:AlternateContent>
  <bookViews>
    <workbookView xWindow="32760" yWindow="32760" windowWidth="28800" windowHeight="12225" tabRatio="727"/>
  </bookViews>
  <sheets>
    <sheet name="5" sheetId="17" r:id="rId1"/>
  </sheets>
  <calcPr calcId="152511"/>
</workbook>
</file>

<file path=xl/calcChain.xml><?xml version="1.0" encoding="utf-8"?>
<calcChain xmlns="http://schemas.openxmlformats.org/spreadsheetml/2006/main">
  <c r="C16" i="17" l="1"/>
  <c r="D16" i="17"/>
  <c r="E16" i="17"/>
  <c r="F16" i="17"/>
  <c r="G16" i="17"/>
  <c r="H16" i="17"/>
  <c r="H18" i="17" s="1"/>
  <c r="I16" i="17"/>
  <c r="J16" i="17"/>
  <c r="K16" i="17"/>
  <c r="L16" i="17"/>
  <c r="M16" i="17"/>
  <c r="N16" i="17"/>
  <c r="N19" i="17" s="1"/>
  <c r="O16" i="17"/>
  <c r="B16" i="17"/>
  <c r="P14" i="17"/>
  <c r="P16" i="17"/>
  <c r="H15" i="17"/>
  <c r="H19" i="17" s="1"/>
  <c r="I15" i="17"/>
  <c r="I19" i="17"/>
  <c r="J15" i="17"/>
  <c r="J19" i="17" s="1"/>
  <c r="K15" i="17"/>
  <c r="K19" i="17"/>
  <c r="L15" i="17"/>
  <c r="M15" i="17"/>
  <c r="M19" i="17" s="1"/>
  <c r="N15" i="17"/>
  <c r="O15" i="17"/>
  <c r="H14" i="17"/>
  <c r="I14" i="17"/>
  <c r="J14" i="17"/>
  <c r="K14" i="17"/>
  <c r="L14" i="17"/>
  <c r="M14" i="17"/>
  <c r="N14" i="17"/>
  <c r="O14" i="17"/>
  <c r="C17" i="17"/>
  <c r="D17" i="17"/>
  <c r="D18" i="17"/>
  <c r="E17" i="17"/>
  <c r="F17" i="17"/>
  <c r="F18" i="17"/>
  <c r="G17" i="17"/>
  <c r="G18" i="17" s="1"/>
  <c r="H17" i="17"/>
  <c r="I17" i="17"/>
  <c r="I18" i="17"/>
  <c r="J17" i="17"/>
  <c r="J18" i="17" s="1"/>
  <c r="K17" i="17"/>
  <c r="L17" i="17"/>
  <c r="L18" i="17"/>
  <c r="M17" i="17"/>
  <c r="M18" i="17" s="1"/>
  <c r="N17" i="17"/>
  <c r="O17" i="17"/>
  <c r="P17" i="17"/>
  <c r="P18" i="17" s="1"/>
  <c r="B17" i="17"/>
  <c r="B18" i="17"/>
  <c r="C15" i="17"/>
  <c r="D15" i="17"/>
  <c r="D19" i="17" s="1"/>
  <c r="E15" i="17"/>
  <c r="E19" i="17" s="1"/>
  <c r="F15" i="17"/>
  <c r="G15" i="17"/>
  <c r="P15" i="17"/>
  <c r="B15" i="17"/>
  <c r="B19" i="17" s="1"/>
  <c r="Q8" i="17"/>
  <c r="Q9" i="17"/>
  <c r="Q7" i="17"/>
  <c r="Q11" i="17"/>
  <c r="Q12" i="17"/>
  <c r="Q13" i="17"/>
  <c r="Q17" i="17"/>
  <c r="Q10" i="17"/>
  <c r="Q6" i="17"/>
  <c r="Q14" i="17" s="1"/>
  <c r="G14" i="17"/>
  <c r="F14" i="17"/>
  <c r="E14" i="17"/>
  <c r="D14" i="17"/>
  <c r="C14" i="17"/>
  <c r="B14" i="17"/>
  <c r="F19" i="17"/>
  <c r="E18" i="17"/>
  <c r="C19" i="17"/>
  <c r="Q15" i="17"/>
  <c r="C18" i="17"/>
  <c r="O18" i="17"/>
  <c r="O19" i="17"/>
  <c r="N18" i="17"/>
  <c r="G19" i="17"/>
  <c r="Q16" i="17" l="1"/>
  <c r="K18" i="17"/>
  <c r="Q19" i="17" l="1"/>
  <c r="Q18" i="17"/>
</calcChain>
</file>

<file path=xl/sharedStrings.xml><?xml version="1.0" encoding="utf-8"?>
<sst xmlns="http://schemas.openxmlformats.org/spreadsheetml/2006/main" count="36" uniqueCount="29">
  <si>
    <t>I. Működési bevételek</t>
  </si>
  <si>
    <t>II. Felhalmozási bevételek</t>
  </si>
  <si>
    <t>Költségvetési bevételek</t>
  </si>
  <si>
    <t>Közhatalmi bevételek</t>
  </si>
  <si>
    <t>Költségvetési szerv megnevezése</t>
  </si>
  <si>
    <t>Finanszírozási bevételek</t>
  </si>
  <si>
    <t>Bevételek összesen</t>
  </si>
  <si>
    <t>ebből: kötelező feladat</t>
  </si>
  <si>
    <t>önként vállalt feladat</t>
  </si>
  <si>
    <t>Hitel</t>
  </si>
  <si>
    <t>Teljesítés</t>
  </si>
  <si>
    <t>T/M %</t>
  </si>
  <si>
    <t>Önkormány-zat eredeti  előirányzat</t>
  </si>
  <si>
    <t>Költségvetési szervek eredeti előirányzata</t>
  </si>
  <si>
    <t xml:space="preserve">Módosított előirányzat </t>
  </si>
  <si>
    <t>Működési bevételek</t>
  </si>
  <si>
    <t>Összesen eredeti előirányzat</t>
  </si>
  <si>
    <t>Támogatás ÁHT-n belülről</t>
  </si>
  <si>
    <t>III. Maradvány igénybevétele</t>
  </si>
  <si>
    <t>Önkormányzat működési támogatásai</t>
  </si>
  <si>
    <t xml:space="preserve">Működési célú támog. ÁHT-n belülről </t>
  </si>
  <si>
    <t>Kölcsön visszatérülés</t>
  </si>
  <si>
    <t>Önk. felhalmozási támogatása</t>
  </si>
  <si>
    <t xml:space="preserve">Működési </t>
  </si>
  <si>
    <t>Ingatlan értékesítés</t>
  </si>
  <si>
    <t xml:space="preserve">Felhalmo-zási </t>
  </si>
  <si>
    <t>ÁHT-n belüli megelő-legezések</t>
  </si>
  <si>
    <t>Működési célú támogatások ÁHT-n kívülről</t>
  </si>
  <si>
    <t>Felhalm. célú támog. ÁHT-n kívülről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</si>
</sst>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6" formatCode="_-* #,##0\ _F_t_-;\-* #,##0\ _F_t_-;_-* &quot;-&quot;??\ _F_t_-;_-@_-"/>
  </numFmts>
  <fonts count="16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7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sz val="10"/>
      <name val="Arial CE"/>
      <charset val="238"/>
    </font>
    <font>
      <b/>
      <sz val="8"/>
      <name val="Book Antiqua"/>
      <family val="1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2" applyNumberFormat="1" applyFont="1"/>
    <xf numFmtId="166" fontId="7" fillId="0" borderId="0" xfId="2" applyNumberFormat="1" applyFont="1"/>
    <xf numFmtId="0" fontId="6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2" applyNumberFormat="1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6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9" fillId="0" borderId="4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22" xfId="0" applyFont="1" applyBorder="1" applyAlignment="1">
      <alignment wrapText="1"/>
    </xf>
    <xf numFmtId="0" fontId="2" fillId="0" borderId="16" xfId="0" applyFont="1" applyBorder="1"/>
    <xf numFmtId="0" fontId="2" fillId="0" borderId="2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2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9" fillId="0" borderId="26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6" fillId="0" borderId="1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vertical="center" wrapText="1"/>
    </xf>
    <xf numFmtId="0" fontId="1" fillId="0" borderId="9" xfId="2" applyNumberFormat="1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0" fontId="2" fillId="0" borderId="9" xfId="16" applyNumberFormat="1" applyFont="1" applyBorder="1" applyAlignment="1">
      <alignment wrapText="1"/>
    </xf>
    <xf numFmtId="9" fontId="2" fillId="0" borderId="9" xfId="16" applyNumberFormat="1" applyFont="1" applyBorder="1" applyAlignment="1">
      <alignment wrapText="1"/>
    </xf>
    <xf numFmtId="10" fontId="2" fillId="0" borderId="12" xfId="16" applyNumberFormat="1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2" xfId="2" applyNumberFormat="1" applyFont="1" applyFill="1" applyBorder="1" applyAlignment="1">
      <alignment horizontal="center" vertical="center" wrapText="1"/>
    </xf>
    <xf numFmtId="1" fontId="6" fillId="0" borderId="27" xfId="2" applyNumberFormat="1" applyFont="1" applyFill="1" applyBorder="1" applyAlignment="1">
      <alignment horizontal="center" vertical="center" wrapText="1"/>
    </xf>
    <xf numFmtId="1" fontId="6" fillId="0" borderId="17" xfId="2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0">
    <cellStyle name="Címsor" xfId="1"/>
    <cellStyle name="Ezres" xfId="2" builtinId="3"/>
    <cellStyle name="Ezres 2" xfId="3"/>
    <cellStyle name="Ezres 2 2" xfId="4"/>
    <cellStyle name="Ezres 3" xfId="5"/>
    <cellStyle name="Ezres 3 2" xfId="6"/>
    <cellStyle name="Ezres 4" xfId="7"/>
    <cellStyle name="Ezres 5" xfId="8"/>
    <cellStyle name="Hiperhivatkozás" xfId="9"/>
    <cellStyle name="Már látott hiperhivatkozás" xfId="10"/>
    <cellStyle name="Normál" xfId="0" builtinId="0"/>
    <cellStyle name="Normál 2" xfId="11"/>
    <cellStyle name="Normál 3" xfId="12"/>
    <cellStyle name="Normál 4" xfId="13"/>
    <cellStyle name="Pénznem 2" xfId="14"/>
    <cellStyle name="Pénznem 3" xfId="15"/>
    <cellStyle name="Százalék" xfId="16" builtinId="5"/>
    <cellStyle name="Százalék 2" xfId="17"/>
    <cellStyle name="Százalék 3" xfId="18"/>
    <cellStyle name="Százalék 4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Layout" zoomScaleNormal="100" workbookViewId="0">
      <selection activeCell="K16" sqref="K16"/>
    </sheetView>
  </sheetViews>
  <sheetFormatPr defaultRowHeight="13.5" x14ac:dyDescent="0.25"/>
  <cols>
    <col min="1" max="1" width="10.42578125" style="1" customWidth="1"/>
    <col min="2" max="2" width="8" style="9" customWidth="1"/>
    <col min="3" max="3" width="9.28515625" style="10" customWidth="1"/>
    <col min="4" max="4" width="11.42578125" style="1" customWidth="1"/>
    <col min="5" max="5" width="12" style="11" customWidth="1"/>
    <col min="6" max="6" width="9.5703125" style="1" customWidth="1"/>
    <col min="7" max="7" width="11" style="1" customWidth="1"/>
    <col min="8" max="8" width="8.85546875" style="1" customWidth="1"/>
    <col min="9" max="10" width="10" style="1" customWidth="1"/>
    <col min="11" max="11" width="9.28515625" style="1" customWidth="1"/>
    <col min="12" max="12" width="9.42578125" style="1" customWidth="1"/>
    <col min="13" max="13" width="8.140625" style="1" customWidth="1"/>
    <col min="14" max="15" width="8.7109375" style="1" customWidth="1"/>
    <col min="16" max="16" width="5.140625" style="1" customWidth="1"/>
    <col min="17" max="17" width="9" style="1" customWidth="1"/>
    <col min="18" max="16384" width="9.140625" style="1"/>
  </cols>
  <sheetData>
    <row r="1" spans="1:17" ht="14.25" customHeight="1" x14ac:dyDescent="0.3">
      <c r="A1" s="50" t="s">
        <v>4</v>
      </c>
      <c r="B1" s="48" t="s">
        <v>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9" t="s">
        <v>5</v>
      </c>
      <c r="N1" s="49"/>
      <c r="O1" s="49"/>
      <c r="P1" s="49"/>
      <c r="Q1" s="54" t="s">
        <v>6</v>
      </c>
    </row>
    <row r="2" spans="1:17" x14ac:dyDescent="0.25">
      <c r="A2" s="51"/>
      <c r="B2" s="64" t="s">
        <v>0</v>
      </c>
      <c r="C2" s="65"/>
      <c r="D2" s="65"/>
      <c r="E2" s="65"/>
      <c r="F2" s="65"/>
      <c r="G2" s="65"/>
      <c r="H2" s="53" t="s">
        <v>1</v>
      </c>
      <c r="I2" s="53"/>
      <c r="J2" s="53"/>
      <c r="K2" s="53"/>
      <c r="L2" s="53"/>
      <c r="M2" s="59" t="s">
        <v>18</v>
      </c>
      <c r="N2" s="60"/>
      <c r="O2" s="57" t="s">
        <v>26</v>
      </c>
      <c r="P2" s="58" t="s">
        <v>9</v>
      </c>
      <c r="Q2" s="55"/>
    </row>
    <row r="3" spans="1:17" ht="13.5" customHeight="1" x14ac:dyDescent="0.25">
      <c r="A3" s="51"/>
      <c r="B3" s="57" t="s">
        <v>15</v>
      </c>
      <c r="C3" s="66" t="s">
        <v>3</v>
      </c>
      <c r="D3" s="53" t="s">
        <v>19</v>
      </c>
      <c r="E3" s="53" t="s">
        <v>20</v>
      </c>
      <c r="F3" s="53" t="s">
        <v>21</v>
      </c>
      <c r="G3" s="53" t="s">
        <v>27</v>
      </c>
      <c r="H3" s="53" t="s">
        <v>24</v>
      </c>
      <c r="I3" s="53" t="s">
        <v>22</v>
      </c>
      <c r="J3" s="53" t="s">
        <v>21</v>
      </c>
      <c r="K3" s="53" t="s">
        <v>17</v>
      </c>
      <c r="L3" s="53" t="s">
        <v>28</v>
      </c>
      <c r="M3" s="61"/>
      <c r="N3" s="62"/>
      <c r="O3" s="58"/>
      <c r="P3" s="58"/>
      <c r="Q3" s="55"/>
    </row>
    <row r="4" spans="1:17" ht="40.5" customHeight="1" x14ac:dyDescent="0.25">
      <c r="A4" s="52"/>
      <c r="B4" s="58"/>
      <c r="C4" s="67"/>
      <c r="D4" s="53"/>
      <c r="E4" s="53"/>
      <c r="F4" s="53"/>
      <c r="G4" s="53"/>
      <c r="H4" s="53"/>
      <c r="I4" s="53"/>
      <c r="J4" s="53"/>
      <c r="K4" s="53"/>
      <c r="L4" s="53"/>
      <c r="M4" s="3" t="s">
        <v>23</v>
      </c>
      <c r="N4" s="2" t="s">
        <v>25</v>
      </c>
      <c r="O4" s="63"/>
      <c r="P4" s="63"/>
      <c r="Q4" s="56"/>
    </row>
    <row r="5" spans="1:17" ht="14.25" thickBot="1" x14ac:dyDescent="0.3">
      <c r="A5" s="4">
        <v>1</v>
      </c>
      <c r="B5" s="5">
        <v>2</v>
      </c>
      <c r="C5" s="5">
        <v>3</v>
      </c>
      <c r="D5" s="6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7">
        <v>13</v>
      </c>
      <c r="N5" s="7">
        <v>14</v>
      </c>
      <c r="O5" s="5">
        <v>15</v>
      </c>
      <c r="P5" s="7">
        <v>16</v>
      </c>
      <c r="Q5" s="8">
        <v>17</v>
      </c>
    </row>
    <row r="6" spans="1:17" ht="38.25" x14ac:dyDescent="0.25">
      <c r="A6" s="18" t="s">
        <v>12</v>
      </c>
      <c r="B6" s="15">
        <v>238731</v>
      </c>
      <c r="C6" s="15">
        <v>1393778</v>
      </c>
      <c r="D6" s="15">
        <v>1188035</v>
      </c>
      <c r="E6" s="15">
        <v>90782</v>
      </c>
      <c r="F6" s="15">
        <v>55000</v>
      </c>
      <c r="G6" s="15">
        <v>3000</v>
      </c>
      <c r="H6" s="15">
        <v>216480</v>
      </c>
      <c r="I6" s="15"/>
      <c r="J6" s="15"/>
      <c r="K6" s="15">
        <v>279600</v>
      </c>
      <c r="L6" s="15"/>
      <c r="M6" s="15">
        <v>1057628</v>
      </c>
      <c r="N6" s="15">
        <v>2655892</v>
      </c>
      <c r="O6" s="15"/>
      <c r="P6" s="41"/>
      <c r="Q6" s="28">
        <f>SUM(B6:O6)</f>
        <v>7178926</v>
      </c>
    </row>
    <row r="7" spans="1:17" ht="25.5" x14ac:dyDescent="0.25">
      <c r="A7" s="24" t="s">
        <v>14</v>
      </c>
      <c r="B7" s="16">
        <v>224549</v>
      </c>
      <c r="C7" s="16">
        <v>1132778</v>
      </c>
      <c r="D7" s="16">
        <v>1375301</v>
      </c>
      <c r="E7" s="16">
        <v>68277</v>
      </c>
      <c r="F7" s="16">
        <v>55000</v>
      </c>
      <c r="G7" s="16">
        <v>11319</v>
      </c>
      <c r="H7" s="16">
        <v>66480</v>
      </c>
      <c r="I7" s="16">
        <v>443872</v>
      </c>
      <c r="J7" s="16"/>
      <c r="K7" s="16">
        <v>548732</v>
      </c>
      <c r="L7" s="16">
        <v>2300</v>
      </c>
      <c r="M7" s="16">
        <v>904036</v>
      </c>
      <c r="N7" s="16">
        <v>2763012</v>
      </c>
      <c r="O7" s="16">
        <v>58822</v>
      </c>
      <c r="P7" s="13"/>
      <c r="Q7" s="31">
        <f>SUM(B7:P7)</f>
        <v>7654478</v>
      </c>
    </row>
    <row r="8" spans="1:17" ht="15" x14ac:dyDescent="0.25">
      <c r="A8" s="24" t="s">
        <v>10</v>
      </c>
      <c r="B8" s="16">
        <v>190337</v>
      </c>
      <c r="C8" s="16">
        <v>1127088</v>
      </c>
      <c r="D8" s="16">
        <v>1375301</v>
      </c>
      <c r="E8" s="16">
        <v>66354</v>
      </c>
      <c r="F8" s="16">
        <v>55000</v>
      </c>
      <c r="G8" s="16">
        <v>9040</v>
      </c>
      <c r="H8" s="16">
        <v>18710</v>
      </c>
      <c r="I8" s="16">
        <v>443872</v>
      </c>
      <c r="J8" s="16"/>
      <c r="K8" s="16">
        <v>548259</v>
      </c>
      <c r="L8" s="16">
        <v>3992</v>
      </c>
      <c r="M8" s="16">
        <v>904036</v>
      </c>
      <c r="N8" s="16">
        <v>2763012</v>
      </c>
      <c r="O8" s="16">
        <v>58822</v>
      </c>
      <c r="P8" s="13"/>
      <c r="Q8" s="31">
        <f>SUM(B8:P8)</f>
        <v>7563823</v>
      </c>
    </row>
    <row r="9" spans="1:17" ht="38.25" x14ac:dyDescent="0.25">
      <c r="A9" s="22" t="s">
        <v>7</v>
      </c>
      <c r="B9" s="16"/>
      <c r="C9" s="16">
        <v>204347</v>
      </c>
      <c r="D9" s="16">
        <v>1204871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>
        <v>58822</v>
      </c>
      <c r="P9" s="13"/>
      <c r="Q9" s="31">
        <f>SUM(B9:P9)</f>
        <v>1468040</v>
      </c>
    </row>
    <row r="10" spans="1:17" ht="51" x14ac:dyDescent="0.25">
      <c r="A10" s="12" t="s">
        <v>13</v>
      </c>
      <c r="B10" s="13">
        <v>426239</v>
      </c>
      <c r="C10" s="14"/>
      <c r="D10" s="13"/>
      <c r="E10" s="14">
        <v>111576</v>
      </c>
      <c r="F10" s="13"/>
      <c r="G10" s="13"/>
      <c r="H10" s="13"/>
      <c r="I10" s="13"/>
      <c r="J10" s="13">
        <v>500</v>
      </c>
      <c r="K10" s="13"/>
      <c r="L10" s="13"/>
      <c r="M10" s="13">
        <v>187699</v>
      </c>
      <c r="N10" s="13">
        <v>26086</v>
      </c>
      <c r="O10" s="13"/>
      <c r="P10" s="13"/>
      <c r="Q10" s="23">
        <f>SUM(B10:O10)</f>
        <v>752100</v>
      </c>
    </row>
    <row r="11" spans="1:17" ht="25.5" x14ac:dyDescent="0.25">
      <c r="A11" s="12" t="s">
        <v>14</v>
      </c>
      <c r="B11" s="13">
        <v>416101</v>
      </c>
      <c r="C11" s="14"/>
      <c r="D11" s="13"/>
      <c r="E11" s="14">
        <v>139952</v>
      </c>
      <c r="F11" s="13"/>
      <c r="G11" s="13">
        <v>33</v>
      </c>
      <c r="H11" s="13">
        <v>19</v>
      </c>
      <c r="I11" s="13"/>
      <c r="J11" s="13">
        <v>500</v>
      </c>
      <c r="K11" s="13">
        <v>1156</v>
      </c>
      <c r="L11" s="13"/>
      <c r="M11" s="13">
        <v>206562</v>
      </c>
      <c r="N11" s="13">
        <v>26086</v>
      </c>
      <c r="O11" s="13"/>
      <c r="P11" s="13"/>
      <c r="Q11" s="23">
        <f>SUM(B11:O11)</f>
        <v>790409</v>
      </c>
    </row>
    <row r="12" spans="1:17" ht="15" x14ac:dyDescent="0.25">
      <c r="A12" s="32" t="s">
        <v>10</v>
      </c>
      <c r="B12" s="29">
        <v>313920</v>
      </c>
      <c r="C12" s="30"/>
      <c r="D12" s="29"/>
      <c r="E12" s="30">
        <v>140452</v>
      </c>
      <c r="F12" s="29"/>
      <c r="G12" s="29">
        <v>33</v>
      </c>
      <c r="H12" s="29">
        <v>29</v>
      </c>
      <c r="I12" s="29"/>
      <c r="J12" s="29">
        <v>397</v>
      </c>
      <c r="K12" s="29">
        <v>1156</v>
      </c>
      <c r="L12" s="29"/>
      <c r="M12" s="29">
        <v>206562</v>
      </c>
      <c r="N12" s="29">
        <v>26086</v>
      </c>
      <c r="O12" s="29"/>
      <c r="P12" s="21"/>
      <c r="Q12" s="23">
        <f>SUM(B12:O12)</f>
        <v>688635</v>
      </c>
    </row>
    <row r="13" spans="1:17" ht="39" thickBot="1" x14ac:dyDescent="0.3">
      <c r="A13" s="38" t="s">
        <v>7</v>
      </c>
      <c r="B13" s="39">
        <v>218078</v>
      </c>
      <c r="C13" s="40"/>
      <c r="D13" s="39"/>
      <c r="E13" s="40">
        <v>104819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2"/>
      <c r="Q13" s="23">
        <f>SUM(B13:O13)</f>
        <v>322897</v>
      </c>
    </row>
    <row r="14" spans="1:17" ht="40.5" x14ac:dyDescent="0.3">
      <c r="A14" s="36" t="s">
        <v>16</v>
      </c>
      <c r="B14" s="37">
        <f t="shared" ref="B14:P14" si="0">SUM(B6+B10)</f>
        <v>664970</v>
      </c>
      <c r="C14" s="37">
        <f t="shared" si="0"/>
        <v>1393778</v>
      </c>
      <c r="D14" s="37">
        <f t="shared" si="0"/>
        <v>1188035</v>
      </c>
      <c r="E14" s="37">
        <f t="shared" si="0"/>
        <v>202358</v>
      </c>
      <c r="F14" s="37">
        <f t="shared" si="0"/>
        <v>55000</v>
      </c>
      <c r="G14" s="37">
        <f t="shared" si="0"/>
        <v>3000</v>
      </c>
      <c r="H14" s="37">
        <f t="shared" si="0"/>
        <v>216480</v>
      </c>
      <c r="I14" s="37">
        <f t="shared" si="0"/>
        <v>0</v>
      </c>
      <c r="J14" s="37">
        <f t="shared" si="0"/>
        <v>500</v>
      </c>
      <c r="K14" s="37">
        <f t="shared" si="0"/>
        <v>279600</v>
      </c>
      <c r="L14" s="37">
        <f t="shared" si="0"/>
        <v>0</v>
      </c>
      <c r="M14" s="37">
        <f t="shared" si="0"/>
        <v>1245327</v>
      </c>
      <c r="N14" s="37">
        <f t="shared" si="0"/>
        <v>2681978</v>
      </c>
      <c r="O14" s="37">
        <f t="shared" si="0"/>
        <v>0</v>
      </c>
      <c r="P14" s="37">
        <f t="shared" si="0"/>
        <v>0</v>
      </c>
      <c r="Q14" s="26">
        <f>SUM(Q6+Q10)</f>
        <v>7931026</v>
      </c>
    </row>
    <row r="15" spans="1:17" ht="28.5" customHeight="1" x14ac:dyDescent="0.3">
      <c r="A15" s="25" t="s">
        <v>14</v>
      </c>
      <c r="B15" s="17">
        <f>B7+B11</f>
        <v>640650</v>
      </c>
      <c r="C15" s="17">
        <f t="shared" ref="C15:Q15" si="1">C7+C11</f>
        <v>1132778</v>
      </c>
      <c r="D15" s="17">
        <f t="shared" si="1"/>
        <v>1375301</v>
      </c>
      <c r="E15" s="17">
        <f t="shared" si="1"/>
        <v>208229</v>
      </c>
      <c r="F15" s="17">
        <f t="shared" si="1"/>
        <v>55000</v>
      </c>
      <c r="G15" s="17">
        <f t="shared" si="1"/>
        <v>11352</v>
      </c>
      <c r="H15" s="17">
        <f t="shared" si="1"/>
        <v>66499</v>
      </c>
      <c r="I15" s="17">
        <f t="shared" si="1"/>
        <v>443872</v>
      </c>
      <c r="J15" s="17">
        <f t="shared" si="1"/>
        <v>500</v>
      </c>
      <c r="K15" s="17">
        <f t="shared" si="1"/>
        <v>549888</v>
      </c>
      <c r="L15" s="17">
        <f t="shared" si="1"/>
        <v>2300</v>
      </c>
      <c r="M15" s="17">
        <f t="shared" si="1"/>
        <v>1110598</v>
      </c>
      <c r="N15" s="17">
        <f t="shared" si="1"/>
        <v>2789098</v>
      </c>
      <c r="O15" s="17">
        <f t="shared" si="1"/>
        <v>58822</v>
      </c>
      <c r="P15" s="17">
        <f t="shared" si="1"/>
        <v>0</v>
      </c>
      <c r="Q15" s="19">
        <f t="shared" si="1"/>
        <v>8444887</v>
      </c>
    </row>
    <row r="16" spans="1:17" ht="16.5" customHeight="1" x14ac:dyDescent="0.3">
      <c r="A16" s="25" t="s">
        <v>10</v>
      </c>
      <c r="B16" s="46">
        <f>B8+B12</f>
        <v>504257</v>
      </c>
      <c r="C16" s="47">
        <f t="shared" ref="C16:O16" si="2">C8+C12</f>
        <v>1127088</v>
      </c>
      <c r="D16" s="47">
        <f t="shared" si="2"/>
        <v>1375301</v>
      </c>
      <c r="E16" s="47">
        <f t="shared" si="2"/>
        <v>206806</v>
      </c>
      <c r="F16" s="47">
        <f t="shared" si="2"/>
        <v>55000</v>
      </c>
      <c r="G16" s="47">
        <f t="shared" si="2"/>
        <v>9073</v>
      </c>
      <c r="H16" s="47">
        <f t="shared" si="2"/>
        <v>18739</v>
      </c>
      <c r="I16" s="47">
        <f t="shared" si="2"/>
        <v>443872</v>
      </c>
      <c r="J16" s="47">
        <f t="shared" si="2"/>
        <v>397</v>
      </c>
      <c r="K16" s="47">
        <f t="shared" si="2"/>
        <v>549415</v>
      </c>
      <c r="L16" s="47">
        <f t="shared" si="2"/>
        <v>3992</v>
      </c>
      <c r="M16" s="47">
        <f t="shared" si="2"/>
        <v>1110598</v>
      </c>
      <c r="N16" s="47">
        <f t="shared" si="2"/>
        <v>2789098</v>
      </c>
      <c r="O16" s="47">
        <f t="shared" si="2"/>
        <v>58822</v>
      </c>
      <c r="P16" s="17">
        <f>P8+P12</f>
        <v>0</v>
      </c>
      <c r="Q16" s="19">
        <f>Q8+Q12</f>
        <v>8252458</v>
      </c>
    </row>
    <row r="17" spans="1:17" ht="40.5" x14ac:dyDescent="0.3">
      <c r="A17" s="20" t="s">
        <v>7</v>
      </c>
      <c r="B17" s="46">
        <f>B9+B13</f>
        <v>218078</v>
      </c>
      <c r="C17" s="46">
        <f t="shared" ref="C17:Q17" si="3">C9+C13</f>
        <v>204347</v>
      </c>
      <c r="D17" s="46">
        <f t="shared" si="3"/>
        <v>1204871</v>
      </c>
      <c r="E17" s="46">
        <f t="shared" si="3"/>
        <v>104819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58822</v>
      </c>
      <c r="P17" s="17">
        <f t="shared" si="3"/>
        <v>0</v>
      </c>
      <c r="Q17" s="19">
        <f t="shared" si="3"/>
        <v>1790937</v>
      </c>
    </row>
    <row r="18" spans="1:17" ht="40.5" x14ac:dyDescent="0.3">
      <c r="A18" s="35" t="s">
        <v>8</v>
      </c>
      <c r="B18" s="33">
        <f>B16-B17</f>
        <v>286179</v>
      </c>
      <c r="C18" s="33">
        <f t="shared" ref="C18:Q18" si="4">C16-C17</f>
        <v>922741</v>
      </c>
      <c r="D18" s="33">
        <f t="shared" si="4"/>
        <v>170430</v>
      </c>
      <c r="E18" s="33">
        <f t="shared" si="4"/>
        <v>101987</v>
      </c>
      <c r="F18" s="33">
        <f t="shared" si="4"/>
        <v>55000</v>
      </c>
      <c r="G18" s="33">
        <f t="shared" si="4"/>
        <v>9073</v>
      </c>
      <c r="H18" s="33">
        <f t="shared" si="4"/>
        <v>18739</v>
      </c>
      <c r="I18" s="33">
        <f t="shared" si="4"/>
        <v>443872</v>
      </c>
      <c r="J18" s="33">
        <f t="shared" si="4"/>
        <v>397</v>
      </c>
      <c r="K18" s="33">
        <f t="shared" si="4"/>
        <v>549415</v>
      </c>
      <c r="L18" s="33">
        <f t="shared" si="4"/>
        <v>3992</v>
      </c>
      <c r="M18" s="33">
        <f t="shared" si="4"/>
        <v>1110598</v>
      </c>
      <c r="N18" s="33">
        <f t="shared" si="4"/>
        <v>2789098</v>
      </c>
      <c r="O18" s="33">
        <f t="shared" si="4"/>
        <v>0</v>
      </c>
      <c r="P18" s="33">
        <f t="shared" si="4"/>
        <v>0</v>
      </c>
      <c r="Q18" s="34">
        <f t="shared" si="4"/>
        <v>6461521</v>
      </c>
    </row>
    <row r="19" spans="1:17" ht="18.75" customHeight="1" thickBot="1" x14ac:dyDescent="0.35">
      <c r="A19" s="27" t="s">
        <v>11</v>
      </c>
      <c r="B19" s="43">
        <f>B16/B15</f>
        <v>0.787102161866854</v>
      </c>
      <c r="C19" s="43">
        <f t="shared" ref="C19:O19" si="5">C16/C15</f>
        <v>0.99497695047043644</v>
      </c>
      <c r="D19" s="43">
        <f t="shared" si="5"/>
        <v>1</v>
      </c>
      <c r="E19" s="43">
        <f t="shared" si="5"/>
        <v>0.99316617762175297</v>
      </c>
      <c r="F19" s="43">
        <f t="shared" si="5"/>
        <v>1</v>
      </c>
      <c r="G19" s="43">
        <f t="shared" si="5"/>
        <v>0.7992424242424242</v>
      </c>
      <c r="H19" s="43">
        <f t="shared" si="5"/>
        <v>0.28179371118362684</v>
      </c>
      <c r="I19" s="43">
        <f t="shared" si="5"/>
        <v>1</v>
      </c>
      <c r="J19" s="43">
        <f t="shared" si="5"/>
        <v>0.79400000000000004</v>
      </c>
      <c r="K19" s="43">
        <f t="shared" si="5"/>
        <v>0.99913982483705777</v>
      </c>
      <c r="L19" s="43"/>
      <c r="M19" s="43">
        <f t="shared" si="5"/>
        <v>1</v>
      </c>
      <c r="N19" s="43">
        <f t="shared" si="5"/>
        <v>1</v>
      </c>
      <c r="O19" s="43">
        <f t="shared" si="5"/>
        <v>1</v>
      </c>
      <c r="P19" s="44">
        <v>0</v>
      </c>
      <c r="Q19" s="45">
        <f>Q16/Q15</f>
        <v>0.9772135494530596</v>
      </c>
    </row>
    <row r="22" spans="1:17" x14ac:dyDescent="0.2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</sheetData>
  <mergeCells count="20">
    <mergeCell ref="Q1:Q4"/>
    <mergeCell ref="B3:B4"/>
    <mergeCell ref="B1:L1"/>
    <mergeCell ref="M2:N3"/>
    <mergeCell ref="M1:P1"/>
    <mergeCell ref="P2:P4"/>
    <mergeCell ref="L3:L4"/>
    <mergeCell ref="B2:G2"/>
    <mergeCell ref="H2:L2"/>
    <mergeCell ref="C3:C4"/>
    <mergeCell ref="O2:O4"/>
    <mergeCell ref="D3:D4"/>
    <mergeCell ref="E3:E4"/>
    <mergeCell ref="I3:I4"/>
    <mergeCell ref="K3:K4"/>
    <mergeCell ref="A1:A4"/>
    <mergeCell ref="J3:J4"/>
    <mergeCell ref="F3:F4"/>
    <mergeCell ref="G3:G4"/>
    <mergeCell ref="H3:H4"/>
  </mergeCells>
  <phoneticPr fontId="10" type="noConversion"/>
  <pageMargins left="0.27559055118110237" right="0.15748031496062992" top="0.55118110236220474" bottom="0.31496062992125984" header="0.15748031496062992" footer="0.31496062992125984"/>
  <pageSetup paperSize="9" scale="90" orientation="landscape" r:id="rId1"/>
  <headerFooter>
    <oddHeader>&amp;C&amp;"Book Antiqua,Félkövér"&amp;11Keszthely Város Önkormányzata 2020. évi költségvetési bevételei
&amp;R&amp;"Book Antiqua,Félkövér"5.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Karsay Erika</dc:creator>
  <cp:lastModifiedBy>Tóth Ibolya</cp:lastModifiedBy>
  <cp:lastPrinted>2021-04-21T13:54:40Z</cp:lastPrinted>
  <dcterms:created xsi:type="dcterms:W3CDTF">2011-12-13T08:40:14Z</dcterms:created>
  <dcterms:modified xsi:type="dcterms:W3CDTF">2021-04-30T07:45:53Z</dcterms:modified>
</cp:coreProperties>
</file>