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ESTÜLETI ANYAGOK\KÉPVISELŐ-TESTÜLET\RENDELETEK\2021\04_április 09-\"/>
    </mc:Choice>
  </mc:AlternateContent>
  <bookViews>
    <workbookView xWindow="32760" yWindow="32760" windowWidth="28800" windowHeight="12225" tabRatio="727"/>
  </bookViews>
  <sheets>
    <sheet name="7" sheetId="13" r:id="rId1"/>
  </sheets>
  <definedNames>
    <definedName name="_xlnm.Print_Titles" localSheetId="0">'7'!$1:$4</definedName>
    <definedName name="_xlnm.Print_Area" localSheetId="0">'7'!$A$1:$N$54</definedName>
  </definedNames>
  <calcPr calcId="152511"/>
</workbook>
</file>

<file path=xl/calcChain.xml><?xml version="1.0" encoding="utf-8"?>
<calcChain xmlns="http://schemas.openxmlformats.org/spreadsheetml/2006/main">
  <c r="F38" i="13" l="1"/>
  <c r="L19" i="13"/>
  <c r="G24" i="13"/>
  <c r="E38" i="13"/>
  <c r="L29" i="13"/>
  <c r="K43" i="13"/>
  <c r="L34" i="13"/>
  <c r="L38" i="13"/>
  <c r="M40" i="13"/>
  <c r="M41" i="13"/>
  <c r="M43" i="13"/>
  <c r="M42" i="13"/>
  <c r="M39" i="13"/>
  <c r="N51" i="13"/>
  <c r="N54" i="13" s="1"/>
  <c r="K48" i="13"/>
  <c r="K9" i="13"/>
  <c r="L9" i="13"/>
  <c r="L24" i="13"/>
  <c r="K29" i="13"/>
  <c r="K19" i="13"/>
  <c r="D51" i="13"/>
  <c r="D53" i="13" s="1"/>
  <c r="E51" i="13"/>
  <c r="E53" i="13"/>
  <c r="D50" i="13"/>
  <c r="E50" i="13"/>
  <c r="E54" i="13"/>
  <c r="D49" i="13"/>
  <c r="C52" i="13"/>
  <c r="D52" i="13"/>
  <c r="E52" i="13"/>
  <c r="F52" i="13"/>
  <c r="F53" i="13" s="1"/>
  <c r="G52" i="13"/>
  <c r="H52" i="13"/>
  <c r="I52" i="13"/>
  <c r="J52" i="13"/>
  <c r="K52" i="13"/>
  <c r="L52" i="13"/>
  <c r="N52" i="13"/>
  <c r="B52" i="13"/>
  <c r="C9" i="13"/>
  <c r="H9" i="13"/>
  <c r="J43" i="13"/>
  <c r="N43" i="13"/>
  <c r="C51" i="13"/>
  <c r="C53" i="13" s="1"/>
  <c r="F51" i="13"/>
  <c r="G51" i="13"/>
  <c r="G54" i="13" s="1"/>
  <c r="G53" i="13"/>
  <c r="H51" i="13"/>
  <c r="I51" i="13"/>
  <c r="I53" i="13"/>
  <c r="J51" i="13"/>
  <c r="J53" i="13" s="1"/>
  <c r="K51" i="13"/>
  <c r="K53" i="13"/>
  <c r="L51" i="13"/>
  <c r="L53" i="13" s="1"/>
  <c r="C50" i="13"/>
  <c r="F50" i="13"/>
  <c r="G50" i="13"/>
  <c r="H50" i="13"/>
  <c r="H54" i="13"/>
  <c r="I50" i="13"/>
  <c r="J50" i="13"/>
  <c r="K50" i="13"/>
  <c r="L50" i="13"/>
  <c r="N50" i="13"/>
  <c r="B50" i="13"/>
  <c r="B54" i="13" s="1"/>
  <c r="B51" i="13"/>
  <c r="B53" i="13"/>
  <c r="C49" i="13"/>
  <c r="E49" i="13"/>
  <c r="F49" i="13"/>
  <c r="G49" i="13"/>
  <c r="H49" i="13"/>
  <c r="I49" i="13"/>
  <c r="J49" i="13"/>
  <c r="K49" i="13"/>
  <c r="L49" i="13"/>
  <c r="N49" i="13"/>
  <c r="B49" i="13"/>
  <c r="M15" i="13"/>
  <c r="M16" i="13"/>
  <c r="M17" i="13"/>
  <c r="M19" i="13" s="1"/>
  <c r="M18" i="13"/>
  <c r="N29" i="13"/>
  <c r="N24" i="13"/>
  <c r="N19" i="13"/>
  <c r="K38" i="13"/>
  <c r="K24" i="13"/>
  <c r="K14" i="13"/>
  <c r="J29" i="13"/>
  <c r="K34" i="13"/>
  <c r="M7" i="13"/>
  <c r="M8" i="13"/>
  <c r="M6" i="13"/>
  <c r="M45" i="13"/>
  <c r="M46" i="13"/>
  <c r="M48" i="13" s="1"/>
  <c r="M47" i="13"/>
  <c r="M44" i="13"/>
  <c r="M36" i="13"/>
  <c r="M37" i="13"/>
  <c r="M35" i="13"/>
  <c r="M31" i="13"/>
  <c r="M32" i="13"/>
  <c r="M34" i="13" s="1"/>
  <c r="M33" i="13"/>
  <c r="M30" i="13"/>
  <c r="M26" i="13"/>
  <c r="M29" i="13"/>
  <c r="M27" i="13"/>
  <c r="M28" i="13"/>
  <c r="M25" i="13"/>
  <c r="M21" i="13"/>
  <c r="M24" i="13" s="1"/>
  <c r="M22" i="13"/>
  <c r="M23" i="13"/>
  <c r="M20" i="13"/>
  <c r="M11" i="13"/>
  <c r="M14" i="13"/>
  <c r="M12" i="13"/>
  <c r="M13" i="13"/>
  <c r="M10" i="13"/>
  <c r="M5" i="13"/>
  <c r="J19" i="13"/>
  <c r="J14" i="13"/>
  <c r="J9" i="13"/>
  <c r="N38" i="13"/>
  <c r="N9" i="13"/>
  <c r="J48" i="13"/>
  <c r="J38" i="13"/>
  <c r="J34" i="13"/>
  <c r="J24" i="13"/>
  <c r="C48" i="13"/>
  <c r="N48" i="13"/>
  <c r="B48" i="13"/>
  <c r="N14" i="13"/>
  <c r="B14" i="13"/>
  <c r="N34" i="13"/>
  <c r="C38" i="13"/>
  <c r="B38" i="13"/>
  <c r="B34" i="13"/>
  <c r="C29" i="13"/>
  <c r="B29" i="13"/>
  <c r="C24" i="13"/>
  <c r="B24" i="13"/>
  <c r="C19" i="13"/>
  <c r="B19" i="13"/>
  <c r="B9" i="13"/>
  <c r="H53" i="13"/>
  <c r="M49" i="13"/>
  <c r="N53" i="13"/>
  <c r="L54" i="13"/>
  <c r="M9" i="13"/>
  <c r="C54" i="13"/>
  <c r="K54" i="13"/>
  <c r="M38" i="13"/>
  <c r="M51" i="13"/>
  <c r="M50" i="13" l="1"/>
  <c r="M54" i="13" s="1"/>
  <c r="J54" i="13"/>
  <c r="M52" i="13"/>
  <c r="M53" i="13" s="1"/>
</calcChain>
</file>

<file path=xl/sharedStrings.xml><?xml version="1.0" encoding="utf-8"?>
<sst xmlns="http://schemas.openxmlformats.org/spreadsheetml/2006/main" count="67" uniqueCount="34">
  <si>
    <t>II. Felhalmozási bevételek</t>
  </si>
  <si>
    <t>Cím</t>
  </si>
  <si>
    <t>Állami támogatás</t>
  </si>
  <si>
    <t>Bevételek összesen</t>
  </si>
  <si>
    <t>ebből: kötelező feladat</t>
  </si>
  <si>
    <t>önként vállalt feladat</t>
  </si>
  <si>
    <t>Módosított előirányzat</t>
  </si>
  <si>
    <t>Teljesítés</t>
  </si>
  <si>
    <t>T/M %</t>
  </si>
  <si>
    <t>Működési bevételek</t>
  </si>
  <si>
    <t>Eredeti előirányzat összesen:</t>
  </si>
  <si>
    <t>Módosított előirányzat összesen:</t>
  </si>
  <si>
    <t xml:space="preserve">Teljesítés összesen: </t>
  </si>
  <si>
    <r>
      <t xml:space="preserve">Keszthelyi Polgármesteri Hivatal </t>
    </r>
    <r>
      <rPr>
        <sz val="9"/>
        <rFont val="Book Antiqua"/>
        <family val="1"/>
        <charset val="238"/>
      </rPr>
      <t>eredeti ei.</t>
    </r>
  </si>
  <si>
    <t>Kölcsön visszatérülés</t>
  </si>
  <si>
    <t xml:space="preserve">Működési </t>
  </si>
  <si>
    <t>Egyéb tárgyi eszköz értékesítés</t>
  </si>
  <si>
    <t xml:space="preserve">I. Működési bevételek </t>
  </si>
  <si>
    <t>III. Irányító szervi támogatás</t>
  </si>
  <si>
    <t>IV. Maradvány</t>
  </si>
  <si>
    <t>Működési célú átvett pénzeszköz</t>
  </si>
  <si>
    <t>Köz-hatalmi bevétel</t>
  </si>
  <si>
    <t>Támoga-tások ÁHT-n belülről</t>
  </si>
  <si>
    <r>
      <rPr>
        <b/>
        <sz val="9"/>
        <rFont val="Book Antiqua"/>
        <family val="1"/>
        <charset val="238"/>
      </rPr>
      <t>Keszthelyi Életfa Óvoda</t>
    </r>
    <r>
      <rPr>
        <sz val="9"/>
        <rFont val="Book Antiqua"/>
        <family val="1"/>
        <charset val="238"/>
      </rPr>
      <t xml:space="preserve"> eredeti ei.</t>
    </r>
  </si>
  <si>
    <r>
      <t xml:space="preserve">Goldmark Károly Művelődési Központ </t>
    </r>
    <r>
      <rPr>
        <sz val="9"/>
        <rFont val="Book Antiqua"/>
        <family val="1"/>
        <charset val="238"/>
      </rPr>
      <t>eredeti ei.</t>
    </r>
  </si>
  <si>
    <r>
      <t xml:space="preserve">F.Gy. Városi Könyvtár </t>
    </r>
    <r>
      <rPr>
        <sz val="9"/>
        <rFont val="Book Antiqua"/>
        <family val="1"/>
        <charset val="238"/>
      </rPr>
      <t>eredeti ei.</t>
    </r>
  </si>
  <si>
    <r>
      <t xml:space="preserve">Keszthely Város Önkorm. Alapellátási Intézete  </t>
    </r>
    <r>
      <rPr>
        <sz val="9"/>
        <rFont val="Book Antiqua"/>
        <family val="1"/>
        <charset val="238"/>
      </rPr>
      <t>eredeti ei.</t>
    </r>
  </si>
  <si>
    <r>
      <rPr>
        <b/>
        <sz val="9"/>
        <rFont val="Book Antiqua"/>
        <family val="1"/>
        <charset val="238"/>
      </rPr>
      <t>Keszthely Város Önkorm. Egyesített Szociális Intézménye</t>
    </r>
    <r>
      <rPr>
        <sz val="9"/>
        <rFont val="Book Antiqua"/>
        <family val="1"/>
        <charset val="238"/>
      </rPr>
      <t xml:space="preserve"> eredeti ei.</t>
    </r>
  </si>
  <si>
    <r>
      <t>Balatoni Múzeum</t>
    </r>
    <r>
      <rPr>
        <sz val="9"/>
        <rFont val="Book Antiqua"/>
        <family val="1"/>
        <charset val="238"/>
      </rPr>
      <t xml:space="preserve"> eredeti ei.</t>
    </r>
  </si>
  <si>
    <r>
      <rPr>
        <b/>
        <sz val="9"/>
        <rFont val="Book Antiqua"/>
        <family val="1"/>
        <charset val="238"/>
      </rPr>
      <t>Gazdasági Ellátó Szervezet Keszthely</t>
    </r>
    <r>
      <rPr>
        <sz val="9"/>
        <rFont val="Book Antiqua"/>
        <family val="1"/>
        <charset val="238"/>
      </rPr>
      <t xml:space="preserve"> eredeti ei.</t>
    </r>
  </si>
  <si>
    <r>
      <t xml:space="preserve">Keszthelyi Család- és Gyermek-jóléti Központ </t>
    </r>
    <r>
      <rPr>
        <sz val="9"/>
        <rFont val="Book Antiqua"/>
        <family val="1"/>
        <charset val="238"/>
      </rPr>
      <t>eredeti ei.</t>
    </r>
  </si>
  <si>
    <t>Felhal-mozási</t>
  </si>
  <si>
    <t xml:space="preserve">Műk. célú támogatások ÁHT-n belülről  </t>
  </si>
  <si>
    <t>Felh. célú pénz-eszköz-átvétel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</si>
</sst>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_-* #,##0.00\ _F_t_-;\-* #,##0.00\ _F_t_-;_-* \-??\ _F_t_-;_-@_-"/>
    <numFmt numFmtId="165" formatCode="_-* #,##0\ _F_t_-;\-* #,##0\ _F_t_-;_-* \-??\ _F_t_-;_-@_-"/>
    <numFmt numFmtId="166" formatCode="_-* #,##0\ _F_t_-;\-* #,##0\ _F_t_-;_-* &quot;-&quot;??\ _F_t_-;_-@_-"/>
    <numFmt numFmtId="167" formatCode="#,##0_ ;\-#,##0\ "/>
  </numFmts>
  <fonts count="16" x14ac:knownFonts="1">
    <font>
      <sz val="10"/>
      <name val="Arial"/>
      <family val="2"/>
      <charset val="238"/>
    </font>
    <font>
      <sz val="10"/>
      <name val="Book Antiqua"/>
      <family val="1"/>
      <charset val="238"/>
    </font>
    <font>
      <b/>
      <sz val="10"/>
      <name val="Book Antiqua"/>
      <family val="1"/>
      <charset val="238"/>
    </font>
    <font>
      <b/>
      <i/>
      <sz val="16"/>
      <name val="Arial"/>
      <family val="2"/>
      <charset val="238"/>
    </font>
    <font>
      <sz val="10"/>
      <name val="Arial"/>
      <family val="2"/>
      <charset val="238"/>
    </font>
    <font>
      <sz val="7"/>
      <name val="Book Antiqua"/>
      <family val="1"/>
      <charset val="238"/>
    </font>
    <font>
      <b/>
      <sz val="9"/>
      <name val="Book Antiqua"/>
      <family val="1"/>
      <charset val="238"/>
    </font>
    <font>
      <sz val="8"/>
      <name val="Book Antiqua"/>
      <family val="1"/>
      <charset val="238"/>
    </font>
    <font>
      <sz val="9"/>
      <name val="Book Antiqua"/>
      <family val="1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"/>
      <family val="1"/>
      <charset val="238"/>
    </font>
    <font>
      <sz val="12"/>
      <name val="Times New Roman CE"/>
      <charset val="23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3" fillId="0" borderId="0" applyNumberFormat="0" applyFill="0" applyBorder="0" applyProtection="0">
      <alignment horizontal="center"/>
    </xf>
    <xf numFmtId="164" fontId="4" fillId="0" borderId="0" applyFill="0" applyBorder="0" applyAlignment="0" applyProtection="0"/>
    <xf numFmtId="164" fontId="4" fillId="0" borderId="0" applyFill="0" applyBorder="0" applyAlignment="0" applyProtection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9" fillId="0" borderId="0"/>
    <xf numFmtId="0" fontId="11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115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1" fillId="0" borderId="0" xfId="0" applyFont="1" applyFill="1"/>
    <xf numFmtId="166" fontId="1" fillId="0" borderId="0" xfId="0" applyNumberFormat="1" applyFont="1"/>
    <xf numFmtId="0" fontId="8" fillId="0" borderId="0" xfId="0" applyFont="1" applyFill="1" applyAlignment="1">
      <alignment wrapText="1"/>
    </xf>
    <xf numFmtId="166" fontId="1" fillId="0" borderId="1" xfId="2" applyNumberFormat="1" applyFont="1" applyFill="1" applyBorder="1"/>
    <xf numFmtId="166" fontId="1" fillId="0" borderId="2" xfId="2" applyNumberFormat="1" applyFont="1" applyFill="1" applyBorder="1"/>
    <xf numFmtId="166" fontId="1" fillId="0" borderId="3" xfId="2" applyNumberFormat="1" applyFont="1" applyFill="1" applyBorder="1"/>
    <xf numFmtId="166" fontId="1" fillId="0" borderId="14" xfId="2" applyNumberFormat="1" applyFont="1" applyFill="1" applyBorder="1"/>
    <xf numFmtId="166" fontId="1" fillId="0" borderId="18" xfId="2" applyNumberFormat="1" applyFont="1" applyFill="1" applyBorder="1"/>
    <xf numFmtId="0" fontId="1" fillId="0" borderId="0" xfId="0" applyFont="1" applyBorder="1"/>
    <xf numFmtId="166" fontId="1" fillId="0" borderId="7" xfId="2" applyNumberFormat="1" applyFont="1" applyFill="1" applyBorder="1"/>
    <xf numFmtId="166" fontId="1" fillId="0" borderId="22" xfId="2" applyNumberFormat="1" applyFont="1" applyFill="1" applyBorder="1"/>
    <xf numFmtId="166" fontId="1" fillId="0" borderId="23" xfId="2" applyNumberFormat="1" applyFont="1" applyFill="1" applyBorder="1"/>
    <xf numFmtId="10" fontId="1" fillId="0" borderId="15" xfId="16" applyNumberFormat="1" applyFont="1" applyFill="1" applyBorder="1"/>
    <xf numFmtId="0" fontId="5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166" fontId="2" fillId="0" borderId="2" xfId="2" applyNumberFormat="1" applyFont="1" applyFill="1" applyBorder="1"/>
    <xf numFmtId="165" fontId="2" fillId="0" borderId="1" xfId="2" applyNumberFormat="1" applyFont="1" applyFill="1" applyBorder="1" applyAlignment="1">
      <alignment horizontal="left" vertical="center" wrapText="1"/>
    </xf>
    <xf numFmtId="166" fontId="1" fillId="0" borderId="2" xfId="2" applyNumberFormat="1" applyFont="1" applyFill="1" applyBorder="1" applyAlignment="1">
      <alignment horizontal="right"/>
    </xf>
    <xf numFmtId="165" fontId="1" fillId="0" borderId="28" xfId="2" applyNumberFormat="1" applyFont="1" applyFill="1" applyBorder="1" applyAlignment="1">
      <alignment horizontal="left" wrapText="1" indent="1"/>
    </xf>
    <xf numFmtId="165" fontId="1" fillId="0" borderId="29" xfId="2" applyNumberFormat="1" applyFont="1" applyFill="1" applyBorder="1" applyAlignment="1">
      <alignment horizontal="left" wrapText="1" indent="1"/>
    </xf>
    <xf numFmtId="165" fontId="1" fillId="0" borderId="2" xfId="2" applyNumberFormat="1" applyFont="1" applyFill="1" applyBorder="1" applyAlignment="1">
      <alignment horizontal="left" wrapText="1" indent="1"/>
    </xf>
    <xf numFmtId="165" fontId="1" fillId="0" borderId="30" xfId="2" applyNumberFormat="1" applyFont="1" applyFill="1" applyBorder="1" applyAlignment="1">
      <alignment horizontal="left" wrapText="1" indent="1"/>
    </xf>
    <xf numFmtId="167" fontId="1" fillId="0" borderId="30" xfId="2" applyNumberFormat="1" applyFont="1" applyFill="1" applyBorder="1" applyAlignment="1">
      <alignment horizontal="left" wrapText="1" indent="1"/>
    </xf>
    <xf numFmtId="166" fontId="1" fillId="0" borderId="31" xfId="2" applyNumberFormat="1" applyFont="1" applyFill="1" applyBorder="1"/>
    <xf numFmtId="167" fontId="1" fillId="0" borderId="32" xfId="2" applyNumberFormat="1" applyFont="1" applyFill="1" applyBorder="1" applyAlignment="1">
      <alignment horizontal="left" wrapText="1" indent="1"/>
    </xf>
    <xf numFmtId="166" fontId="2" fillId="0" borderId="1" xfId="2" applyNumberFormat="1" applyFont="1" applyFill="1" applyBorder="1"/>
    <xf numFmtId="165" fontId="1" fillId="0" borderId="22" xfId="2" applyNumberFormat="1" applyFont="1" applyFill="1" applyBorder="1" applyAlignment="1">
      <alignment horizontal="left" wrapText="1" indent="1"/>
    </xf>
    <xf numFmtId="165" fontId="2" fillId="0" borderId="0" xfId="2" applyNumberFormat="1" applyFont="1" applyFill="1" applyBorder="1" applyAlignment="1">
      <alignment horizontal="left" vertical="center" wrapText="1"/>
    </xf>
    <xf numFmtId="165" fontId="1" fillId="0" borderId="32" xfId="2" applyNumberFormat="1" applyFont="1" applyFill="1" applyBorder="1" applyAlignment="1">
      <alignment horizontal="left" wrapText="1" indent="1"/>
    </xf>
    <xf numFmtId="166" fontId="1" fillId="0" borderId="33" xfId="2" applyNumberFormat="1" applyFont="1" applyFill="1" applyBorder="1"/>
    <xf numFmtId="166" fontId="1" fillId="0" borderId="34" xfId="2" applyNumberFormat="1" applyFont="1" applyFill="1" applyBorder="1"/>
    <xf numFmtId="166" fontId="1" fillId="0" borderId="35" xfId="2" applyNumberFormat="1" applyFont="1" applyFill="1" applyBorder="1"/>
    <xf numFmtId="10" fontId="1" fillId="0" borderId="29" xfId="16" applyNumberFormat="1" applyFont="1" applyFill="1" applyBorder="1"/>
    <xf numFmtId="10" fontId="1" fillId="0" borderId="2" xfId="16" applyNumberFormat="1" applyFont="1" applyFill="1" applyBorder="1"/>
    <xf numFmtId="10" fontId="1" fillId="0" borderId="9" xfId="16" applyNumberFormat="1" applyFont="1" applyFill="1" applyBorder="1"/>
    <xf numFmtId="10" fontId="2" fillId="0" borderId="9" xfId="16" applyNumberFormat="1" applyFont="1" applyFill="1" applyBorder="1"/>
    <xf numFmtId="10" fontId="1" fillId="0" borderId="3" xfId="16" applyNumberFormat="1" applyFont="1" applyFill="1" applyBorder="1"/>
    <xf numFmtId="10" fontId="1" fillId="0" borderId="0" xfId="16" applyNumberFormat="1" applyFont="1" applyFill="1" applyBorder="1"/>
    <xf numFmtId="10" fontId="2" fillId="0" borderId="2" xfId="16" applyNumberFormat="1" applyFont="1" applyFill="1" applyBorder="1"/>
    <xf numFmtId="10" fontId="1" fillId="0" borderId="11" xfId="16" applyNumberFormat="1" applyFont="1" applyFill="1" applyBorder="1"/>
    <xf numFmtId="0" fontId="0" fillId="0" borderId="0" xfId="0" applyBorder="1"/>
    <xf numFmtId="165" fontId="1" fillId="0" borderId="3" xfId="2" applyNumberFormat="1" applyFont="1" applyFill="1" applyBorder="1" applyAlignment="1">
      <alignment horizontal="left" wrapText="1" indent="1"/>
    </xf>
    <xf numFmtId="165" fontId="1" fillId="0" borderId="23" xfId="2" applyNumberFormat="1" applyFont="1" applyFill="1" applyBorder="1" applyAlignment="1">
      <alignment horizontal="left" wrapText="1" indent="1"/>
    </xf>
    <xf numFmtId="165" fontId="2" fillId="0" borderId="2" xfId="2" applyNumberFormat="1" applyFont="1" applyFill="1" applyBorder="1" applyAlignment="1">
      <alignment horizontal="left" vertical="center" wrapText="1"/>
    </xf>
    <xf numFmtId="165" fontId="2" fillId="0" borderId="15" xfId="2" applyNumberFormat="1" applyFont="1" applyFill="1" applyBorder="1" applyAlignment="1">
      <alignment horizontal="left" vertical="center" wrapText="1"/>
    </xf>
    <xf numFmtId="166" fontId="1" fillId="0" borderId="22" xfId="2" applyNumberFormat="1" applyFont="1" applyFill="1" applyBorder="1" applyAlignment="1">
      <alignment horizontal="right"/>
    </xf>
    <xf numFmtId="166" fontId="1" fillId="0" borderId="7" xfId="2" applyNumberFormat="1" applyFont="1" applyFill="1" applyBorder="1" applyAlignment="1">
      <alignment horizontal="right"/>
    </xf>
    <xf numFmtId="166" fontId="1" fillId="0" borderId="23" xfId="2" applyNumberFormat="1" applyFont="1" applyFill="1" applyBorder="1" applyAlignment="1">
      <alignment horizontal="right"/>
    </xf>
    <xf numFmtId="166" fontId="2" fillId="0" borderId="22" xfId="2" applyNumberFormat="1" applyFont="1" applyFill="1" applyBorder="1" applyAlignment="1">
      <alignment horizontal="right"/>
    </xf>
    <xf numFmtId="0" fontId="6" fillId="0" borderId="16" xfId="0" applyFont="1" applyFill="1" applyBorder="1" applyAlignment="1">
      <alignment wrapText="1"/>
    </xf>
    <xf numFmtId="0" fontId="8" fillId="0" borderId="4" xfId="0" applyFont="1" applyFill="1" applyBorder="1" applyAlignment="1">
      <alignment horizontal="left" wrapText="1"/>
    </xf>
    <xf numFmtId="166" fontId="1" fillId="0" borderId="29" xfId="2" applyNumberFormat="1" applyFont="1" applyFill="1" applyBorder="1"/>
    <xf numFmtId="166" fontId="1" fillId="0" borderId="15" xfId="2" applyNumberFormat="1" applyFont="1" applyFill="1" applyBorder="1"/>
    <xf numFmtId="166" fontId="1" fillId="0" borderId="32" xfId="2" applyNumberFormat="1" applyFont="1" applyFill="1" applyBorder="1" applyAlignment="1">
      <alignment horizontal="right"/>
    </xf>
    <xf numFmtId="166" fontId="2" fillId="0" borderId="6" xfId="2" applyNumberFormat="1" applyFont="1" applyFill="1" applyBorder="1"/>
    <xf numFmtId="166" fontId="1" fillId="0" borderId="6" xfId="2" applyNumberFormat="1" applyFont="1" applyFill="1" applyBorder="1"/>
    <xf numFmtId="167" fontId="1" fillId="0" borderId="2" xfId="2" applyNumberFormat="1" applyFont="1" applyFill="1" applyBorder="1" applyAlignment="1">
      <alignment horizontal="left" wrapText="1" indent="1"/>
    </xf>
    <xf numFmtId="166" fontId="1" fillId="0" borderId="19" xfId="2" applyNumberFormat="1" applyFont="1" applyFill="1" applyBorder="1"/>
    <xf numFmtId="0" fontId="7" fillId="0" borderId="12" xfId="0" applyFont="1" applyFill="1" applyBorder="1" applyAlignment="1">
      <alignment horizontal="center" wrapText="1"/>
    </xf>
    <xf numFmtId="0" fontId="7" fillId="0" borderId="21" xfId="0" applyFont="1" applyFill="1" applyBorder="1" applyAlignment="1">
      <alignment horizontal="center" wrapText="1"/>
    </xf>
    <xf numFmtId="0" fontId="7" fillId="0" borderId="13" xfId="0" applyFont="1" applyFill="1" applyBorder="1" applyAlignment="1">
      <alignment horizontal="center" wrapText="1"/>
    </xf>
    <xf numFmtId="0" fontId="7" fillId="0" borderId="39" xfId="0" applyFont="1" applyFill="1" applyBorder="1" applyAlignment="1">
      <alignment horizontal="center" wrapText="1"/>
    </xf>
    <xf numFmtId="166" fontId="1" fillId="0" borderId="30" xfId="2" applyNumberFormat="1" applyFont="1" applyFill="1" applyBorder="1"/>
    <xf numFmtId="0" fontId="6" fillId="0" borderId="4" xfId="0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 wrapText="1" indent="1"/>
    </xf>
    <xf numFmtId="0" fontId="8" fillId="0" borderId="4" xfId="0" applyFont="1" applyBorder="1" applyAlignment="1">
      <alignment horizontal="left" indent="1"/>
    </xf>
    <xf numFmtId="0" fontId="8" fillId="0" borderId="4" xfId="0" applyFont="1" applyFill="1" applyBorder="1" applyAlignment="1">
      <alignment horizontal="left" wrapText="1" indent="1"/>
    </xf>
    <xf numFmtId="0" fontId="8" fillId="0" borderId="17" xfId="0" applyFont="1" applyFill="1" applyBorder="1" applyAlignment="1">
      <alignment horizontal="left" wrapText="1" indent="1"/>
    </xf>
    <xf numFmtId="0" fontId="6" fillId="0" borderId="5" xfId="0" applyFont="1" applyFill="1" applyBorder="1" applyAlignment="1">
      <alignment horizontal="left" wrapText="1"/>
    </xf>
    <xf numFmtId="0" fontId="8" fillId="0" borderId="5" xfId="0" applyFont="1" applyBorder="1" applyAlignment="1">
      <alignment horizontal="left" indent="1"/>
    </xf>
    <xf numFmtId="0" fontId="6" fillId="0" borderId="16" xfId="0" applyFont="1" applyFill="1" applyBorder="1" applyAlignment="1">
      <alignment horizontal="left" vertical="center" wrapText="1"/>
    </xf>
    <xf numFmtId="165" fontId="2" fillId="0" borderId="14" xfId="2" applyNumberFormat="1" applyFont="1" applyFill="1" applyBorder="1" applyAlignment="1">
      <alignment horizontal="left" vertical="center" wrapText="1"/>
    </xf>
    <xf numFmtId="165" fontId="2" fillId="0" borderId="26" xfId="2" applyNumberFormat="1" applyFont="1" applyFill="1" applyBorder="1" applyAlignment="1">
      <alignment horizontal="left" vertical="center" wrapText="1"/>
    </xf>
    <xf numFmtId="165" fontId="2" fillId="0" borderId="19" xfId="2" applyNumberFormat="1" applyFont="1" applyFill="1" applyBorder="1" applyAlignment="1">
      <alignment horizontal="left" vertical="center" wrapText="1"/>
    </xf>
    <xf numFmtId="166" fontId="2" fillId="0" borderId="14" xfId="2" applyNumberFormat="1" applyFont="1" applyFill="1" applyBorder="1"/>
    <xf numFmtId="166" fontId="1" fillId="0" borderId="37" xfId="2" applyNumberFormat="1" applyFont="1" applyFill="1" applyBorder="1"/>
    <xf numFmtId="0" fontId="6" fillId="0" borderId="4" xfId="0" applyFont="1" applyFill="1" applyBorder="1" applyAlignment="1">
      <alignment wrapText="1"/>
    </xf>
    <xf numFmtId="0" fontId="6" fillId="0" borderId="4" xfId="0" applyFont="1" applyBorder="1"/>
    <xf numFmtId="0" fontId="6" fillId="0" borderId="27" xfId="0" applyFont="1" applyBorder="1"/>
    <xf numFmtId="10" fontId="2" fillId="0" borderId="29" xfId="16" applyNumberFormat="1" applyFont="1" applyFill="1" applyBorder="1"/>
    <xf numFmtId="10" fontId="2" fillId="0" borderId="2" xfId="16" applyNumberFormat="1" applyFont="1" applyFill="1" applyBorder="1" applyAlignment="1">
      <alignment horizontal="left" wrapText="1" indent="1"/>
    </xf>
    <xf numFmtId="0" fontId="6" fillId="0" borderId="8" xfId="0" applyFont="1" applyFill="1" applyBorder="1" applyAlignment="1">
      <alignment wrapText="1"/>
    </xf>
    <xf numFmtId="10" fontId="2" fillId="0" borderId="42" xfId="16" applyNumberFormat="1" applyFont="1" applyFill="1" applyBorder="1" applyAlignment="1">
      <alignment vertical="center" wrapText="1"/>
    </xf>
    <xf numFmtId="10" fontId="2" fillId="0" borderId="43" xfId="16" applyNumberFormat="1" applyFont="1" applyFill="1" applyBorder="1" applyAlignment="1">
      <alignment vertical="center" wrapText="1"/>
    </xf>
    <xf numFmtId="0" fontId="8" fillId="0" borderId="16" xfId="0" applyFont="1" applyFill="1" applyBorder="1" applyAlignment="1">
      <alignment horizontal="left" wrapText="1"/>
    </xf>
    <xf numFmtId="166" fontId="1" fillId="0" borderId="24" xfId="2" applyNumberFormat="1" applyFont="1" applyFill="1" applyBorder="1" applyAlignment="1">
      <alignment horizontal="right"/>
    </xf>
    <xf numFmtId="166" fontId="1" fillId="0" borderId="14" xfId="2" applyNumberFormat="1" applyFont="1" applyFill="1" applyBorder="1" applyAlignment="1">
      <alignment horizontal="right"/>
    </xf>
    <xf numFmtId="0" fontId="6" fillId="0" borderId="17" xfId="0" applyFont="1" applyBorder="1" applyAlignment="1">
      <alignment horizontal="left" indent="3"/>
    </xf>
    <xf numFmtId="165" fontId="2" fillId="0" borderId="40" xfId="2" applyNumberFormat="1" applyFont="1" applyFill="1" applyBorder="1" applyAlignment="1">
      <alignment horizontal="left" vertical="center" wrapText="1"/>
    </xf>
    <xf numFmtId="165" fontId="2" fillId="0" borderId="44" xfId="2" applyNumberFormat="1" applyFont="1" applyFill="1" applyBorder="1" applyAlignment="1">
      <alignment horizontal="left" vertical="center" wrapText="1"/>
    </xf>
    <xf numFmtId="165" fontId="6" fillId="0" borderId="2" xfId="2" applyNumberFormat="1" applyFont="1" applyFill="1" applyBorder="1" applyAlignment="1">
      <alignment horizontal="center" vertical="center" wrapText="1"/>
    </xf>
    <xf numFmtId="165" fontId="6" fillId="0" borderId="9" xfId="2" applyNumberFormat="1" applyFont="1" applyFill="1" applyBorder="1" applyAlignment="1">
      <alignment horizontal="center" vertical="center" wrapText="1"/>
    </xf>
    <xf numFmtId="165" fontId="6" fillId="0" borderId="3" xfId="2" applyNumberFormat="1" applyFont="1" applyFill="1" applyBorder="1" applyAlignment="1">
      <alignment horizontal="center" vertical="center" wrapText="1"/>
    </xf>
    <xf numFmtId="165" fontId="6" fillId="0" borderId="13" xfId="2" applyNumberFormat="1" applyFont="1" applyFill="1" applyBorder="1" applyAlignment="1">
      <alignment horizontal="center" vertical="center" wrapText="1"/>
    </xf>
    <xf numFmtId="165" fontId="6" fillId="0" borderId="26" xfId="2" applyNumberFormat="1" applyFont="1" applyFill="1" applyBorder="1" applyAlignment="1">
      <alignment horizontal="center" vertical="center" wrapText="1"/>
    </xf>
    <xf numFmtId="165" fontId="6" fillId="0" borderId="15" xfId="2" applyNumberFormat="1" applyFont="1" applyFill="1" applyBorder="1" applyAlignment="1">
      <alignment horizontal="center" vertical="center" wrapText="1"/>
    </xf>
    <xf numFmtId="165" fontId="6" fillId="0" borderId="11" xfId="2" applyNumberFormat="1" applyFont="1" applyFill="1" applyBorder="1" applyAlignment="1">
      <alignment horizontal="center" vertical="center" wrapText="1"/>
    </xf>
    <xf numFmtId="165" fontId="6" fillId="0" borderId="24" xfId="2" applyNumberFormat="1" applyFont="1" applyFill="1" applyBorder="1" applyAlignment="1">
      <alignment horizontal="center" vertical="center" wrapText="1"/>
    </xf>
    <xf numFmtId="165" fontId="6" fillId="0" borderId="22" xfId="2" applyNumberFormat="1" applyFont="1" applyFill="1" applyBorder="1" applyAlignment="1">
      <alignment horizontal="center" vertical="center" wrapText="1"/>
    </xf>
    <xf numFmtId="165" fontId="6" fillId="0" borderId="10" xfId="2" applyNumberFormat="1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165" fontId="6" fillId="0" borderId="14" xfId="2" applyNumberFormat="1" applyFont="1" applyFill="1" applyBorder="1" applyAlignment="1">
      <alignment horizontal="center" vertical="center"/>
    </xf>
    <xf numFmtId="165" fontId="6" fillId="0" borderId="38" xfId="2" applyNumberFormat="1" applyFont="1" applyFill="1" applyBorder="1" applyAlignment="1">
      <alignment horizontal="center" vertical="center" wrapText="1"/>
    </xf>
    <xf numFmtId="165" fontId="6" fillId="0" borderId="20" xfId="2" applyNumberFormat="1" applyFont="1" applyFill="1" applyBorder="1" applyAlignment="1">
      <alignment horizontal="center" vertical="center" wrapText="1"/>
    </xf>
    <xf numFmtId="165" fontId="6" fillId="0" borderId="21" xfId="2" applyNumberFormat="1" applyFont="1" applyFill="1" applyBorder="1" applyAlignment="1">
      <alignment horizontal="center" vertical="center" wrapText="1"/>
    </xf>
    <xf numFmtId="165" fontId="6" fillId="0" borderId="14" xfId="2" applyNumberFormat="1" applyFont="1" applyFill="1" applyBorder="1" applyAlignment="1">
      <alignment horizontal="center" vertical="center" wrapText="1"/>
    </xf>
  </cellXfs>
  <cellStyles count="20">
    <cellStyle name="Címsor" xfId="1"/>
    <cellStyle name="Ezres" xfId="2" builtinId="3"/>
    <cellStyle name="Ezres 2" xfId="3"/>
    <cellStyle name="Ezres 2 2" xfId="4"/>
    <cellStyle name="Ezres 3" xfId="5"/>
    <cellStyle name="Ezres 3 2" xfId="6"/>
    <cellStyle name="Ezres 4" xfId="7"/>
    <cellStyle name="Ezres 5" xfId="8"/>
    <cellStyle name="Hiperhivatkozás" xfId="9"/>
    <cellStyle name="Már látott hiperhivatkozás" xfId="10"/>
    <cellStyle name="Normál" xfId="0" builtinId="0"/>
    <cellStyle name="Normál 2" xfId="11"/>
    <cellStyle name="Normál 3" xfId="12"/>
    <cellStyle name="Normál 4" xfId="13"/>
    <cellStyle name="Pénznem 2" xfId="14"/>
    <cellStyle name="Pénznem 3" xfId="15"/>
    <cellStyle name="Százalék" xfId="16" builtinId="5"/>
    <cellStyle name="Százalék 2" xfId="17"/>
    <cellStyle name="Százalék 3" xfId="18"/>
    <cellStyle name="Százalék 4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abSelected="1" zoomScaleNormal="100" workbookViewId="0">
      <selection activeCell="D54" sqref="D54"/>
    </sheetView>
  </sheetViews>
  <sheetFormatPr defaultRowHeight="15" x14ac:dyDescent="0.3"/>
  <cols>
    <col min="1" max="1" width="31" style="6" customWidth="1"/>
    <col min="2" max="2" width="11.85546875" style="1" customWidth="1"/>
    <col min="3" max="3" width="10.5703125" style="1" customWidth="1"/>
    <col min="4" max="4" width="8.28515625" style="1" customWidth="1"/>
    <col min="5" max="5" width="11" style="1" customWidth="1"/>
    <col min="6" max="6" width="8" style="1" customWidth="1"/>
    <col min="7" max="7" width="10.28515625" style="1" customWidth="1"/>
    <col min="8" max="8" width="9.42578125" style="1" customWidth="1"/>
    <col min="9" max="9" width="7.7109375" style="1" customWidth="1"/>
    <col min="10" max="10" width="11.42578125" style="1" customWidth="1"/>
    <col min="11" max="11" width="10.28515625" style="1" customWidth="1"/>
    <col min="12" max="12" width="10" style="1" customWidth="1"/>
    <col min="13" max="13" width="10.85546875" style="2" customWidth="1"/>
    <col min="14" max="14" width="12.28515625" style="1" customWidth="1"/>
    <col min="15" max="16384" width="9.140625" style="1"/>
  </cols>
  <sheetData>
    <row r="1" spans="1:21" ht="14.25" customHeight="1" x14ac:dyDescent="0.25">
      <c r="A1" s="104" t="s">
        <v>1</v>
      </c>
      <c r="B1" s="110" t="s">
        <v>17</v>
      </c>
      <c r="C1" s="110"/>
      <c r="D1" s="110"/>
      <c r="E1" s="110"/>
      <c r="F1" s="107" t="s">
        <v>0</v>
      </c>
      <c r="G1" s="108"/>
      <c r="H1" s="108"/>
      <c r="I1" s="109"/>
      <c r="J1" s="111" t="s">
        <v>18</v>
      </c>
      <c r="K1" s="114" t="s">
        <v>19</v>
      </c>
      <c r="L1" s="114"/>
      <c r="M1" s="101" t="s">
        <v>3</v>
      </c>
      <c r="N1" s="98" t="s">
        <v>2</v>
      </c>
      <c r="O1"/>
      <c r="P1"/>
      <c r="Q1"/>
      <c r="R1"/>
      <c r="S1"/>
      <c r="T1"/>
      <c r="U1"/>
    </row>
    <row r="2" spans="1:21" ht="14.25" customHeight="1" x14ac:dyDescent="0.25">
      <c r="A2" s="105"/>
      <c r="B2" s="94" t="s">
        <v>9</v>
      </c>
      <c r="C2" s="94" t="s">
        <v>32</v>
      </c>
      <c r="D2" s="96" t="s">
        <v>21</v>
      </c>
      <c r="E2" s="94" t="s">
        <v>20</v>
      </c>
      <c r="F2" s="94" t="s">
        <v>16</v>
      </c>
      <c r="G2" s="94" t="s">
        <v>22</v>
      </c>
      <c r="H2" s="94" t="s">
        <v>14</v>
      </c>
      <c r="I2" s="94" t="s">
        <v>33</v>
      </c>
      <c r="J2" s="112"/>
      <c r="K2" s="96" t="s">
        <v>15</v>
      </c>
      <c r="L2" s="96" t="s">
        <v>31</v>
      </c>
      <c r="M2" s="102"/>
      <c r="N2" s="99"/>
      <c r="O2"/>
      <c r="P2"/>
      <c r="Q2"/>
      <c r="R2"/>
      <c r="S2"/>
      <c r="T2"/>
      <c r="U2"/>
    </row>
    <row r="3" spans="1:21" ht="57.75" customHeight="1" thickBot="1" x14ac:dyDescent="0.3">
      <c r="A3" s="106"/>
      <c r="B3" s="95"/>
      <c r="C3" s="95"/>
      <c r="D3" s="97"/>
      <c r="E3" s="95"/>
      <c r="F3" s="95"/>
      <c r="G3" s="95"/>
      <c r="H3" s="95"/>
      <c r="I3" s="95"/>
      <c r="J3" s="113"/>
      <c r="K3" s="97"/>
      <c r="L3" s="97"/>
      <c r="M3" s="103"/>
      <c r="N3" s="100"/>
      <c r="O3"/>
      <c r="P3"/>
      <c r="Q3"/>
      <c r="R3"/>
      <c r="S3"/>
      <c r="T3"/>
      <c r="U3"/>
    </row>
    <row r="4" spans="1:21" s="3" customFormat="1" ht="14.25" thickBot="1" x14ac:dyDescent="0.3">
      <c r="A4" s="62">
        <v>1</v>
      </c>
      <c r="B4" s="63">
        <v>2</v>
      </c>
      <c r="C4" s="63">
        <v>3</v>
      </c>
      <c r="D4" s="63">
        <v>4</v>
      </c>
      <c r="E4" s="63">
        <v>5</v>
      </c>
      <c r="F4" s="63">
        <v>6</v>
      </c>
      <c r="G4" s="63">
        <v>7</v>
      </c>
      <c r="H4" s="63">
        <v>8</v>
      </c>
      <c r="I4" s="63">
        <v>9</v>
      </c>
      <c r="J4" s="63">
        <v>10</v>
      </c>
      <c r="K4" s="63">
        <v>11</v>
      </c>
      <c r="L4" s="63">
        <v>12</v>
      </c>
      <c r="M4" s="64">
        <v>13</v>
      </c>
      <c r="N4" s="65">
        <v>14</v>
      </c>
      <c r="O4" s="17"/>
      <c r="P4" s="17"/>
      <c r="Q4" s="17"/>
      <c r="R4" s="17"/>
      <c r="S4" s="17"/>
      <c r="T4" s="17"/>
      <c r="U4" s="18"/>
    </row>
    <row r="5" spans="1:21" s="3" customFormat="1" ht="28.5" x14ac:dyDescent="0.3">
      <c r="A5" s="53" t="s">
        <v>13</v>
      </c>
      <c r="B5" s="10">
        <v>2000</v>
      </c>
      <c r="C5" s="10">
        <v>4253</v>
      </c>
      <c r="D5" s="10"/>
      <c r="E5" s="10"/>
      <c r="F5" s="10"/>
      <c r="G5" s="10"/>
      <c r="H5" s="10">
        <v>500</v>
      </c>
      <c r="I5" s="10"/>
      <c r="J5" s="11">
        <v>346540</v>
      </c>
      <c r="K5" s="11">
        <v>5000</v>
      </c>
      <c r="L5" s="11">
        <v>5498</v>
      </c>
      <c r="M5" s="29">
        <f>SUM(B5:L5)</f>
        <v>363791</v>
      </c>
      <c r="N5" s="33">
        <v>219104</v>
      </c>
      <c r="O5" s="17"/>
      <c r="P5" s="17"/>
      <c r="Q5" s="17"/>
      <c r="R5" s="17"/>
      <c r="S5" s="17"/>
      <c r="T5" s="17"/>
      <c r="U5" s="18"/>
    </row>
    <row r="6" spans="1:21" s="3" customFormat="1" x14ac:dyDescent="0.3">
      <c r="A6" s="68" t="s">
        <v>6</v>
      </c>
      <c r="B6" s="7">
        <v>2100</v>
      </c>
      <c r="C6" s="13">
        <v>4253</v>
      </c>
      <c r="D6" s="13"/>
      <c r="E6" s="13"/>
      <c r="F6" s="13"/>
      <c r="G6" s="13"/>
      <c r="H6" s="7">
        <v>500</v>
      </c>
      <c r="I6" s="7"/>
      <c r="J6" s="8">
        <v>317278</v>
      </c>
      <c r="K6" s="8">
        <v>6246</v>
      </c>
      <c r="L6" s="8">
        <v>5498</v>
      </c>
      <c r="M6" s="29">
        <f>SUM(B6:L6)</f>
        <v>335875</v>
      </c>
      <c r="N6" s="34">
        <v>219588</v>
      </c>
      <c r="O6" s="17"/>
      <c r="P6" s="17"/>
      <c r="Q6" s="17"/>
      <c r="R6" s="17"/>
      <c r="S6" s="17"/>
      <c r="T6" s="17"/>
      <c r="U6" s="18"/>
    </row>
    <row r="7" spans="1:21" s="3" customFormat="1" x14ac:dyDescent="0.3">
      <c r="A7" s="69" t="s">
        <v>7</v>
      </c>
      <c r="B7" s="55">
        <v>2642</v>
      </c>
      <c r="C7" s="55">
        <v>4253</v>
      </c>
      <c r="D7" s="55"/>
      <c r="E7" s="55"/>
      <c r="F7" s="55">
        <v>10</v>
      </c>
      <c r="G7" s="55"/>
      <c r="H7" s="55">
        <v>397</v>
      </c>
      <c r="I7" s="55"/>
      <c r="J7" s="55">
        <v>286785</v>
      </c>
      <c r="K7" s="55">
        <v>6246</v>
      </c>
      <c r="L7" s="55">
        <v>5498</v>
      </c>
      <c r="M7" s="29">
        <f>SUM(B7:L7)</f>
        <v>305831</v>
      </c>
      <c r="N7" s="27">
        <v>219588</v>
      </c>
      <c r="O7" s="17"/>
      <c r="P7" s="17"/>
      <c r="Q7" s="17"/>
      <c r="R7" s="17"/>
      <c r="S7" s="17"/>
      <c r="T7" s="17"/>
      <c r="U7" s="18"/>
    </row>
    <row r="8" spans="1:21" s="3" customFormat="1" x14ac:dyDescent="0.3">
      <c r="A8" s="69" t="s">
        <v>4</v>
      </c>
      <c r="B8" s="55">
        <v>2000</v>
      </c>
      <c r="C8" s="55">
        <v>1133</v>
      </c>
      <c r="D8" s="55"/>
      <c r="E8" s="55"/>
      <c r="F8" s="55"/>
      <c r="G8" s="55"/>
      <c r="H8" s="55"/>
      <c r="I8" s="55"/>
      <c r="J8" s="55">
        <v>219588</v>
      </c>
      <c r="K8" s="55"/>
      <c r="L8" s="55"/>
      <c r="M8" s="29">
        <f>SUM(B8:L8)</f>
        <v>222721</v>
      </c>
      <c r="N8" s="27">
        <v>219588</v>
      </c>
      <c r="O8" s="17"/>
      <c r="P8" s="17"/>
      <c r="Q8" s="17"/>
      <c r="R8" s="17"/>
      <c r="S8" s="17"/>
      <c r="T8" s="17"/>
      <c r="U8" s="18"/>
    </row>
    <row r="9" spans="1:21" s="3" customFormat="1" x14ac:dyDescent="0.3">
      <c r="A9" s="70" t="s">
        <v>8</v>
      </c>
      <c r="B9" s="36">
        <f>B7/B6</f>
        <v>1.2580952380952382</v>
      </c>
      <c r="C9" s="36">
        <f>C7/C6</f>
        <v>1</v>
      </c>
      <c r="D9" s="36"/>
      <c r="E9" s="36"/>
      <c r="F9" s="36"/>
      <c r="G9" s="36"/>
      <c r="H9" s="36">
        <f>H7/H6</f>
        <v>0.79400000000000004</v>
      </c>
      <c r="I9" s="36"/>
      <c r="J9" s="36">
        <f>J7/J6</f>
        <v>0.90389185509237957</v>
      </c>
      <c r="K9" s="36">
        <f>K7/K6</f>
        <v>1</v>
      </c>
      <c r="L9" s="36">
        <f>L7/L6</f>
        <v>1</v>
      </c>
      <c r="M9" s="83">
        <f>M7/M6</f>
        <v>0.91055005582433945</v>
      </c>
      <c r="N9" s="16">
        <f>N7/N6</f>
        <v>1</v>
      </c>
      <c r="O9" s="17"/>
      <c r="P9" s="17"/>
      <c r="Q9" s="17"/>
      <c r="R9" s="17"/>
      <c r="S9" s="17"/>
      <c r="T9" s="17"/>
      <c r="U9" s="18"/>
    </row>
    <row r="10" spans="1:21" s="4" customFormat="1" ht="16.5" customHeight="1" x14ac:dyDescent="0.3">
      <c r="A10" s="54" t="s">
        <v>23</v>
      </c>
      <c r="B10" s="8">
        <v>1000</v>
      </c>
      <c r="C10" s="49"/>
      <c r="D10" s="49"/>
      <c r="E10" s="49"/>
      <c r="F10" s="49"/>
      <c r="G10" s="49"/>
      <c r="H10" s="8"/>
      <c r="I10" s="8"/>
      <c r="J10" s="8">
        <v>442308</v>
      </c>
      <c r="K10" s="8"/>
      <c r="L10" s="21"/>
      <c r="M10" s="29">
        <f>SUM(B10:L10)</f>
        <v>443308</v>
      </c>
      <c r="N10" s="56">
        <v>375192</v>
      </c>
    </row>
    <row r="11" spans="1:21" s="4" customFormat="1" x14ac:dyDescent="0.3">
      <c r="A11" s="70" t="s">
        <v>6</v>
      </c>
      <c r="B11" s="7">
        <v>3174</v>
      </c>
      <c r="C11" s="50"/>
      <c r="D11" s="50"/>
      <c r="E11" s="50"/>
      <c r="F11" s="50"/>
      <c r="G11" s="50"/>
      <c r="H11" s="7"/>
      <c r="I11" s="7"/>
      <c r="J11" s="7">
        <v>425588</v>
      </c>
      <c r="K11" s="7">
        <v>447</v>
      </c>
      <c r="L11" s="21"/>
      <c r="M11" s="29">
        <f>SUM(B11:L11)</f>
        <v>429209</v>
      </c>
      <c r="N11" s="56">
        <v>392694</v>
      </c>
    </row>
    <row r="12" spans="1:21" s="4" customFormat="1" x14ac:dyDescent="0.3">
      <c r="A12" s="69" t="s">
        <v>7</v>
      </c>
      <c r="B12" s="7">
        <v>3174</v>
      </c>
      <c r="C12" s="23"/>
      <c r="D12" s="23"/>
      <c r="E12" s="23"/>
      <c r="F12" s="23"/>
      <c r="G12" s="23"/>
      <c r="H12" s="23"/>
      <c r="I12" s="23"/>
      <c r="J12" s="7">
        <v>402152</v>
      </c>
      <c r="K12" s="55">
        <v>447</v>
      </c>
      <c r="L12" s="23">
        <v>0</v>
      </c>
      <c r="M12" s="29">
        <f>SUM(B12:L12)</f>
        <v>405773</v>
      </c>
      <c r="N12" s="56">
        <v>392694</v>
      </c>
    </row>
    <row r="13" spans="1:21" s="4" customFormat="1" x14ac:dyDescent="0.3">
      <c r="A13" s="69" t="s">
        <v>4</v>
      </c>
      <c r="B13" s="23"/>
      <c r="C13" s="23"/>
      <c r="D13" s="23"/>
      <c r="E13" s="23"/>
      <c r="F13" s="23"/>
      <c r="G13" s="23"/>
      <c r="H13" s="23"/>
      <c r="I13" s="23"/>
      <c r="J13" s="7">
        <v>392694</v>
      </c>
      <c r="K13" s="55"/>
      <c r="L13" s="23"/>
      <c r="M13" s="29">
        <f>SUM(B13:L13)</f>
        <v>392694</v>
      </c>
      <c r="N13" s="56">
        <v>392694</v>
      </c>
    </row>
    <row r="14" spans="1:21" s="4" customFormat="1" x14ac:dyDescent="0.3">
      <c r="A14" s="70" t="s">
        <v>8</v>
      </c>
      <c r="B14" s="37">
        <f>B12/B11</f>
        <v>1</v>
      </c>
      <c r="C14" s="37"/>
      <c r="D14" s="37"/>
      <c r="E14" s="37"/>
      <c r="F14" s="37"/>
      <c r="G14" s="37"/>
      <c r="H14" s="37"/>
      <c r="I14" s="37"/>
      <c r="J14" s="37">
        <f>J12/J11</f>
        <v>0.94493265787569203</v>
      </c>
      <c r="K14" s="37">
        <f>K12/K11</f>
        <v>1</v>
      </c>
      <c r="L14" s="37"/>
      <c r="M14" s="42">
        <f>M12/M11</f>
        <v>0.94539723071976589</v>
      </c>
      <c r="N14" s="16">
        <f>N12/N11</f>
        <v>1</v>
      </c>
    </row>
    <row r="15" spans="1:21" ht="28.5" x14ac:dyDescent="0.3">
      <c r="A15" s="67" t="s">
        <v>24</v>
      </c>
      <c r="B15" s="7">
        <v>79000</v>
      </c>
      <c r="C15" s="50"/>
      <c r="D15" s="50"/>
      <c r="E15" s="50"/>
      <c r="F15" s="50"/>
      <c r="G15" s="50"/>
      <c r="H15" s="7"/>
      <c r="I15" s="7"/>
      <c r="J15" s="7">
        <v>123611</v>
      </c>
      <c r="K15" s="7">
        <v>116399</v>
      </c>
      <c r="L15" s="21">
        <v>4686</v>
      </c>
      <c r="M15" s="29">
        <f>SUM(B15:L15)</f>
        <v>323696</v>
      </c>
      <c r="N15" s="56">
        <v>14186</v>
      </c>
      <c r="O15"/>
      <c r="P15"/>
      <c r="Q15"/>
      <c r="R15"/>
      <c r="S15"/>
      <c r="T15"/>
      <c r="U15"/>
    </row>
    <row r="16" spans="1:21" x14ac:dyDescent="0.3">
      <c r="A16" s="70" t="s">
        <v>6</v>
      </c>
      <c r="B16" s="8">
        <v>63728</v>
      </c>
      <c r="C16" s="21">
        <v>9861</v>
      </c>
      <c r="D16" s="21"/>
      <c r="E16" s="21"/>
      <c r="F16" s="21"/>
      <c r="G16" s="21"/>
      <c r="H16" s="8"/>
      <c r="I16" s="8"/>
      <c r="J16" s="8">
        <v>95247</v>
      </c>
      <c r="K16" s="8">
        <v>123996</v>
      </c>
      <c r="L16" s="21">
        <v>4686</v>
      </c>
      <c r="M16" s="29">
        <f>SUM(B16:L16)</f>
        <v>297518</v>
      </c>
      <c r="N16" s="56">
        <v>18072</v>
      </c>
      <c r="O16"/>
      <c r="P16"/>
      <c r="Q16"/>
      <c r="R16"/>
      <c r="S16"/>
      <c r="T16"/>
      <c r="U16"/>
    </row>
    <row r="17" spans="1:21" x14ac:dyDescent="0.3">
      <c r="A17" s="69" t="s">
        <v>7</v>
      </c>
      <c r="B17" s="8">
        <v>29480</v>
      </c>
      <c r="C17" s="21">
        <v>10361</v>
      </c>
      <c r="D17" s="21"/>
      <c r="E17" s="21"/>
      <c r="F17" s="21"/>
      <c r="G17" s="24"/>
      <c r="H17" s="24"/>
      <c r="I17" s="24"/>
      <c r="J17" s="7">
        <v>85209</v>
      </c>
      <c r="K17" s="7">
        <v>123996</v>
      </c>
      <c r="L17" s="21">
        <v>4686</v>
      </c>
      <c r="M17" s="29">
        <f>SUM(B17:L17)</f>
        <v>253732</v>
      </c>
      <c r="N17" s="56">
        <v>18072</v>
      </c>
      <c r="O17"/>
      <c r="P17"/>
      <c r="Q17"/>
      <c r="R17"/>
      <c r="S17"/>
      <c r="T17"/>
      <c r="U17"/>
    </row>
    <row r="18" spans="1:21" x14ac:dyDescent="0.3">
      <c r="A18" s="69" t="s">
        <v>4</v>
      </c>
      <c r="B18" s="8">
        <v>24000</v>
      </c>
      <c r="C18" s="8"/>
      <c r="D18" s="8"/>
      <c r="E18" s="24"/>
      <c r="F18" s="24"/>
      <c r="G18" s="24"/>
      <c r="H18" s="24"/>
      <c r="I18" s="24"/>
      <c r="J18" s="7">
        <v>18072</v>
      </c>
      <c r="K18" s="7"/>
      <c r="L18" s="21"/>
      <c r="M18" s="29">
        <f>SUM(B18:L18)</f>
        <v>42072</v>
      </c>
      <c r="N18" s="56">
        <v>18072</v>
      </c>
      <c r="O18"/>
      <c r="P18"/>
      <c r="Q18"/>
      <c r="R18"/>
      <c r="S18"/>
      <c r="T18"/>
      <c r="U18"/>
    </row>
    <row r="19" spans="1:21" x14ac:dyDescent="0.3">
      <c r="A19" s="70" t="s">
        <v>8</v>
      </c>
      <c r="B19" s="37">
        <f>B17/B16</f>
        <v>0.46259101180015066</v>
      </c>
      <c r="C19" s="37">
        <f>C17/C16</f>
        <v>1.0507047966737653</v>
      </c>
      <c r="D19" s="37"/>
      <c r="E19" s="37"/>
      <c r="F19" s="37"/>
      <c r="G19" s="37"/>
      <c r="H19" s="37"/>
      <c r="I19" s="37"/>
      <c r="J19" s="37">
        <f>J17/J16</f>
        <v>0.89461085388516171</v>
      </c>
      <c r="K19" s="37">
        <f>K17/K16</f>
        <v>1</v>
      </c>
      <c r="L19" s="37">
        <f>L17/L16</f>
        <v>1</v>
      </c>
      <c r="M19" s="42">
        <f>M17/M16</f>
        <v>0.85282907252670426</v>
      </c>
      <c r="N19" s="16">
        <f>N17/N16</f>
        <v>1</v>
      </c>
      <c r="O19"/>
      <c r="P19"/>
      <c r="Q19"/>
      <c r="R19"/>
      <c r="S19"/>
      <c r="T19"/>
      <c r="U19"/>
    </row>
    <row r="20" spans="1:21" x14ac:dyDescent="0.3">
      <c r="A20" s="67" t="s">
        <v>25</v>
      </c>
      <c r="B20" s="9">
        <v>5200</v>
      </c>
      <c r="C20" s="51"/>
      <c r="D20" s="51"/>
      <c r="E20" s="51"/>
      <c r="F20" s="51"/>
      <c r="G20" s="51"/>
      <c r="H20" s="9"/>
      <c r="I20" s="9"/>
      <c r="J20" s="9">
        <v>58863</v>
      </c>
      <c r="K20" s="15">
        <v>177</v>
      </c>
      <c r="L20" s="51">
        <v>9267</v>
      </c>
      <c r="M20" s="29">
        <f>SUM(B20:L20)</f>
        <v>73507</v>
      </c>
      <c r="N20" s="56">
        <v>10000</v>
      </c>
      <c r="O20"/>
    </row>
    <row r="21" spans="1:21" x14ac:dyDescent="0.3">
      <c r="A21" s="70" t="s">
        <v>6</v>
      </c>
      <c r="B21" s="9">
        <v>5200</v>
      </c>
      <c r="C21" s="51">
        <v>1133</v>
      </c>
      <c r="D21" s="51"/>
      <c r="E21" s="51"/>
      <c r="F21" s="51"/>
      <c r="G21" s="51">
        <v>1156</v>
      </c>
      <c r="H21" s="9"/>
      <c r="I21" s="9"/>
      <c r="J21" s="8">
        <v>67060</v>
      </c>
      <c r="K21" s="8">
        <v>659</v>
      </c>
      <c r="L21" s="57">
        <v>9267</v>
      </c>
      <c r="M21" s="29">
        <f>SUM(B21:L21)</f>
        <v>84475</v>
      </c>
      <c r="N21" s="56">
        <v>13617</v>
      </c>
      <c r="O21"/>
    </row>
    <row r="22" spans="1:21" x14ac:dyDescent="0.3">
      <c r="A22" s="69" t="s">
        <v>7</v>
      </c>
      <c r="B22" s="9">
        <v>4739</v>
      </c>
      <c r="C22" s="9">
        <v>1133</v>
      </c>
      <c r="D22" s="15"/>
      <c r="E22" s="51"/>
      <c r="F22" s="24"/>
      <c r="G22" s="51">
        <v>1156</v>
      </c>
      <c r="H22" s="24"/>
      <c r="I22" s="25"/>
      <c r="J22" s="7">
        <v>60997</v>
      </c>
      <c r="K22" s="8">
        <v>659</v>
      </c>
      <c r="L22" s="32">
        <v>9267</v>
      </c>
      <c r="M22" s="29">
        <f>SUM(B22:L22)</f>
        <v>77951</v>
      </c>
      <c r="N22" s="56">
        <v>13617</v>
      </c>
      <c r="O22" s="12"/>
    </row>
    <row r="23" spans="1:21" x14ac:dyDescent="0.3">
      <c r="A23" s="69" t="s">
        <v>4</v>
      </c>
      <c r="B23" s="9"/>
      <c r="C23" s="9"/>
      <c r="D23" s="15"/>
      <c r="E23" s="51"/>
      <c r="F23" s="45"/>
      <c r="G23" s="51"/>
      <c r="H23" s="24"/>
      <c r="I23" s="25"/>
      <c r="J23" s="7">
        <v>13617</v>
      </c>
      <c r="K23" s="8"/>
      <c r="L23" s="32"/>
      <c r="M23" s="29">
        <f>SUM(B23:L23)</f>
        <v>13617</v>
      </c>
      <c r="N23" s="56">
        <v>13617</v>
      </c>
      <c r="O23" s="12"/>
    </row>
    <row r="24" spans="1:21" x14ac:dyDescent="0.3">
      <c r="A24" s="70" t="s">
        <v>8</v>
      </c>
      <c r="B24" s="37">
        <f>B22/B21</f>
        <v>0.91134615384615381</v>
      </c>
      <c r="C24" s="40">
        <f>C22/C21</f>
        <v>1</v>
      </c>
      <c r="D24" s="40"/>
      <c r="E24" s="40"/>
      <c r="F24" s="40"/>
      <c r="G24" s="40">
        <f>G22/G21</f>
        <v>1</v>
      </c>
      <c r="H24" s="40"/>
      <c r="I24" s="40"/>
      <c r="J24" s="37">
        <f>J22/J21</f>
        <v>0.9095884282731882</v>
      </c>
      <c r="K24" s="37">
        <f>K22/K21</f>
        <v>1</v>
      </c>
      <c r="L24" s="37">
        <f>L22/L21</f>
        <v>1</v>
      </c>
      <c r="M24" s="42">
        <f>M22/M21</f>
        <v>0.92277005031074277</v>
      </c>
      <c r="N24" s="16">
        <f>N22/N21</f>
        <v>1</v>
      </c>
      <c r="O24" s="41"/>
    </row>
    <row r="25" spans="1:21" ht="27" customHeight="1" x14ac:dyDescent="0.3">
      <c r="A25" s="67" t="s">
        <v>26</v>
      </c>
      <c r="B25" s="8">
        <v>12114</v>
      </c>
      <c r="C25" s="49">
        <v>103686</v>
      </c>
      <c r="D25" s="49"/>
      <c r="E25" s="49"/>
      <c r="F25" s="52"/>
      <c r="G25" s="52"/>
      <c r="H25" s="8"/>
      <c r="I25" s="8"/>
      <c r="J25" s="8">
        <v>79018</v>
      </c>
      <c r="K25" s="8"/>
      <c r="L25" s="21">
        <v>529</v>
      </c>
      <c r="M25" s="29">
        <f>SUM(B25:L25)</f>
        <v>195347</v>
      </c>
      <c r="N25" s="61">
        <v>0</v>
      </c>
      <c r="O25" s="12"/>
    </row>
    <row r="26" spans="1:21" x14ac:dyDescent="0.3">
      <c r="A26" s="70" t="s">
        <v>6</v>
      </c>
      <c r="B26" s="8">
        <v>14959</v>
      </c>
      <c r="C26" s="49">
        <v>114059</v>
      </c>
      <c r="D26" s="49"/>
      <c r="E26" s="49"/>
      <c r="F26" s="24"/>
      <c r="G26" s="52"/>
      <c r="H26" s="8"/>
      <c r="I26" s="8"/>
      <c r="J26" s="8">
        <v>80088</v>
      </c>
      <c r="K26" s="8">
        <v>211</v>
      </c>
      <c r="L26" s="21">
        <v>529</v>
      </c>
      <c r="M26" s="29">
        <f>SUM(B26:L26)</f>
        <v>209846</v>
      </c>
      <c r="N26" s="34">
        <v>1281</v>
      </c>
      <c r="O26" s="12"/>
    </row>
    <row r="27" spans="1:21" x14ac:dyDescent="0.3">
      <c r="A27" s="69" t="s">
        <v>7</v>
      </c>
      <c r="B27" s="8">
        <v>14959</v>
      </c>
      <c r="C27" s="49">
        <v>114059</v>
      </c>
      <c r="D27" s="49"/>
      <c r="E27" s="24"/>
      <c r="F27" s="22"/>
      <c r="G27" s="22"/>
      <c r="H27" s="22"/>
      <c r="I27" s="22"/>
      <c r="J27" s="8">
        <v>70994</v>
      </c>
      <c r="K27" s="8">
        <v>211</v>
      </c>
      <c r="L27" s="24">
        <v>529</v>
      </c>
      <c r="M27" s="29">
        <f>SUM(B27:L27)</f>
        <v>200752</v>
      </c>
      <c r="N27" s="34">
        <v>1281</v>
      </c>
      <c r="O27"/>
    </row>
    <row r="28" spans="1:21" x14ac:dyDescent="0.3">
      <c r="A28" s="69" t="s">
        <v>4</v>
      </c>
      <c r="B28" s="22">
        <v>7674</v>
      </c>
      <c r="C28" s="49">
        <v>103686</v>
      </c>
      <c r="D28" s="49"/>
      <c r="E28" s="24"/>
      <c r="F28" s="22"/>
      <c r="G28" s="22"/>
      <c r="H28" s="22"/>
      <c r="I28" s="22"/>
      <c r="J28" s="8">
        <v>1281</v>
      </c>
      <c r="K28" s="8"/>
      <c r="L28" s="24"/>
      <c r="M28" s="29">
        <f>SUM(B28:L28)</f>
        <v>112641</v>
      </c>
      <c r="N28" s="34">
        <v>1281</v>
      </c>
      <c r="O28"/>
    </row>
    <row r="29" spans="1:21" ht="15.75" thickBot="1" x14ac:dyDescent="0.35">
      <c r="A29" s="71" t="s">
        <v>8</v>
      </c>
      <c r="B29" s="38">
        <f>B27/B26</f>
        <v>1</v>
      </c>
      <c r="C29" s="38">
        <f>C27/C26</f>
        <v>1</v>
      </c>
      <c r="D29" s="38"/>
      <c r="E29" s="38"/>
      <c r="F29" s="38"/>
      <c r="G29" s="38"/>
      <c r="H29" s="38"/>
      <c r="I29" s="38"/>
      <c r="J29" s="38">
        <f>J27/J26</f>
        <v>0.88644990510438515</v>
      </c>
      <c r="K29" s="38">
        <f>K27/K26</f>
        <v>1</v>
      </c>
      <c r="L29" s="38">
        <f>L27/L26</f>
        <v>1</v>
      </c>
      <c r="M29" s="39">
        <f>M27/M26</f>
        <v>0.95666345796441199</v>
      </c>
      <c r="N29" s="43">
        <f>N27/N26</f>
        <v>1</v>
      </c>
      <c r="O29"/>
    </row>
    <row r="30" spans="1:21" ht="28.5" x14ac:dyDescent="0.3">
      <c r="A30" s="88" t="s">
        <v>27</v>
      </c>
      <c r="B30" s="10">
        <v>85696</v>
      </c>
      <c r="C30" s="89"/>
      <c r="D30" s="89"/>
      <c r="E30" s="89"/>
      <c r="F30" s="89"/>
      <c r="G30" s="89"/>
      <c r="H30" s="10"/>
      <c r="I30" s="10"/>
      <c r="J30" s="10">
        <v>243096</v>
      </c>
      <c r="K30" s="10">
        <v>53131</v>
      </c>
      <c r="L30" s="90">
        <v>2095</v>
      </c>
      <c r="M30" s="78">
        <f>SUM(B30:L30)</f>
        <v>384018</v>
      </c>
      <c r="N30" s="33">
        <v>210596</v>
      </c>
      <c r="O30"/>
    </row>
    <row r="31" spans="1:21" x14ac:dyDescent="0.3">
      <c r="A31" s="70" t="s">
        <v>6</v>
      </c>
      <c r="B31" s="9">
        <v>85696</v>
      </c>
      <c r="C31" s="51"/>
      <c r="D31" s="51"/>
      <c r="E31" s="51"/>
      <c r="F31" s="51"/>
      <c r="G31" s="51"/>
      <c r="H31" s="9"/>
      <c r="I31" s="9"/>
      <c r="J31" s="8">
        <v>246606</v>
      </c>
      <c r="K31" s="8">
        <v>57780</v>
      </c>
      <c r="L31" s="21">
        <v>2095</v>
      </c>
      <c r="M31" s="29">
        <f>SUM(B31:L31)</f>
        <v>392177</v>
      </c>
      <c r="N31" s="35">
        <v>230712</v>
      </c>
      <c r="O31"/>
    </row>
    <row r="32" spans="1:21" x14ac:dyDescent="0.3">
      <c r="A32" s="69" t="s">
        <v>7</v>
      </c>
      <c r="B32" s="9">
        <v>80521</v>
      </c>
      <c r="C32" s="51"/>
      <c r="D32" s="60"/>
      <c r="E32" s="51"/>
      <c r="F32" s="51"/>
      <c r="G32" s="51"/>
      <c r="H32" s="60"/>
      <c r="I32" s="26"/>
      <c r="J32" s="8">
        <v>243853</v>
      </c>
      <c r="K32" s="8">
        <v>57780</v>
      </c>
      <c r="L32" s="51">
        <v>2095</v>
      </c>
      <c r="M32" s="29">
        <f>SUM(B32:L32)</f>
        <v>384249</v>
      </c>
      <c r="N32" s="35">
        <v>230712</v>
      </c>
      <c r="O32"/>
    </row>
    <row r="33" spans="1:15" x14ac:dyDescent="0.3">
      <c r="A33" s="69" t="s">
        <v>4</v>
      </c>
      <c r="B33" s="9">
        <v>20696</v>
      </c>
      <c r="C33" s="9"/>
      <c r="D33" s="66"/>
      <c r="E33" s="26"/>
      <c r="F33" s="26"/>
      <c r="G33" s="26"/>
      <c r="H33" s="26"/>
      <c r="I33" s="26"/>
      <c r="J33" s="8">
        <v>102282</v>
      </c>
      <c r="K33" s="28"/>
      <c r="L33" s="60"/>
      <c r="M33" s="29">
        <f>SUM(B33:L33)</f>
        <v>122978</v>
      </c>
      <c r="N33" s="35">
        <v>102282</v>
      </c>
      <c r="O33"/>
    </row>
    <row r="34" spans="1:15" x14ac:dyDescent="0.3">
      <c r="A34" s="70" t="s">
        <v>8</v>
      </c>
      <c r="B34" s="37">
        <f>B32/B31</f>
        <v>0.93961211725168037</v>
      </c>
      <c r="C34" s="37"/>
      <c r="D34" s="37"/>
      <c r="E34" s="37"/>
      <c r="F34" s="37"/>
      <c r="G34" s="37"/>
      <c r="H34" s="37"/>
      <c r="I34" s="37"/>
      <c r="J34" s="37">
        <f>J32/J31</f>
        <v>0.98883644355773992</v>
      </c>
      <c r="K34" s="37">
        <f>K32/K31</f>
        <v>1</v>
      </c>
      <c r="L34" s="37">
        <f>L32/L31</f>
        <v>1</v>
      </c>
      <c r="M34" s="42">
        <f>M32/M31</f>
        <v>0.97978463805883564</v>
      </c>
      <c r="N34" s="16">
        <f>N32/N31</f>
        <v>1</v>
      </c>
      <c r="O34"/>
    </row>
    <row r="35" spans="1:15" x14ac:dyDescent="0.3">
      <c r="A35" s="67" t="s">
        <v>28</v>
      </c>
      <c r="B35" s="8">
        <v>16525</v>
      </c>
      <c r="C35" s="21"/>
      <c r="D35" s="21"/>
      <c r="E35" s="21"/>
      <c r="F35" s="21"/>
      <c r="G35" s="21"/>
      <c r="H35" s="8"/>
      <c r="I35" s="8"/>
      <c r="J35" s="8">
        <v>65725</v>
      </c>
      <c r="K35" s="8">
        <v>3073</v>
      </c>
      <c r="L35" s="21">
        <v>4011</v>
      </c>
      <c r="M35" s="19">
        <f>SUM(B35:L35)</f>
        <v>89334</v>
      </c>
      <c r="N35" s="56">
        <v>34321</v>
      </c>
      <c r="O35"/>
    </row>
    <row r="36" spans="1:15" x14ac:dyDescent="0.3">
      <c r="A36" s="70" t="s">
        <v>6</v>
      </c>
      <c r="B36" s="9">
        <v>16525</v>
      </c>
      <c r="C36" s="51">
        <v>3380</v>
      </c>
      <c r="D36" s="51"/>
      <c r="E36" s="51">
        <v>33</v>
      </c>
      <c r="F36" s="51">
        <v>19</v>
      </c>
      <c r="G36" s="51"/>
      <c r="H36" s="9"/>
      <c r="I36" s="9"/>
      <c r="J36" s="9">
        <v>67432</v>
      </c>
      <c r="K36" s="15">
        <v>3549</v>
      </c>
      <c r="L36" s="51">
        <v>4011</v>
      </c>
      <c r="M36" s="19">
        <f>SUM(B36:L36)</f>
        <v>94949</v>
      </c>
      <c r="N36" s="35">
        <v>41736</v>
      </c>
      <c r="O36"/>
    </row>
    <row r="37" spans="1:15" x14ac:dyDescent="0.3">
      <c r="A37" s="70" t="s">
        <v>7</v>
      </c>
      <c r="B37" s="9">
        <v>14683</v>
      </c>
      <c r="C37" s="9">
        <v>3380</v>
      </c>
      <c r="D37" s="66"/>
      <c r="E37" s="51">
        <v>33</v>
      </c>
      <c r="F37" s="51">
        <v>19</v>
      </c>
      <c r="G37" s="51"/>
      <c r="H37" s="60"/>
      <c r="I37" s="26"/>
      <c r="J37" s="9">
        <v>48033</v>
      </c>
      <c r="K37" s="15">
        <v>3549</v>
      </c>
      <c r="L37" s="51">
        <v>4011</v>
      </c>
      <c r="M37" s="58">
        <f>SUM(B37:L37)</f>
        <v>73708</v>
      </c>
      <c r="N37" s="35">
        <v>41736</v>
      </c>
      <c r="O37"/>
    </row>
    <row r="38" spans="1:15" x14ac:dyDescent="0.3">
      <c r="A38" s="70" t="s">
        <v>8</v>
      </c>
      <c r="B38" s="37">
        <f>B37/B36</f>
        <v>0.88853252647503778</v>
      </c>
      <c r="C38" s="37">
        <f>C37/C36</f>
        <v>1</v>
      </c>
      <c r="D38" s="37"/>
      <c r="E38" s="37">
        <f>E37/E36</f>
        <v>1</v>
      </c>
      <c r="F38" s="37">
        <f>F37/F36</f>
        <v>1</v>
      </c>
      <c r="G38" s="37"/>
      <c r="H38" s="37"/>
      <c r="I38" s="37"/>
      <c r="J38" s="37">
        <f>J37/J36</f>
        <v>0.71231759402064299</v>
      </c>
      <c r="K38" s="37">
        <f>K37/K36</f>
        <v>1</v>
      </c>
      <c r="L38" s="37">
        <f>L37/L36</f>
        <v>1</v>
      </c>
      <c r="M38" s="84">
        <f>M37/M36</f>
        <v>0.77629042959904793</v>
      </c>
      <c r="N38" s="16">
        <f>N37/N36</f>
        <v>1</v>
      </c>
      <c r="O38"/>
    </row>
    <row r="39" spans="1:15" ht="28.5" x14ac:dyDescent="0.3">
      <c r="A39" s="72" t="s">
        <v>30</v>
      </c>
      <c r="B39" s="59"/>
      <c r="C39" s="59"/>
      <c r="D39" s="59"/>
      <c r="E39" s="59"/>
      <c r="F39" s="59"/>
      <c r="G39" s="59"/>
      <c r="H39" s="59"/>
      <c r="I39" s="59"/>
      <c r="J39" s="59">
        <v>79067</v>
      </c>
      <c r="K39" s="59">
        <v>9919</v>
      </c>
      <c r="L39" s="59"/>
      <c r="M39" s="19">
        <f>SUM(B39:L39)</f>
        <v>88986</v>
      </c>
      <c r="N39" s="56">
        <v>64367</v>
      </c>
      <c r="O39"/>
    </row>
    <row r="40" spans="1:15" x14ac:dyDescent="0.3">
      <c r="A40" s="70" t="s">
        <v>6</v>
      </c>
      <c r="B40" s="8">
        <v>15</v>
      </c>
      <c r="C40" s="8"/>
      <c r="D40" s="8"/>
      <c r="E40" s="8"/>
      <c r="F40" s="8"/>
      <c r="G40" s="8"/>
      <c r="H40" s="8"/>
      <c r="I40" s="8"/>
      <c r="J40" s="8">
        <v>85063</v>
      </c>
      <c r="K40" s="8">
        <v>11660</v>
      </c>
      <c r="L40" s="8"/>
      <c r="M40" s="19">
        <f>SUM(B40:L40)</f>
        <v>96738</v>
      </c>
      <c r="N40" s="56">
        <v>85063</v>
      </c>
      <c r="O40"/>
    </row>
    <row r="41" spans="1:15" x14ac:dyDescent="0.3">
      <c r="A41" s="70" t="s">
        <v>7</v>
      </c>
      <c r="B41" s="8">
        <v>14</v>
      </c>
      <c r="C41" s="8"/>
      <c r="D41" s="8"/>
      <c r="E41" s="8"/>
      <c r="F41" s="8"/>
      <c r="G41" s="8"/>
      <c r="H41" s="8"/>
      <c r="I41" s="8"/>
      <c r="J41" s="8">
        <v>83007</v>
      </c>
      <c r="K41" s="8">
        <v>11660</v>
      </c>
      <c r="L41" s="8"/>
      <c r="M41" s="19">
        <f>SUM(B41:L41)</f>
        <v>94681</v>
      </c>
      <c r="N41" s="56">
        <v>85063</v>
      </c>
      <c r="O41"/>
    </row>
    <row r="42" spans="1:15" x14ac:dyDescent="0.3">
      <c r="A42" s="73" t="s">
        <v>4</v>
      </c>
      <c r="B42" s="59"/>
      <c r="C42" s="59"/>
      <c r="D42" s="59"/>
      <c r="E42" s="59"/>
      <c r="F42" s="59"/>
      <c r="G42" s="59"/>
      <c r="H42" s="59"/>
      <c r="I42" s="59"/>
      <c r="J42" s="59">
        <v>83007</v>
      </c>
      <c r="K42" s="59"/>
      <c r="L42" s="59"/>
      <c r="M42" s="58">
        <f>SUM(B42:L42)</f>
        <v>83007</v>
      </c>
      <c r="N42" s="79">
        <v>85063</v>
      </c>
      <c r="O42"/>
    </row>
    <row r="43" spans="1:15" x14ac:dyDescent="0.3">
      <c r="A43" s="70" t="s">
        <v>8</v>
      </c>
      <c r="B43" s="37"/>
      <c r="C43" s="37"/>
      <c r="D43" s="37"/>
      <c r="E43" s="37"/>
      <c r="F43" s="37"/>
      <c r="G43" s="37"/>
      <c r="H43" s="37"/>
      <c r="I43" s="37"/>
      <c r="J43" s="37">
        <f>J41/J40</f>
        <v>0.97582967917896146</v>
      </c>
      <c r="K43" s="37">
        <f>K41/K40</f>
        <v>1</v>
      </c>
      <c r="L43" s="37"/>
      <c r="M43" s="42">
        <f>M41/M40</f>
        <v>0.97873638073973002</v>
      </c>
      <c r="N43" s="16">
        <f>N41/N40</f>
        <v>1</v>
      </c>
      <c r="O43"/>
    </row>
    <row r="44" spans="1:15" ht="28.5" x14ac:dyDescent="0.3">
      <c r="A44" s="54" t="s">
        <v>29</v>
      </c>
      <c r="B44" s="8">
        <v>224704</v>
      </c>
      <c r="C44" s="49">
        <v>3637</v>
      </c>
      <c r="D44" s="49"/>
      <c r="E44" s="49"/>
      <c r="F44" s="49"/>
      <c r="G44" s="49"/>
      <c r="H44" s="8"/>
      <c r="I44" s="8"/>
      <c r="J44" s="8">
        <v>620504</v>
      </c>
      <c r="K44" s="14"/>
      <c r="L44" s="49"/>
      <c r="M44" s="29">
        <f>SUM(B44:L44)</f>
        <v>848845</v>
      </c>
      <c r="N44" s="35">
        <v>147728</v>
      </c>
      <c r="O44"/>
    </row>
    <row r="45" spans="1:15" x14ac:dyDescent="0.3">
      <c r="A45" s="70" t="s">
        <v>6</v>
      </c>
      <c r="B45" s="8">
        <v>224704</v>
      </c>
      <c r="C45" s="21">
        <v>7266</v>
      </c>
      <c r="D45" s="21">
        <v>0</v>
      </c>
      <c r="E45" s="8"/>
      <c r="F45" s="21"/>
      <c r="G45" s="21"/>
      <c r="H45" s="8"/>
      <c r="I45" s="8"/>
      <c r="J45" s="8">
        <v>554377</v>
      </c>
      <c r="K45" s="14">
        <v>2014</v>
      </c>
      <c r="L45" s="49"/>
      <c r="M45" s="29">
        <f>SUM(B45:L45)</f>
        <v>788361</v>
      </c>
      <c r="N45" s="35">
        <v>149082</v>
      </c>
      <c r="O45"/>
    </row>
    <row r="46" spans="1:15" x14ac:dyDescent="0.3">
      <c r="A46" s="70" t="s">
        <v>7</v>
      </c>
      <c r="B46" s="8">
        <v>163708</v>
      </c>
      <c r="C46" s="21">
        <v>7266</v>
      </c>
      <c r="D46" s="21"/>
      <c r="E46" s="8"/>
      <c r="F46" s="49"/>
      <c r="G46" s="21"/>
      <c r="H46" s="24"/>
      <c r="I46" s="24"/>
      <c r="J46" s="8">
        <v>503929</v>
      </c>
      <c r="K46" s="14">
        <v>2014</v>
      </c>
      <c r="L46" s="30"/>
      <c r="M46" s="29">
        <f>SUM(B46:L46)</f>
        <v>676917</v>
      </c>
      <c r="N46" s="35">
        <v>149082</v>
      </c>
      <c r="O46"/>
    </row>
    <row r="47" spans="1:15" x14ac:dyDescent="0.3">
      <c r="A47" s="70" t="s">
        <v>4</v>
      </c>
      <c r="B47" s="9">
        <v>163708</v>
      </c>
      <c r="C47" s="9"/>
      <c r="D47" s="9"/>
      <c r="E47" s="45"/>
      <c r="F47" s="21"/>
      <c r="G47" s="45"/>
      <c r="H47" s="45"/>
      <c r="I47" s="45"/>
      <c r="J47" s="8">
        <v>149082</v>
      </c>
      <c r="K47" s="15"/>
      <c r="L47" s="46"/>
      <c r="M47" s="29">
        <f>SUM(B47:L47)</f>
        <v>312790</v>
      </c>
      <c r="N47" s="35">
        <v>149082</v>
      </c>
      <c r="O47"/>
    </row>
    <row r="48" spans="1:15" s="2" customFormat="1" ht="15.75" thickBot="1" x14ac:dyDescent="0.35">
      <c r="A48" s="71" t="s">
        <v>8</v>
      </c>
      <c r="B48" s="38">
        <f>B46/B45</f>
        <v>0.72854955853033321</v>
      </c>
      <c r="C48" s="38">
        <f>C46/C45</f>
        <v>1</v>
      </c>
      <c r="D48" s="38"/>
      <c r="E48" s="38"/>
      <c r="F48" s="38"/>
      <c r="G48" s="38"/>
      <c r="H48" s="38"/>
      <c r="I48" s="38"/>
      <c r="J48" s="38">
        <f>J46/J45</f>
        <v>0.90900055377477784</v>
      </c>
      <c r="K48" s="38">
        <f>K46/K45</f>
        <v>1</v>
      </c>
      <c r="L48" s="38"/>
      <c r="M48" s="39">
        <f>M46/M45</f>
        <v>0.85863836491150625</v>
      </c>
      <c r="N48" s="43">
        <f>N46/N45</f>
        <v>1</v>
      </c>
      <c r="O48" s="44"/>
    </row>
    <row r="49" spans="1:15" x14ac:dyDescent="0.25">
      <c r="A49" s="74" t="s">
        <v>10</v>
      </c>
      <c r="B49" s="75">
        <f>B5+B10+B15+B20+B25+B30+B35+B44+B39</f>
        <v>426239</v>
      </c>
      <c r="C49" s="75">
        <f t="shared" ref="C49:N49" si="0">C5+C10+C15+C20+C25+C30+C35+C44+C39</f>
        <v>111576</v>
      </c>
      <c r="D49" s="75">
        <f t="shared" si="0"/>
        <v>0</v>
      </c>
      <c r="E49" s="75">
        <f t="shared" si="0"/>
        <v>0</v>
      </c>
      <c r="F49" s="75">
        <f t="shared" si="0"/>
        <v>0</v>
      </c>
      <c r="G49" s="75">
        <f t="shared" si="0"/>
        <v>0</v>
      </c>
      <c r="H49" s="75">
        <f t="shared" si="0"/>
        <v>500</v>
      </c>
      <c r="I49" s="75">
        <f t="shared" si="0"/>
        <v>0</v>
      </c>
      <c r="J49" s="75">
        <f t="shared" si="0"/>
        <v>2058732</v>
      </c>
      <c r="K49" s="75">
        <f t="shared" si="0"/>
        <v>187699</v>
      </c>
      <c r="L49" s="75">
        <f t="shared" si="0"/>
        <v>26086</v>
      </c>
      <c r="M49" s="75">
        <f t="shared" si="0"/>
        <v>2810832</v>
      </c>
      <c r="N49" s="76">
        <f t="shared" si="0"/>
        <v>1075494</v>
      </c>
      <c r="O49" s="31"/>
    </row>
    <row r="50" spans="1:15" x14ac:dyDescent="0.3">
      <c r="A50" s="80" t="s">
        <v>11</v>
      </c>
      <c r="B50" s="20">
        <f>B6+B11+B16+B21+B26+B31+B36+B45+B40</f>
        <v>416101</v>
      </c>
      <c r="C50" s="20">
        <f t="shared" ref="C50:N50" si="1">C6+C11+C16+C21+C26+C31+C36+C45+C40</f>
        <v>139952</v>
      </c>
      <c r="D50" s="20">
        <f t="shared" si="1"/>
        <v>0</v>
      </c>
      <c r="E50" s="20">
        <f t="shared" si="1"/>
        <v>33</v>
      </c>
      <c r="F50" s="20">
        <f t="shared" si="1"/>
        <v>19</v>
      </c>
      <c r="G50" s="20">
        <f t="shared" si="1"/>
        <v>1156</v>
      </c>
      <c r="H50" s="20">
        <f t="shared" si="1"/>
        <v>500</v>
      </c>
      <c r="I50" s="20">
        <f t="shared" si="1"/>
        <v>0</v>
      </c>
      <c r="J50" s="20">
        <f t="shared" si="1"/>
        <v>1938739</v>
      </c>
      <c r="K50" s="20">
        <f t="shared" si="1"/>
        <v>206562</v>
      </c>
      <c r="L50" s="20">
        <f t="shared" si="1"/>
        <v>26086</v>
      </c>
      <c r="M50" s="20">
        <f t="shared" si="1"/>
        <v>2729148</v>
      </c>
      <c r="N50" s="77">
        <f t="shared" si="1"/>
        <v>1151845</v>
      </c>
      <c r="O50" s="31"/>
    </row>
    <row r="51" spans="1:15" x14ac:dyDescent="0.3">
      <c r="A51" s="81" t="s">
        <v>12</v>
      </c>
      <c r="B51" s="20">
        <f>B7+B12+B17+B22+B27+B32+B37+B46+B41</f>
        <v>313920</v>
      </c>
      <c r="C51" s="20">
        <f t="shared" ref="C51:L51" si="2">C7+C12+C17+C22+C27+C32+C37+C46+C41</f>
        <v>140452</v>
      </c>
      <c r="D51" s="20">
        <f t="shared" si="2"/>
        <v>0</v>
      </c>
      <c r="E51" s="20">
        <f t="shared" si="2"/>
        <v>33</v>
      </c>
      <c r="F51" s="20">
        <f t="shared" si="2"/>
        <v>29</v>
      </c>
      <c r="G51" s="20">
        <f t="shared" si="2"/>
        <v>1156</v>
      </c>
      <c r="H51" s="20">
        <f t="shared" si="2"/>
        <v>397</v>
      </c>
      <c r="I51" s="20">
        <f t="shared" si="2"/>
        <v>0</v>
      </c>
      <c r="J51" s="20">
        <f t="shared" si="2"/>
        <v>1784959</v>
      </c>
      <c r="K51" s="20">
        <f t="shared" si="2"/>
        <v>206562</v>
      </c>
      <c r="L51" s="20">
        <f t="shared" si="2"/>
        <v>26086</v>
      </c>
      <c r="M51" s="20">
        <f>M7+M12+M17+M22+M27+M32+M37+M46+M41</f>
        <v>2473594</v>
      </c>
      <c r="N51" s="77">
        <f>SUM(N7+N12+N17+N22+N27+N32+N37+N41+N46)</f>
        <v>1151845</v>
      </c>
      <c r="O51" s="2"/>
    </row>
    <row r="52" spans="1:15" x14ac:dyDescent="0.3">
      <c r="A52" s="82" t="s">
        <v>4</v>
      </c>
      <c r="B52" s="47">
        <f>B8+B13+B18+B23+B28+B33+B47+B42</f>
        <v>218078</v>
      </c>
      <c r="C52" s="47">
        <f t="shared" ref="C52:N52" si="3">C8+C13+C18+C23+C28+C33+C47+C42</f>
        <v>104819</v>
      </c>
      <c r="D52" s="47">
        <f t="shared" si="3"/>
        <v>0</v>
      </c>
      <c r="E52" s="47">
        <f t="shared" si="3"/>
        <v>0</v>
      </c>
      <c r="F52" s="47">
        <f t="shared" si="3"/>
        <v>0</v>
      </c>
      <c r="G52" s="47">
        <f t="shared" si="3"/>
        <v>0</v>
      </c>
      <c r="H52" s="47">
        <f t="shared" si="3"/>
        <v>0</v>
      </c>
      <c r="I52" s="47">
        <f t="shared" si="3"/>
        <v>0</v>
      </c>
      <c r="J52" s="47">
        <f t="shared" si="3"/>
        <v>979623</v>
      </c>
      <c r="K52" s="47">
        <f t="shared" si="3"/>
        <v>0</v>
      </c>
      <c r="L52" s="47">
        <f t="shared" si="3"/>
        <v>0</v>
      </c>
      <c r="M52" s="47">
        <f t="shared" si="3"/>
        <v>1302520</v>
      </c>
      <c r="N52" s="48">
        <f t="shared" si="3"/>
        <v>981679</v>
      </c>
      <c r="O52" s="2"/>
    </row>
    <row r="53" spans="1:15" ht="15.75" thickBot="1" x14ac:dyDescent="0.35">
      <c r="A53" s="91" t="s">
        <v>5</v>
      </c>
      <c r="B53" s="92">
        <f>B51-B52</f>
        <v>95842</v>
      </c>
      <c r="C53" s="92">
        <f t="shared" ref="C53:N53" si="4">C51-C52</f>
        <v>35633</v>
      </c>
      <c r="D53" s="92">
        <f t="shared" si="4"/>
        <v>0</v>
      </c>
      <c r="E53" s="92">
        <f t="shared" si="4"/>
        <v>33</v>
      </c>
      <c r="F53" s="92">
        <f t="shared" si="4"/>
        <v>29</v>
      </c>
      <c r="G53" s="92">
        <f t="shared" si="4"/>
        <v>1156</v>
      </c>
      <c r="H53" s="92">
        <f t="shared" si="4"/>
        <v>397</v>
      </c>
      <c r="I53" s="92">
        <f t="shared" si="4"/>
        <v>0</v>
      </c>
      <c r="J53" s="92">
        <f t="shared" si="4"/>
        <v>805336</v>
      </c>
      <c r="K53" s="92">
        <f t="shared" si="4"/>
        <v>206562</v>
      </c>
      <c r="L53" s="92">
        <f t="shared" si="4"/>
        <v>26086</v>
      </c>
      <c r="M53" s="92">
        <f t="shared" si="4"/>
        <v>1171074</v>
      </c>
      <c r="N53" s="93">
        <f t="shared" si="4"/>
        <v>170166</v>
      </c>
      <c r="O53" s="2"/>
    </row>
    <row r="54" spans="1:15" ht="15.75" thickBot="1" x14ac:dyDescent="0.35">
      <c r="A54" s="85" t="s">
        <v>8</v>
      </c>
      <c r="B54" s="86">
        <f t="shared" ref="B54:N54" si="5">B51/B50</f>
        <v>0.75443221717804088</v>
      </c>
      <c r="C54" s="86">
        <f t="shared" si="5"/>
        <v>1.0035726534811935</v>
      </c>
      <c r="D54" s="86"/>
      <c r="E54" s="86">
        <f t="shared" si="5"/>
        <v>1</v>
      </c>
      <c r="F54" s="86"/>
      <c r="G54" s="86">
        <f t="shared" si="5"/>
        <v>1</v>
      </c>
      <c r="H54" s="86">
        <f t="shared" si="5"/>
        <v>0.79400000000000004</v>
      </c>
      <c r="I54" s="86"/>
      <c r="J54" s="86">
        <f t="shared" si="5"/>
        <v>0.92068040102355186</v>
      </c>
      <c r="K54" s="86">
        <f t="shared" si="5"/>
        <v>1</v>
      </c>
      <c r="L54" s="86">
        <f t="shared" si="5"/>
        <v>1</v>
      </c>
      <c r="M54" s="86">
        <f t="shared" si="5"/>
        <v>0.90636125266933121</v>
      </c>
      <c r="N54" s="87">
        <f t="shared" si="5"/>
        <v>1</v>
      </c>
      <c r="O54"/>
    </row>
    <row r="55" spans="1:15" ht="13.5" x14ac:dyDescent="0.25">
      <c r="A5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/>
      <c r="O55"/>
    </row>
  </sheetData>
  <mergeCells count="17">
    <mergeCell ref="H2:H3"/>
    <mergeCell ref="I2:I3"/>
    <mergeCell ref="D2:D3"/>
    <mergeCell ref="N1:N3"/>
    <mergeCell ref="M1:M3"/>
    <mergeCell ref="A1:A3"/>
    <mergeCell ref="L2:L3"/>
    <mergeCell ref="F1:I1"/>
    <mergeCell ref="B1:E1"/>
    <mergeCell ref="J1:J3"/>
    <mergeCell ref="K1:L1"/>
    <mergeCell ref="K2:K3"/>
    <mergeCell ref="B2:B3"/>
    <mergeCell ref="C2:C3"/>
    <mergeCell ref="E2:E3"/>
    <mergeCell ref="F2:F3"/>
    <mergeCell ref="G2:G3"/>
  </mergeCells>
  <phoneticPr fontId="10" type="noConversion"/>
  <pageMargins left="0.15748031496062992" right="0.15748031496062992" top="0.59055118110236227" bottom="0.35433070866141736" header="0.19685039370078741" footer="0.15748031496062992"/>
  <pageSetup paperSize="9" scale="90" orientation="landscape" r:id="rId1"/>
  <headerFooter>
    <oddHeader>&amp;C&amp;"Book Antiqua,Félkövér"&amp;11Önkormányzati költségvetési szervek 
2020. évi főbb bevételei&amp;R&amp;"Book Antiqua,Félkövér"&amp;11 7. melléklet
ezer Ft</oddHeader>
    <oddFooter>&amp;C&amp;P</oddFooter>
  </headerFooter>
  <rowBreaks count="1" manualBreakCount="1">
    <brk id="29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7</vt:lpstr>
      <vt:lpstr>'7'!Nyomtatási_cím</vt:lpstr>
      <vt:lpstr>'7'!Nyomtatási_terület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Karsay Erika</dc:creator>
  <cp:lastModifiedBy>Tóth Ibolya</cp:lastModifiedBy>
  <cp:lastPrinted>2021-04-21T13:54:40Z</cp:lastPrinted>
  <dcterms:created xsi:type="dcterms:W3CDTF">2011-12-13T08:40:14Z</dcterms:created>
  <dcterms:modified xsi:type="dcterms:W3CDTF">2021-04-30T07:47:51Z</dcterms:modified>
</cp:coreProperties>
</file>