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"/>
    </mc:Choice>
  </mc:AlternateContent>
  <bookViews>
    <workbookView xWindow="32760" yWindow="32760" windowWidth="28800" windowHeight="12225" tabRatio="727"/>
  </bookViews>
  <sheets>
    <sheet name="10" sheetId="14" r:id="rId1"/>
  </sheets>
  <definedNames>
    <definedName name="_xlnm.Print_Titles" localSheetId="0">'10'!$1:$4</definedName>
    <definedName name="_xlnm.Print_Area" localSheetId="0">'10'!$A$1:$M$54</definedName>
  </definedNames>
  <calcPr calcId="152511"/>
</workbook>
</file>

<file path=xl/calcChain.xml><?xml version="1.0" encoding="utf-8"?>
<calcChain xmlns="http://schemas.openxmlformats.org/spreadsheetml/2006/main">
  <c r="M24" i="14" l="1"/>
  <c r="M19" i="14"/>
  <c r="L52" i="14"/>
  <c r="M52" i="14"/>
  <c r="L51" i="14"/>
  <c r="L53" i="14" s="1"/>
  <c r="M51" i="14"/>
  <c r="F29" i="14"/>
  <c r="H19" i="14"/>
  <c r="I19" i="14"/>
  <c r="C52" i="14"/>
  <c r="D52" i="14"/>
  <c r="E52" i="14"/>
  <c r="F52" i="14"/>
  <c r="G52" i="14"/>
  <c r="H52" i="14"/>
  <c r="H53" i="14" s="1"/>
  <c r="I52" i="14"/>
  <c r="J52" i="14"/>
  <c r="B52" i="14"/>
  <c r="K42" i="14"/>
  <c r="C51" i="14"/>
  <c r="C53" i="14" s="1"/>
  <c r="D51" i="14"/>
  <c r="D53" i="14" s="1"/>
  <c r="E51" i="14"/>
  <c r="E53" i="14" s="1"/>
  <c r="F51" i="14"/>
  <c r="F53" i="14" s="1"/>
  <c r="F54" i="14"/>
  <c r="G51" i="14"/>
  <c r="G53" i="14" s="1"/>
  <c r="H51" i="14"/>
  <c r="I51" i="14"/>
  <c r="I53" i="14" s="1"/>
  <c r="J51" i="14"/>
  <c r="J53" i="14" s="1"/>
  <c r="C50" i="14"/>
  <c r="D50" i="14"/>
  <c r="D54" i="14" s="1"/>
  <c r="E50" i="14"/>
  <c r="F50" i="14"/>
  <c r="G50" i="14"/>
  <c r="H50" i="14"/>
  <c r="H54" i="14" s="1"/>
  <c r="I50" i="14"/>
  <c r="J50" i="14"/>
  <c r="L50" i="14"/>
  <c r="M50" i="14"/>
  <c r="C49" i="14"/>
  <c r="D49" i="14"/>
  <c r="E49" i="14"/>
  <c r="F49" i="14"/>
  <c r="G49" i="14"/>
  <c r="H49" i="14"/>
  <c r="I49" i="14"/>
  <c r="J49" i="14"/>
  <c r="L49" i="14"/>
  <c r="M49" i="14"/>
  <c r="B51" i="14"/>
  <c r="B53" i="14"/>
  <c r="B50" i="14"/>
  <c r="B49" i="14"/>
  <c r="L43" i="14"/>
  <c r="H43" i="14"/>
  <c r="D43" i="14"/>
  <c r="C43" i="14"/>
  <c r="B43" i="14"/>
  <c r="K41" i="14"/>
  <c r="K43" i="14" s="1"/>
  <c r="K40" i="14"/>
  <c r="K39" i="14"/>
  <c r="I38" i="14"/>
  <c r="H34" i="14"/>
  <c r="H29" i="14"/>
  <c r="H24" i="14"/>
  <c r="H14" i="14"/>
  <c r="C38" i="14"/>
  <c r="K7" i="14"/>
  <c r="K8" i="14"/>
  <c r="H38" i="14"/>
  <c r="L24" i="14"/>
  <c r="L29" i="14"/>
  <c r="L34" i="14"/>
  <c r="L38" i="14"/>
  <c r="L48" i="14"/>
  <c r="L19" i="14"/>
  <c r="L14" i="14"/>
  <c r="L9" i="14"/>
  <c r="K47" i="14"/>
  <c r="K33" i="14"/>
  <c r="K28" i="14"/>
  <c r="K22" i="14"/>
  <c r="K23" i="14"/>
  <c r="K17" i="14"/>
  <c r="K18" i="14"/>
  <c r="K12" i="14"/>
  <c r="K14" i="14" s="1"/>
  <c r="K13" i="14"/>
  <c r="K52" i="14" s="1"/>
  <c r="K11" i="14"/>
  <c r="C48" i="14"/>
  <c r="D48" i="14"/>
  <c r="H48" i="14"/>
  <c r="I48" i="14"/>
  <c r="B48" i="14"/>
  <c r="K45" i="14"/>
  <c r="K46" i="14"/>
  <c r="K44" i="14"/>
  <c r="D38" i="14"/>
  <c r="B38" i="14"/>
  <c r="K36" i="14"/>
  <c r="K37" i="14"/>
  <c r="K38" i="14" s="1"/>
  <c r="K35" i="14"/>
  <c r="C34" i="14"/>
  <c r="D34" i="14"/>
  <c r="B34" i="14"/>
  <c r="K31" i="14"/>
  <c r="K32" i="14"/>
  <c r="K34" i="14"/>
  <c r="K30" i="14"/>
  <c r="C29" i="14"/>
  <c r="D29" i="14"/>
  <c r="B29" i="14"/>
  <c r="K26" i="14"/>
  <c r="K27" i="14"/>
  <c r="K25" i="14"/>
  <c r="K21" i="14"/>
  <c r="K20" i="14"/>
  <c r="C24" i="14"/>
  <c r="D24" i="14"/>
  <c r="B24" i="14"/>
  <c r="C19" i="14"/>
  <c r="D19" i="14"/>
  <c r="B19" i="14"/>
  <c r="K16" i="14"/>
  <c r="C14" i="14"/>
  <c r="D14" i="14"/>
  <c r="B14" i="14"/>
  <c r="C9" i="14"/>
  <c r="D9" i="14"/>
  <c r="H9" i="14"/>
  <c r="B9" i="14"/>
  <c r="K15" i="14"/>
  <c r="K10" i="14"/>
  <c r="K6" i="14"/>
  <c r="K5" i="14"/>
  <c r="K49" i="14"/>
  <c r="K24" i="14"/>
  <c r="K50" i="14"/>
  <c r="K9" i="14"/>
  <c r="B54" i="14"/>
  <c r="M53" i="14"/>
  <c r="K48" i="14"/>
  <c r="L54" i="14"/>
  <c r="K51" i="14" l="1"/>
  <c r="I54" i="14"/>
  <c r="C54" i="14"/>
  <c r="K19" i="14"/>
  <c r="K29" i="14"/>
  <c r="K53" i="14" l="1"/>
  <c r="K54" i="14"/>
</calcChain>
</file>

<file path=xl/sharedStrings.xml><?xml version="1.0" encoding="utf-8"?>
<sst xmlns="http://schemas.openxmlformats.org/spreadsheetml/2006/main" count="66" uniqueCount="32">
  <si>
    <t>Személyi juttatások</t>
  </si>
  <si>
    <t>Egyéb működési célú kiadások</t>
  </si>
  <si>
    <t>I. Működési költségvetés</t>
  </si>
  <si>
    <t>Kiadások összesen</t>
  </si>
  <si>
    <t>Dologi kiadások</t>
  </si>
  <si>
    <t>Felújí-tások</t>
  </si>
  <si>
    <t>II. Felhalmozási költségvetés</t>
  </si>
  <si>
    <t>Megnevezés</t>
  </si>
  <si>
    <t>ebből: kötelező feladat</t>
  </si>
  <si>
    <t>önként vállalt feladat</t>
  </si>
  <si>
    <t>Beruházások</t>
  </si>
  <si>
    <t>Tám. Áht-n belülre</t>
  </si>
  <si>
    <t>Tám. Áht-n kivülre</t>
  </si>
  <si>
    <t>Módosított előirányzat</t>
  </si>
  <si>
    <t>Teljesítés</t>
  </si>
  <si>
    <t>T/M %</t>
  </si>
  <si>
    <r>
      <rPr>
        <b/>
        <sz val="10"/>
        <rFont val="Book Antiqua"/>
        <family val="1"/>
        <charset val="238"/>
      </rPr>
      <t>Goldmark Károly Művelődési Központ</t>
    </r>
    <r>
      <rPr>
        <sz val="10"/>
        <rFont val="Book Antiqua"/>
        <family val="1"/>
        <charset val="238"/>
      </rPr>
      <t xml:space="preserve"> eredeti előirányzat</t>
    </r>
  </si>
  <si>
    <r>
      <rPr>
        <b/>
        <sz val="10"/>
        <rFont val="Book Antiqua"/>
        <family val="1"/>
        <charset val="238"/>
      </rPr>
      <t>F.Gy. Városi Könyvtár</t>
    </r>
    <r>
      <rPr>
        <sz val="10"/>
        <rFont val="Book Antiqua"/>
        <family val="1"/>
        <charset val="238"/>
      </rPr>
      <t xml:space="preserve"> eredeti előir.</t>
    </r>
  </si>
  <si>
    <r>
      <rPr>
        <b/>
        <sz val="10"/>
        <rFont val="Book Antiqua"/>
        <family val="1"/>
        <charset val="238"/>
      </rPr>
      <t xml:space="preserve">Keszthely Város Önk. Alapellátási Intézete </t>
    </r>
    <r>
      <rPr>
        <sz val="10"/>
        <rFont val="Book Antiqua"/>
        <family val="1"/>
        <charset val="238"/>
      </rPr>
      <t>eredeti előir.</t>
    </r>
  </si>
  <si>
    <r>
      <rPr>
        <b/>
        <sz val="10"/>
        <rFont val="Book Antiqua"/>
        <family val="1"/>
        <charset val="238"/>
      </rPr>
      <t xml:space="preserve">Keszthely Város Önk. Egyesített Szociális Intézménye </t>
    </r>
    <r>
      <rPr>
        <sz val="10"/>
        <rFont val="Book Antiqua"/>
        <family val="1"/>
        <charset val="238"/>
      </rPr>
      <t>eredeti ei.</t>
    </r>
  </si>
  <si>
    <r>
      <rPr>
        <b/>
        <sz val="10"/>
        <rFont val="Book Antiqua"/>
        <family val="1"/>
        <charset val="238"/>
      </rPr>
      <t xml:space="preserve">Balatoni Múzeum </t>
    </r>
    <r>
      <rPr>
        <sz val="10"/>
        <rFont val="Book Antiqua"/>
        <family val="1"/>
        <charset val="238"/>
      </rPr>
      <t>eredeti ei.</t>
    </r>
  </si>
  <si>
    <r>
      <rPr>
        <b/>
        <sz val="10"/>
        <rFont val="Book Antiqua"/>
        <family val="1"/>
        <charset val="238"/>
      </rPr>
      <t xml:space="preserve">Gazdasági Ellátó Szervezet Keszthely </t>
    </r>
    <r>
      <rPr>
        <sz val="10"/>
        <rFont val="Book Antiqua"/>
        <family val="1"/>
        <charset val="238"/>
      </rPr>
      <t>eredeti előirányzat</t>
    </r>
  </si>
  <si>
    <t>Költségvetési szervek eredeti előirányzata összesen</t>
  </si>
  <si>
    <t>Ellátottak pénzbeli jutt.</t>
  </si>
  <si>
    <t>Munkaadókat terhelő járulékok és sz.h.j. adó</t>
  </si>
  <si>
    <t>Létszám-keret</t>
  </si>
  <si>
    <t xml:space="preserve">ebből: kötelező feladat </t>
  </si>
  <si>
    <r>
      <rPr>
        <b/>
        <sz val="10"/>
        <rFont val="Book Antiqua"/>
        <family val="1"/>
        <charset val="238"/>
      </rPr>
      <t>Keszthelyi Életfa Óvoda</t>
    </r>
    <r>
      <rPr>
        <sz val="10"/>
        <rFont val="Book Antiqua"/>
        <family val="1"/>
        <charset val="238"/>
      </rPr>
      <t xml:space="preserve"> eredeti előir.</t>
    </r>
  </si>
  <si>
    <r>
      <t xml:space="preserve">Keszthelyi Polgármesteri Hivatal </t>
    </r>
    <r>
      <rPr>
        <sz val="10"/>
        <rFont val="Book Antiqua"/>
        <family val="1"/>
        <charset val="238"/>
      </rPr>
      <t>eredeti előirányzat</t>
    </r>
  </si>
  <si>
    <t>Kölcsön nyújtás</t>
  </si>
  <si>
    <t>Közfogl. Létszáma</t>
  </si>
  <si>
    <r>
      <rPr>
        <b/>
        <sz val="10"/>
        <rFont val="Book Antiqua"/>
        <family val="1"/>
        <charset val="238"/>
      </rPr>
      <t xml:space="preserve">Keszthelyi Család- és Gyermekjóléti Központ </t>
    </r>
    <r>
      <rPr>
        <sz val="10"/>
        <rFont val="Book Antiqua"/>
        <family val="1"/>
        <charset val="238"/>
      </rPr>
      <t>eredeti 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</si>
</sst>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</numFmts>
  <fonts count="1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5" fillId="0" borderId="0" applyNumberFormat="0" applyFill="0" applyBorder="0" applyProtection="0">
      <alignment horizontal="center"/>
    </xf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11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Border="1"/>
    <xf numFmtId="0" fontId="8" fillId="0" borderId="0" xfId="0" applyFont="1"/>
    <xf numFmtId="0" fontId="1" fillId="0" borderId="8" xfId="0" applyFont="1" applyBorder="1"/>
    <xf numFmtId="0" fontId="1" fillId="0" borderId="12" xfId="0" applyFont="1" applyBorder="1"/>
    <xf numFmtId="10" fontId="1" fillId="0" borderId="1" xfId="15" applyNumberFormat="1" applyFont="1" applyFill="1" applyBorder="1"/>
    <xf numFmtId="10" fontId="1" fillId="0" borderId="4" xfId="15" applyNumberFormat="1" applyFont="1" applyFill="1" applyBorder="1"/>
    <xf numFmtId="10" fontId="2" fillId="0" borderId="4" xfId="15" applyNumberFormat="1" applyFont="1" applyFill="1" applyBorder="1"/>
    <xf numFmtId="10" fontId="2" fillId="0" borderId="1" xfId="15" applyNumberFormat="1" applyFont="1" applyFill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9" fontId="1" fillId="0" borderId="1" xfId="15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13" xfId="0" applyFont="1" applyBorder="1"/>
    <xf numFmtId="0" fontId="2" fillId="0" borderId="9" xfId="0" applyFont="1" applyFill="1" applyBorder="1" applyAlignment="1">
      <alignment vertical="top" wrapText="1"/>
    </xf>
    <xf numFmtId="3" fontId="2" fillId="0" borderId="7" xfId="0" applyNumberFormat="1" applyFont="1" applyFill="1" applyBorder="1"/>
    <xf numFmtId="9" fontId="1" fillId="0" borderId="8" xfId="15" applyNumberFormat="1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1" fillId="0" borderId="12" xfId="0" applyNumberFormat="1" applyFont="1" applyFill="1" applyBorder="1"/>
    <xf numFmtId="0" fontId="1" fillId="0" borderId="3" xfId="0" applyFont="1" applyBorder="1" applyAlignment="1">
      <alignment horizontal="left" indent="1"/>
    </xf>
    <xf numFmtId="0" fontId="1" fillId="0" borderId="3" xfId="0" applyFont="1" applyFill="1" applyBorder="1" applyAlignment="1">
      <alignment horizontal="left" vertical="top" wrapText="1" indent="1"/>
    </xf>
    <xf numFmtId="3" fontId="1" fillId="0" borderId="7" xfId="0" applyNumberFormat="1" applyFont="1" applyFill="1" applyBorder="1"/>
    <xf numFmtId="0" fontId="1" fillId="0" borderId="10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Border="1"/>
    <xf numFmtId="9" fontId="1" fillId="0" borderId="5" xfId="15" applyNumberFormat="1" applyFont="1" applyFill="1" applyBorder="1"/>
    <xf numFmtId="9" fontId="1" fillId="0" borderId="12" xfId="15" applyNumberFormat="1" applyFont="1" applyFill="1" applyBorder="1"/>
    <xf numFmtId="9" fontId="2" fillId="0" borderId="5" xfId="15" applyNumberFormat="1" applyFont="1" applyFill="1" applyBorder="1"/>
    <xf numFmtId="9" fontId="2" fillId="0" borderId="6" xfId="15" applyNumberFormat="1" applyFont="1" applyFill="1" applyBorder="1"/>
    <xf numFmtId="9" fontId="1" fillId="0" borderId="6" xfId="15" applyNumberFormat="1" applyFont="1" applyFill="1" applyBorder="1"/>
    <xf numFmtId="0" fontId="2" fillId="0" borderId="16" xfId="0" applyFont="1" applyFill="1" applyBorder="1" applyAlignment="1">
      <alignment vertical="top" wrapText="1"/>
    </xf>
    <xf numFmtId="3" fontId="2" fillId="0" borderId="2" xfId="0" applyNumberFormat="1" applyFont="1" applyFill="1" applyBorder="1"/>
    <xf numFmtId="0" fontId="1" fillId="0" borderId="10" xfId="0" applyFont="1" applyBorder="1" applyAlignment="1">
      <alignment horizontal="left" inden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9">
    <cellStyle name="Címsor" xfId="1"/>
    <cellStyle name="Ezres 2" xfId="2"/>
    <cellStyle name="Ezres 2 2" xfId="3"/>
    <cellStyle name="Ezres 3" xfId="4"/>
    <cellStyle name="Ezres 3 2" xfId="5"/>
    <cellStyle name="Ezres 4" xfId="6"/>
    <cellStyle name="Ezres 5" xfId="7"/>
    <cellStyle name="Hiperhivatkozás" xfId="8"/>
    <cellStyle name="Már látott hiperhivatkozás" xfId="9"/>
    <cellStyle name="Normál" xfId="0" builtinId="0"/>
    <cellStyle name="Normál 2" xfId="10"/>
    <cellStyle name="Normál 3" xfId="11"/>
    <cellStyle name="Normál 4" xfId="12"/>
    <cellStyle name="Pénznem 2" xfId="13"/>
    <cellStyle name="Pénznem 3" xfId="14"/>
    <cellStyle name="Százalék" xfId="15" builtinId="5"/>
    <cellStyle name="Százalék 2" xfId="16"/>
    <cellStyle name="Százalék 3" xfId="17"/>
    <cellStyle name="Százalék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10" zoomScale="110" zoomScaleNormal="110" workbookViewId="0">
      <selection activeCell="L37" sqref="L37"/>
    </sheetView>
  </sheetViews>
  <sheetFormatPr defaultRowHeight="16.5" x14ac:dyDescent="0.3"/>
  <cols>
    <col min="1" max="1" width="33.140625" style="2" customWidth="1"/>
    <col min="2" max="2" width="9.28515625" style="1" customWidth="1"/>
    <col min="3" max="3" width="12.5703125" style="1" customWidth="1"/>
    <col min="4" max="4" width="10" style="1" customWidth="1"/>
    <col min="5" max="5" width="8" style="1" customWidth="1"/>
    <col min="6" max="6" width="10.7109375" style="1" customWidth="1"/>
    <col min="7" max="7" width="10.28515625" style="5" customWidth="1"/>
    <col min="8" max="8" width="10.85546875" style="1" customWidth="1"/>
    <col min="9" max="9" width="8.5703125" style="1" customWidth="1"/>
    <col min="10" max="10" width="7.7109375" style="1" customWidth="1"/>
    <col min="11" max="11" width="9.5703125" style="1" customWidth="1"/>
    <col min="12" max="12" width="8" style="1" customWidth="1"/>
    <col min="13" max="16384" width="9.140625" style="1"/>
  </cols>
  <sheetData>
    <row r="1" spans="1:14" ht="14.25" customHeight="1" x14ac:dyDescent="0.25">
      <c r="A1" s="50" t="s">
        <v>7</v>
      </c>
      <c r="B1" s="52" t="s">
        <v>2</v>
      </c>
      <c r="C1" s="52"/>
      <c r="D1" s="52"/>
      <c r="E1" s="52"/>
      <c r="F1" s="52"/>
      <c r="G1" s="52"/>
      <c r="H1" s="52" t="s">
        <v>6</v>
      </c>
      <c r="I1" s="52"/>
      <c r="J1" s="52"/>
      <c r="K1" s="48" t="s">
        <v>3</v>
      </c>
      <c r="L1" s="46" t="s">
        <v>25</v>
      </c>
      <c r="M1" s="43" t="s">
        <v>30</v>
      </c>
      <c r="N1"/>
    </row>
    <row r="2" spans="1:14" ht="27" customHeight="1" x14ac:dyDescent="0.25">
      <c r="A2" s="51"/>
      <c r="B2" s="49" t="s">
        <v>0</v>
      </c>
      <c r="C2" s="49" t="s">
        <v>24</v>
      </c>
      <c r="D2" s="49" t="s">
        <v>4</v>
      </c>
      <c r="E2" s="49" t="s">
        <v>23</v>
      </c>
      <c r="F2" s="49" t="s">
        <v>1</v>
      </c>
      <c r="G2" s="49"/>
      <c r="H2" s="49" t="s">
        <v>10</v>
      </c>
      <c r="I2" s="49" t="s">
        <v>5</v>
      </c>
      <c r="J2" s="49" t="s">
        <v>29</v>
      </c>
      <c r="K2" s="49"/>
      <c r="L2" s="47"/>
      <c r="M2" s="44"/>
      <c r="N2"/>
    </row>
    <row r="3" spans="1:14" ht="42.75" customHeight="1" x14ac:dyDescent="0.25">
      <c r="A3" s="51"/>
      <c r="B3" s="49"/>
      <c r="C3" s="49"/>
      <c r="D3" s="49"/>
      <c r="E3" s="49"/>
      <c r="F3" s="18" t="s">
        <v>11</v>
      </c>
      <c r="G3" s="18" t="s">
        <v>12</v>
      </c>
      <c r="H3" s="49"/>
      <c r="I3" s="49"/>
      <c r="J3" s="49"/>
      <c r="K3" s="49"/>
      <c r="L3" s="47"/>
      <c r="M3" s="45"/>
      <c r="N3"/>
    </row>
    <row r="4" spans="1:14" ht="17.25" thickBot="1" x14ac:dyDescent="0.35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6">
        <v>12</v>
      </c>
      <c r="M4" s="27">
        <v>13</v>
      </c>
      <c r="N4"/>
    </row>
    <row r="5" spans="1:14" ht="28.5" x14ac:dyDescent="0.3">
      <c r="A5" s="21" t="s">
        <v>28</v>
      </c>
      <c r="B5" s="31">
        <v>257724</v>
      </c>
      <c r="C5" s="31">
        <v>49439</v>
      </c>
      <c r="D5" s="31">
        <v>44870</v>
      </c>
      <c r="E5" s="31"/>
      <c r="F5" s="31"/>
      <c r="G5" s="31"/>
      <c r="H5" s="31">
        <v>4760</v>
      </c>
      <c r="I5" s="31">
        <v>1500</v>
      </c>
      <c r="J5" s="31">
        <v>5498</v>
      </c>
      <c r="K5" s="22">
        <f>SUM(B5:J5)</f>
        <v>363791</v>
      </c>
      <c r="L5" s="20">
        <v>58</v>
      </c>
      <c r="M5" s="34"/>
      <c r="N5"/>
    </row>
    <row r="6" spans="1:14" ht="15" x14ac:dyDescent="0.3">
      <c r="A6" s="29" t="s">
        <v>13</v>
      </c>
      <c r="B6" s="13">
        <v>238989</v>
      </c>
      <c r="C6" s="13">
        <v>44245</v>
      </c>
      <c r="D6" s="13">
        <v>45598</v>
      </c>
      <c r="E6" s="13"/>
      <c r="F6" s="13"/>
      <c r="G6" s="13"/>
      <c r="H6" s="13">
        <v>7043</v>
      </c>
      <c r="I6" s="13"/>
      <c r="J6" s="13"/>
      <c r="K6" s="12">
        <f>SUM(B6:J6)</f>
        <v>335875</v>
      </c>
      <c r="L6" s="7">
        <v>56</v>
      </c>
      <c r="M6" s="6"/>
      <c r="N6"/>
    </row>
    <row r="7" spans="1:14" ht="15" x14ac:dyDescent="0.3">
      <c r="A7" s="30" t="s">
        <v>14</v>
      </c>
      <c r="B7" s="13">
        <v>212685</v>
      </c>
      <c r="C7" s="13">
        <v>39292</v>
      </c>
      <c r="D7" s="13">
        <v>33248</v>
      </c>
      <c r="E7" s="13"/>
      <c r="F7" s="13"/>
      <c r="G7" s="13"/>
      <c r="H7" s="13">
        <v>6095</v>
      </c>
      <c r="I7" s="13"/>
      <c r="J7" s="13"/>
      <c r="K7" s="12">
        <f>SUM(B7:J7)</f>
        <v>291320</v>
      </c>
      <c r="L7" s="7">
        <v>48</v>
      </c>
      <c r="M7" s="6"/>
      <c r="N7"/>
    </row>
    <row r="8" spans="1:14" ht="15" x14ac:dyDescent="0.3">
      <c r="A8" s="30" t="s">
        <v>8</v>
      </c>
      <c r="B8" s="13">
        <v>160416</v>
      </c>
      <c r="C8" s="13">
        <v>30668</v>
      </c>
      <c r="D8" s="13">
        <v>29564</v>
      </c>
      <c r="E8" s="13"/>
      <c r="F8" s="13"/>
      <c r="G8" s="13"/>
      <c r="H8" s="13">
        <v>1356</v>
      </c>
      <c r="I8" s="13"/>
      <c r="J8" s="13"/>
      <c r="K8" s="12">
        <f>SUM(B8:J8)</f>
        <v>222004</v>
      </c>
      <c r="L8" s="7">
        <v>41</v>
      </c>
      <c r="M8" s="6"/>
      <c r="N8"/>
    </row>
    <row r="9" spans="1:14" ht="15" x14ac:dyDescent="0.3">
      <c r="A9" s="30" t="s">
        <v>15</v>
      </c>
      <c r="B9" s="8">
        <f>B7/B6</f>
        <v>0.88993635690345585</v>
      </c>
      <c r="C9" s="8">
        <f t="shared" ref="C9:L9" si="0">C7/C6</f>
        <v>0.88805514747429093</v>
      </c>
      <c r="D9" s="8">
        <f t="shared" si="0"/>
        <v>0.72915478749067941</v>
      </c>
      <c r="E9" s="8"/>
      <c r="F9" s="8"/>
      <c r="G9" s="8"/>
      <c r="H9" s="8">
        <f t="shared" si="0"/>
        <v>0.86539826778361495</v>
      </c>
      <c r="I9" s="8"/>
      <c r="J9" s="8"/>
      <c r="K9" s="11">
        <f t="shared" si="0"/>
        <v>0.86734648306661699</v>
      </c>
      <c r="L9" s="36">
        <f t="shared" si="0"/>
        <v>0.8571428571428571</v>
      </c>
      <c r="M9" s="6"/>
      <c r="N9"/>
    </row>
    <row r="10" spans="1:14" s="3" customFormat="1" ht="15" x14ac:dyDescent="0.3">
      <c r="A10" s="14" t="s">
        <v>27</v>
      </c>
      <c r="B10" s="13">
        <v>337478</v>
      </c>
      <c r="C10" s="13">
        <v>65790</v>
      </c>
      <c r="D10" s="13">
        <v>37040</v>
      </c>
      <c r="E10" s="15"/>
      <c r="F10" s="13"/>
      <c r="G10" s="13"/>
      <c r="H10" s="13">
        <v>3000</v>
      </c>
      <c r="I10" s="13"/>
      <c r="J10" s="13"/>
      <c r="K10" s="12">
        <f>SUM(B10:J10)</f>
        <v>443308</v>
      </c>
      <c r="L10" s="7">
        <v>94</v>
      </c>
      <c r="M10" s="6"/>
      <c r="N10" s="1"/>
    </row>
    <row r="11" spans="1:14" s="3" customFormat="1" ht="15" x14ac:dyDescent="0.3">
      <c r="A11" s="29" t="s">
        <v>13</v>
      </c>
      <c r="B11" s="13">
        <v>335449</v>
      </c>
      <c r="C11" s="13">
        <v>65071</v>
      </c>
      <c r="D11" s="13">
        <v>27689</v>
      </c>
      <c r="E11" s="13"/>
      <c r="F11" s="13"/>
      <c r="G11" s="13"/>
      <c r="H11" s="13">
        <v>1000</v>
      </c>
      <c r="I11" s="13"/>
      <c r="J11" s="13"/>
      <c r="K11" s="12">
        <f>SUM(B11:J11)</f>
        <v>429209</v>
      </c>
      <c r="L11" s="7">
        <v>87</v>
      </c>
      <c r="M11" s="6"/>
      <c r="N11" s="1"/>
    </row>
    <row r="12" spans="1:14" s="3" customFormat="1" ht="15" x14ac:dyDescent="0.3">
      <c r="A12" s="30" t="s">
        <v>14</v>
      </c>
      <c r="B12" s="13">
        <v>318943</v>
      </c>
      <c r="C12" s="13">
        <v>60401</v>
      </c>
      <c r="D12" s="13">
        <v>24185</v>
      </c>
      <c r="E12" s="13"/>
      <c r="F12" s="13"/>
      <c r="G12" s="13"/>
      <c r="H12" s="13">
        <v>543</v>
      </c>
      <c r="I12" s="13"/>
      <c r="J12" s="13"/>
      <c r="K12" s="12">
        <f>SUM(B12:J12)</f>
        <v>404072</v>
      </c>
      <c r="L12" s="7">
        <v>87</v>
      </c>
      <c r="M12" s="6"/>
      <c r="N12" s="1"/>
    </row>
    <row r="13" spans="1:14" s="3" customFormat="1" ht="15" x14ac:dyDescent="0.3">
      <c r="A13" s="30" t="s">
        <v>8</v>
      </c>
      <c r="B13" s="13">
        <v>305560</v>
      </c>
      <c r="C13" s="13">
        <v>60134</v>
      </c>
      <c r="D13" s="13">
        <v>24185</v>
      </c>
      <c r="E13" s="13"/>
      <c r="F13" s="13"/>
      <c r="G13" s="13"/>
      <c r="H13" s="13">
        <v>0</v>
      </c>
      <c r="I13" s="13"/>
      <c r="J13" s="13"/>
      <c r="K13" s="12">
        <f>SUM(B13:J13)</f>
        <v>389879</v>
      </c>
      <c r="L13" s="7">
        <v>87</v>
      </c>
      <c r="M13" s="6"/>
      <c r="N13" s="1"/>
    </row>
    <row r="14" spans="1:14" s="3" customFormat="1" ht="15" x14ac:dyDescent="0.3">
      <c r="A14" s="30" t="s">
        <v>15</v>
      </c>
      <c r="B14" s="8">
        <f>B12/B11</f>
        <v>0.95079430852379943</v>
      </c>
      <c r="C14" s="8">
        <f>C12/C11</f>
        <v>0.9282322386316485</v>
      </c>
      <c r="D14" s="8">
        <f>D12/D11</f>
        <v>0.8734515511574994</v>
      </c>
      <c r="E14" s="8"/>
      <c r="F14" s="8"/>
      <c r="G14" s="8"/>
      <c r="H14" s="8">
        <f>H12/H11</f>
        <v>0.54300000000000004</v>
      </c>
      <c r="I14" s="17"/>
      <c r="J14" s="8"/>
      <c r="K14" s="11">
        <f>K12/K11</f>
        <v>0.94143412649781344</v>
      </c>
      <c r="L14" s="36">
        <f>L12/L11</f>
        <v>1</v>
      </c>
      <c r="M14" s="6"/>
      <c r="N14" s="1"/>
    </row>
    <row r="15" spans="1:14" ht="30" x14ac:dyDescent="0.3">
      <c r="A15" s="14" t="s">
        <v>16</v>
      </c>
      <c r="B15" s="13">
        <v>72671</v>
      </c>
      <c r="C15" s="13">
        <v>16450</v>
      </c>
      <c r="D15" s="13">
        <v>221789</v>
      </c>
      <c r="E15" s="13"/>
      <c r="F15" s="13"/>
      <c r="G15" s="13"/>
      <c r="H15" s="13">
        <v>9112</v>
      </c>
      <c r="I15" s="13">
        <v>3674</v>
      </c>
      <c r="J15" s="13"/>
      <c r="K15" s="12">
        <f>SUM(B15:J15)</f>
        <v>323696</v>
      </c>
      <c r="L15" s="7">
        <v>20</v>
      </c>
      <c r="M15" s="6">
        <v>3</v>
      </c>
      <c r="N15"/>
    </row>
    <row r="16" spans="1:14" ht="15" x14ac:dyDescent="0.3">
      <c r="A16" s="29" t="s">
        <v>13</v>
      </c>
      <c r="B16" s="13">
        <v>84730</v>
      </c>
      <c r="C16" s="13">
        <v>19865</v>
      </c>
      <c r="D16" s="13">
        <v>187810</v>
      </c>
      <c r="E16" s="13"/>
      <c r="F16" s="13"/>
      <c r="G16" s="13"/>
      <c r="H16" s="13">
        <v>5109</v>
      </c>
      <c r="I16" s="13">
        <v>4</v>
      </c>
      <c r="J16" s="13"/>
      <c r="K16" s="12">
        <f>SUM(B16:J16)</f>
        <v>297518</v>
      </c>
      <c r="L16" s="7">
        <v>20</v>
      </c>
      <c r="M16" s="6">
        <v>3</v>
      </c>
      <c r="N16"/>
    </row>
    <row r="17" spans="1:14" ht="15" x14ac:dyDescent="0.3">
      <c r="A17" s="30" t="s">
        <v>14</v>
      </c>
      <c r="B17" s="13">
        <v>74879</v>
      </c>
      <c r="C17" s="13">
        <v>13544</v>
      </c>
      <c r="D17" s="13">
        <v>106287</v>
      </c>
      <c r="E17" s="13"/>
      <c r="F17" s="13"/>
      <c r="G17" s="13"/>
      <c r="H17" s="13">
        <v>5085</v>
      </c>
      <c r="I17" s="13">
        <v>0</v>
      </c>
      <c r="J17" s="13"/>
      <c r="K17" s="12">
        <f>SUM(B17:J17)</f>
        <v>199795</v>
      </c>
      <c r="L17" s="7">
        <v>18</v>
      </c>
      <c r="M17" s="6">
        <v>2</v>
      </c>
      <c r="N17"/>
    </row>
    <row r="18" spans="1:14" ht="15" x14ac:dyDescent="0.3">
      <c r="A18" s="30" t="s">
        <v>8</v>
      </c>
      <c r="B18" s="13">
        <v>35332</v>
      </c>
      <c r="C18" s="13">
        <v>6740</v>
      </c>
      <c r="D18" s="13"/>
      <c r="E18" s="13"/>
      <c r="F18" s="13"/>
      <c r="G18" s="13"/>
      <c r="H18" s="13">
        <v>0</v>
      </c>
      <c r="I18" s="13"/>
      <c r="J18" s="13"/>
      <c r="K18" s="12">
        <f>SUM(B18:J18)</f>
        <v>42072</v>
      </c>
      <c r="L18" s="7">
        <v>7</v>
      </c>
      <c r="M18" s="6"/>
      <c r="N18"/>
    </row>
    <row r="19" spans="1:14" ht="15" x14ac:dyDescent="0.3">
      <c r="A19" s="30" t="s">
        <v>15</v>
      </c>
      <c r="B19" s="8">
        <f>B17/B16</f>
        <v>0.88373657500295055</v>
      </c>
      <c r="C19" s="8">
        <f>C17/C16</f>
        <v>0.68180216461112508</v>
      </c>
      <c r="D19" s="8">
        <f>D17/D16</f>
        <v>0.56592833182471647</v>
      </c>
      <c r="E19" s="8"/>
      <c r="F19" s="8"/>
      <c r="G19" s="8"/>
      <c r="H19" s="8">
        <f>H17/H16</f>
        <v>0.99530240751614796</v>
      </c>
      <c r="I19" s="8">
        <f>I17/I16</f>
        <v>0</v>
      </c>
      <c r="J19" s="8"/>
      <c r="K19" s="11">
        <f>K17/K16</f>
        <v>0.67153920098951991</v>
      </c>
      <c r="L19" s="36">
        <f>L17/L16</f>
        <v>0.9</v>
      </c>
      <c r="M19" s="23">
        <f>M17/M16</f>
        <v>0.66666666666666663</v>
      </c>
      <c r="N19"/>
    </row>
    <row r="20" spans="1:14" ht="15" x14ac:dyDescent="0.3">
      <c r="A20" s="14" t="s">
        <v>17</v>
      </c>
      <c r="B20" s="13">
        <v>40166</v>
      </c>
      <c r="C20" s="13">
        <v>7029</v>
      </c>
      <c r="D20" s="13">
        <v>13370</v>
      </c>
      <c r="E20" s="13"/>
      <c r="F20" s="13"/>
      <c r="G20" s="13"/>
      <c r="H20" s="13">
        <v>12942</v>
      </c>
      <c r="I20" s="13"/>
      <c r="J20" s="13"/>
      <c r="K20" s="12">
        <f>SUM(B20:J20)</f>
        <v>73507</v>
      </c>
      <c r="L20" s="7">
        <v>13</v>
      </c>
      <c r="M20" s="6">
        <v>2</v>
      </c>
    </row>
    <row r="21" spans="1:14" ht="15" x14ac:dyDescent="0.3">
      <c r="A21" s="29" t="s">
        <v>13</v>
      </c>
      <c r="B21" s="13">
        <v>48309</v>
      </c>
      <c r="C21" s="13">
        <v>8275</v>
      </c>
      <c r="D21" s="13">
        <v>12588</v>
      </c>
      <c r="E21" s="13"/>
      <c r="F21" s="13"/>
      <c r="G21" s="13"/>
      <c r="H21" s="13">
        <v>15303</v>
      </c>
      <c r="I21" s="13"/>
      <c r="J21" s="13"/>
      <c r="K21" s="12">
        <f>SUM(B21:J21)</f>
        <v>84475</v>
      </c>
      <c r="L21" s="7">
        <v>13</v>
      </c>
      <c r="M21" s="6">
        <v>2</v>
      </c>
    </row>
    <row r="22" spans="1:14" ht="15" x14ac:dyDescent="0.3">
      <c r="A22" s="30" t="s">
        <v>14</v>
      </c>
      <c r="B22" s="13">
        <v>46018</v>
      </c>
      <c r="C22" s="13">
        <v>7563</v>
      </c>
      <c r="D22" s="13">
        <v>9840</v>
      </c>
      <c r="E22" s="13"/>
      <c r="F22" s="13"/>
      <c r="G22" s="13"/>
      <c r="H22" s="13">
        <v>14192</v>
      </c>
      <c r="I22" s="13"/>
      <c r="J22" s="13"/>
      <c r="K22" s="12">
        <f>SUM(B22:J22)</f>
        <v>77613</v>
      </c>
      <c r="L22" s="7">
        <v>12</v>
      </c>
      <c r="M22" s="6">
        <v>1</v>
      </c>
    </row>
    <row r="23" spans="1:14" ht="15" x14ac:dyDescent="0.3">
      <c r="A23" s="30" t="s">
        <v>26</v>
      </c>
      <c r="B23" s="13">
        <v>9399</v>
      </c>
      <c r="C23" s="13">
        <v>1618</v>
      </c>
      <c r="D23" s="13">
        <v>2600</v>
      </c>
      <c r="E23" s="13"/>
      <c r="F23" s="13"/>
      <c r="G23" s="13"/>
      <c r="H23" s="13">
        <v>0</v>
      </c>
      <c r="I23" s="13"/>
      <c r="J23" s="13"/>
      <c r="K23" s="12">
        <f>SUM(B23:J23)</f>
        <v>13617</v>
      </c>
      <c r="L23" s="7">
        <v>11</v>
      </c>
      <c r="M23" s="6"/>
    </row>
    <row r="24" spans="1:14" ht="15" x14ac:dyDescent="0.3">
      <c r="A24" s="30" t="s">
        <v>15</v>
      </c>
      <c r="B24" s="8">
        <f>B22/B21</f>
        <v>0.95257612453166074</v>
      </c>
      <c r="C24" s="8">
        <f>C22/C21</f>
        <v>0.91395770392749243</v>
      </c>
      <c r="D24" s="8">
        <f>D22/D21</f>
        <v>0.78169685414680645</v>
      </c>
      <c r="E24" s="8"/>
      <c r="F24" s="8"/>
      <c r="G24" s="8"/>
      <c r="H24" s="8">
        <f>H22/H21</f>
        <v>0.92739985623733912</v>
      </c>
      <c r="I24" s="8"/>
      <c r="J24" s="8"/>
      <c r="K24" s="11">
        <f>K22/K21</f>
        <v>0.91876886652855871</v>
      </c>
      <c r="L24" s="36">
        <f>L22/L21</f>
        <v>0.92307692307692313</v>
      </c>
      <c r="M24" s="23">
        <f>M22/M21</f>
        <v>0.5</v>
      </c>
    </row>
    <row r="25" spans="1:14" ht="30" x14ac:dyDescent="0.3">
      <c r="A25" s="14" t="s">
        <v>18</v>
      </c>
      <c r="B25" s="13">
        <v>98223</v>
      </c>
      <c r="C25" s="13">
        <v>17005</v>
      </c>
      <c r="D25" s="13">
        <v>79420</v>
      </c>
      <c r="E25" s="13"/>
      <c r="F25" s="13">
        <v>170</v>
      </c>
      <c r="G25" s="13"/>
      <c r="H25" s="13">
        <v>529</v>
      </c>
      <c r="I25" s="13"/>
      <c r="J25" s="13"/>
      <c r="K25" s="12">
        <f>SUM(B25:J25)</f>
        <v>195347</v>
      </c>
      <c r="L25" s="7">
        <v>20</v>
      </c>
      <c r="M25" s="6"/>
    </row>
    <row r="26" spans="1:14" ht="15" x14ac:dyDescent="0.3">
      <c r="A26" s="29" t="s">
        <v>13</v>
      </c>
      <c r="B26" s="13">
        <v>98378</v>
      </c>
      <c r="C26" s="13">
        <v>16318</v>
      </c>
      <c r="D26" s="13">
        <v>94154</v>
      </c>
      <c r="E26" s="13"/>
      <c r="F26" s="13">
        <v>267</v>
      </c>
      <c r="G26" s="13"/>
      <c r="H26" s="13">
        <v>729</v>
      </c>
      <c r="I26" s="13"/>
      <c r="J26" s="13"/>
      <c r="K26" s="12">
        <f>SUM(B26:J26)</f>
        <v>209846</v>
      </c>
      <c r="L26" s="7">
        <v>20</v>
      </c>
      <c r="M26" s="6"/>
    </row>
    <row r="27" spans="1:14" ht="15" x14ac:dyDescent="0.3">
      <c r="A27" s="30" t="s">
        <v>14</v>
      </c>
      <c r="B27" s="13">
        <v>94343</v>
      </c>
      <c r="C27" s="13">
        <v>15367</v>
      </c>
      <c r="D27" s="13">
        <v>89594</v>
      </c>
      <c r="E27" s="13"/>
      <c r="F27" s="13">
        <v>238</v>
      </c>
      <c r="G27" s="13"/>
      <c r="H27" s="13">
        <v>578</v>
      </c>
      <c r="I27" s="13"/>
      <c r="J27" s="13"/>
      <c r="K27" s="12">
        <f>SUM(B27:J27)</f>
        <v>200120</v>
      </c>
      <c r="L27" s="7">
        <v>17</v>
      </c>
      <c r="M27" s="6"/>
    </row>
    <row r="28" spans="1:14" ht="15" x14ac:dyDescent="0.3">
      <c r="A28" s="30" t="s">
        <v>26</v>
      </c>
      <c r="B28" s="13">
        <v>55100</v>
      </c>
      <c r="C28" s="13">
        <v>9531</v>
      </c>
      <c r="D28" s="13">
        <v>47743</v>
      </c>
      <c r="E28" s="13"/>
      <c r="F28" s="13">
        <v>238</v>
      </c>
      <c r="G28" s="13"/>
      <c r="H28" s="13">
        <v>0</v>
      </c>
      <c r="I28" s="13"/>
      <c r="J28" s="13"/>
      <c r="K28" s="12">
        <f>SUM(B28:J28)</f>
        <v>112612</v>
      </c>
      <c r="L28" s="7">
        <v>11</v>
      </c>
      <c r="M28" s="6"/>
    </row>
    <row r="29" spans="1:14" ht="15.75" thickBot="1" x14ac:dyDescent="0.35">
      <c r="A29" s="32" t="s">
        <v>15</v>
      </c>
      <c r="B29" s="9">
        <f>B27/B26</f>
        <v>0.95898473235886073</v>
      </c>
      <c r="C29" s="9">
        <f>C27/C26</f>
        <v>0.94172079911753892</v>
      </c>
      <c r="D29" s="9">
        <f>D27/D26</f>
        <v>0.9515687065870807</v>
      </c>
      <c r="E29" s="9"/>
      <c r="F29" s="9">
        <f>F27/F26</f>
        <v>0.89138576779026213</v>
      </c>
      <c r="G29" s="9"/>
      <c r="H29" s="9">
        <f>H27/H26</f>
        <v>0.79286694101508914</v>
      </c>
      <c r="I29" s="9"/>
      <c r="J29" s="9"/>
      <c r="K29" s="10">
        <f>K27/K26</f>
        <v>0.95365172555111843</v>
      </c>
      <c r="L29" s="35">
        <f>L27/L26</f>
        <v>0.85</v>
      </c>
      <c r="M29" s="39"/>
    </row>
    <row r="30" spans="1:14" ht="30" x14ac:dyDescent="0.3">
      <c r="A30" s="33" t="s">
        <v>19</v>
      </c>
      <c r="B30" s="31">
        <v>200955</v>
      </c>
      <c r="C30" s="31">
        <v>40209</v>
      </c>
      <c r="D30" s="31">
        <v>136823</v>
      </c>
      <c r="E30" s="31"/>
      <c r="F30" s="31"/>
      <c r="G30" s="31"/>
      <c r="H30" s="31">
        <v>4331</v>
      </c>
      <c r="I30" s="31">
        <v>1700</v>
      </c>
      <c r="J30" s="31"/>
      <c r="K30" s="22">
        <f>SUM(B30:J30)</f>
        <v>384018</v>
      </c>
      <c r="L30" s="20">
        <v>61</v>
      </c>
      <c r="M30" s="34"/>
    </row>
    <row r="31" spans="1:14" ht="15" x14ac:dyDescent="0.3">
      <c r="A31" s="29" t="s">
        <v>13</v>
      </c>
      <c r="B31" s="13">
        <v>210265</v>
      </c>
      <c r="C31" s="13">
        <v>41658</v>
      </c>
      <c r="D31" s="13">
        <v>136923</v>
      </c>
      <c r="E31" s="13">
        <v>0</v>
      </c>
      <c r="F31" s="13"/>
      <c r="G31" s="13"/>
      <c r="H31" s="13">
        <v>3331</v>
      </c>
      <c r="I31" s="13">
        <v>0</v>
      </c>
      <c r="J31" s="13"/>
      <c r="K31" s="12">
        <f>SUM(B31:J31)</f>
        <v>392177</v>
      </c>
      <c r="L31" s="7">
        <v>61</v>
      </c>
      <c r="M31" s="6"/>
    </row>
    <row r="32" spans="1:14" ht="15" x14ac:dyDescent="0.3">
      <c r="A32" s="30" t="s">
        <v>14</v>
      </c>
      <c r="B32" s="13">
        <v>195672</v>
      </c>
      <c r="C32" s="13">
        <v>36769</v>
      </c>
      <c r="D32" s="13">
        <v>119332</v>
      </c>
      <c r="E32" s="13">
        <v>0</v>
      </c>
      <c r="F32" s="13"/>
      <c r="G32" s="13"/>
      <c r="H32" s="13">
        <v>2585</v>
      </c>
      <c r="I32" s="13">
        <v>0</v>
      </c>
      <c r="J32" s="13"/>
      <c r="K32" s="12">
        <f>SUM(B32:J32)</f>
        <v>354358</v>
      </c>
      <c r="L32" s="7">
        <v>58</v>
      </c>
      <c r="M32" s="6"/>
    </row>
    <row r="33" spans="1:13" ht="15" x14ac:dyDescent="0.3">
      <c r="A33" s="30" t="s">
        <v>26</v>
      </c>
      <c r="B33" s="13">
        <v>74105</v>
      </c>
      <c r="C33" s="13">
        <v>13980</v>
      </c>
      <c r="D33" s="13">
        <v>33657</v>
      </c>
      <c r="E33" s="13"/>
      <c r="F33" s="13"/>
      <c r="G33" s="13"/>
      <c r="H33" s="13">
        <v>605</v>
      </c>
      <c r="I33" s="13"/>
      <c r="J33" s="13"/>
      <c r="K33" s="12">
        <f>SUM(B33:J33)</f>
        <v>122347</v>
      </c>
      <c r="L33" s="7">
        <v>21</v>
      </c>
      <c r="M33" s="6"/>
    </row>
    <row r="34" spans="1:13" ht="15" x14ac:dyDescent="0.3">
      <c r="A34" s="30" t="s">
        <v>15</v>
      </c>
      <c r="B34" s="8">
        <f>B32/B31</f>
        <v>0.93059710365491166</v>
      </c>
      <c r="C34" s="8">
        <f>C32/C31</f>
        <v>0.88263958903451922</v>
      </c>
      <c r="D34" s="8">
        <f>D32/D31</f>
        <v>0.87152633231816423</v>
      </c>
      <c r="E34" s="8"/>
      <c r="F34" s="8"/>
      <c r="G34" s="8"/>
      <c r="H34" s="8">
        <f>H32/H31</f>
        <v>0.77604323026118283</v>
      </c>
      <c r="I34" s="8"/>
      <c r="J34" s="8"/>
      <c r="K34" s="11">
        <f>K32/K31</f>
        <v>0.90356650186012943</v>
      </c>
      <c r="L34" s="36">
        <f>L32/L31</f>
        <v>0.95081967213114749</v>
      </c>
      <c r="M34" s="23"/>
    </row>
    <row r="35" spans="1:13" ht="15" x14ac:dyDescent="0.3">
      <c r="A35" s="14" t="s">
        <v>20</v>
      </c>
      <c r="B35" s="13">
        <v>42970</v>
      </c>
      <c r="C35" s="13">
        <v>7702</v>
      </c>
      <c r="D35" s="13">
        <v>27020</v>
      </c>
      <c r="E35" s="13"/>
      <c r="F35" s="13"/>
      <c r="G35" s="13"/>
      <c r="H35" s="13">
        <v>8142</v>
      </c>
      <c r="I35" s="13">
        <v>3500</v>
      </c>
      <c r="J35" s="13"/>
      <c r="K35" s="12">
        <f>SUM(B35:J35)</f>
        <v>89334</v>
      </c>
      <c r="L35" s="28">
        <v>14</v>
      </c>
      <c r="M35" s="6"/>
    </row>
    <row r="36" spans="1:13" ht="15" x14ac:dyDescent="0.3">
      <c r="A36" s="29" t="s">
        <v>13</v>
      </c>
      <c r="B36" s="13">
        <v>44917</v>
      </c>
      <c r="C36" s="13">
        <v>7877</v>
      </c>
      <c r="D36" s="13">
        <v>28886</v>
      </c>
      <c r="E36" s="13"/>
      <c r="F36" s="13"/>
      <c r="G36" s="13"/>
      <c r="H36" s="13">
        <v>12569</v>
      </c>
      <c r="I36" s="13">
        <v>700</v>
      </c>
      <c r="J36" s="13"/>
      <c r="K36" s="12">
        <f>SUM(B36:J36)</f>
        <v>94949</v>
      </c>
      <c r="L36" s="7">
        <v>14</v>
      </c>
      <c r="M36" s="6"/>
    </row>
    <row r="37" spans="1:13" ht="15" x14ac:dyDescent="0.3">
      <c r="A37" s="30" t="s">
        <v>14</v>
      </c>
      <c r="B37" s="13">
        <v>40538</v>
      </c>
      <c r="C37" s="13">
        <v>6236</v>
      </c>
      <c r="D37" s="13">
        <v>17754</v>
      </c>
      <c r="E37" s="13"/>
      <c r="F37" s="13"/>
      <c r="G37" s="13"/>
      <c r="H37" s="13">
        <v>7466</v>
      </c>
      <c r="I37" s="13">
        <v>0</v>
      </c>
      <c r="J37" s="13"/>
      <c r="K37" s="12">
        <f>SUM(B37:J37)</f>
        <v>71994</v>
      </c>
      <c r="L37" s="7">
        <v>13</v>
      </c>
      <c r="M37" s="6">
        <v>1</v>
      </c>
    </row>
    <row r="38" spans="1:13" ht="15" x14ac:dyDescent="0.3">
      <c r="A38" s="30" t="s">
        <v>15</v>
      </c>
      <c r="B38" s="8">
        <f>B37/B36</f>
        <v>0.90250907228888844</v>
      </c>
      <c r="C38" s="8">
        <f>C37/C36</f>
        <v>0.79167195632855147</v>
      </c>
      <c r="D38" s="8">
        <f>D37/D36</f>
        <v>0.61462300076161458</v>
      </c>
      <c r="E38" s="8"/>
      <c r="F38" s="8"/>
      <c r="G38" s="8"/>
      <c r="H38" s="8">
        <f>H37/H36</f>
        <v>0.59400111385153953</v>
      </c>
      <c r="I38" s="8">
        <f>I37/I36</f>
        <v>0</v>
      </c>
      <c r="J38" s="8"/>
      <c r="K38" s="11">
        <f>K37/K36</f>
        <v>0.75823863337159947</v>
      </c>
      <c r="L38" s="36">
        <f>L37/L36</f>
        <v>0.9285714285714286</v>
      </c>
      <c r="M38" s="6"/>
    </row>
    <row r="39" spans="1:13" ht="30" x14ac:dyDescent="0.3">
      <c r="A39" s="14" t="s">
        <v>31</v>
      </c>
      <c r="B39" s="13">
        <v>63093</v>
      </c>
      <c r="C39" s="13">
        <v>11093</v>
      </c>
      <c r="D39" s="13">
        <v>14319</v>
      </c>
      <c r="E39" s="13"/>
      <c r="F39" s="13"/>
      <c r="G39" s="13"/>
      <c r="H39" s="13">
        <v>481</v>
      </c>
      <c r="I39" s="13"/>
      <c r="J39" s="13"/>
      <c r="K39" s="12">
        <f>SUM(B39:J39)</f>
        <v>88986</v>
      </c>
      <c r="L39" s="28">
        <v>23</v>
      </c>
      <c r="M39" s="6"/>
    </row>
    <row r="40" spans="1:13" ht="15" x14ac:dyDescent="0.3">
      <c r="A40" s="29" t="s">
        <v>13</v>
      </c>
      <c r="B40" s="13">
        <v>75537</v>
      </c>
      <c r="C40" s="13">
        <v>12759</v>
      </c>
      <c r="D40" s="13">
        <v>8171</v>
      </c>
      <c r="E40" s="13"/>
      <c r="F40" s="13"/>
      <c r="G40" s="13"/>
      <c r="H40" s="13">
        <v>271</v>
      </c>
      <c r="I40" s="13"/>
      <c r="J40" s="13"/>
      <c r="K40" s="12">
        <f>SUM(B40:J40)</f>
        <v>96738</v>
      </c>
      <c r="L40" s="7">
        <v>23</v>
      </c>
      <c r="M40" s="6"/>
    </row>
    <row r="41" spans="1:13" ht="15" x14ac:dyDescent="0.3">
      <c r="A41" s="30" t="s">
        <v>14</v>
      </c>
      <c r="B41" s="13">
        <v>73409</v>
      </c>
      <c r="C41" s="13">
        <v>12134</v>
      </c>
      <c r="D41" s="13">
        <v>7136</v>
      </c>
      <c r="E41" s="13"/>
      <c r="F41" s="13"/>
      <c r="G41" s="13"/>
      <c r="H41" s="13">
        <v>93</v>
      </c>
      <c r="I41" s="13"/>
      <c r="J41" s="13"/>
      <c r="K41" s="12">
        <f>SUM(B41:J41)</f>
        <v>92772</v>
      </c>
      <c r="L41" s="7">
        <v>18</v>
      </c>
      <c r="M41" s="6"/>
    </row>
    <row r="42" spans="1:13" ht="15" x14ac:dyDescent="0.3">
      <c r="A42" s="30" t="s">
        <v>26</v>
      </c>
      <c r="B42" s="13">
        <v>65323</v>
      </c>
      <c r="C42" s="13">
        <v>11305</v>
      </c>
      <c r="D42" s="13">
        <v>7136</v>
      </c>
      <c r="E42" s="13"/>
      <c r="F42" s="13"/>
      <c r="G42" s="13"/>
      <c r="H42" s="13">
        <v>93</v>
      </c>
      <c r="I42" s="13"/>
      <c r="J42" s="13"/>
      <c r="K42" s="12">
        <f>SUM(B42:J42)</f>
        <v>83857</v>
      </c>
      <c r="L42" s="7">
        <v>18</v>
      </c>
      <c r="M42" s="6"/>
    </row>
    <row r="43" spans="1:13" ht="15" x14ac:dyDescent="0.3">
      <c r="A43" s="30" t="s">
        <v>15</v>
      </c>
      <c r="B43" s="8">
        <f>B41/B40</f>
        <v>0.97182837549810031</v>
      </c>
      <c r="C43" s="8">
        <f>C41/C40</f>
        <v>0.95101496982522138</v>
      </c>
      <c r="D43" s="8">
        <f>D41/D40</f>
        <v>0.87333251743972584</v>
      </c>
      <c r="E43" s="8"/>
      <c r="F43" s="8"/>
      <c r="G43" s="8"/>
      <c r="H43" s="8">
        <f>H41/H40</f>
        <v>0.34317343173431736</v>
      </c>
      <c r="I43" s="8"/>
      <c r="J43" s="8"/>
      <c r="K43" s="11">
        <f>K41/K40</f>
        <v>0.95900266699745707</v>
      </c>
      <c r="L43" s="36">
        <f>L41/L40</f>
        <v>0.78260869565217395</v>
      </c>
      <c r="M43" s="6"/>
    </row>
    <row r="44" spans="1:13" ht="30" x14ac:dyDescent="0.3">
      <c r="A44" s="14" t="s">
        <v>21</v>
      </c>
      <c r="B44" s="13">
        <v>353259</v>
      </c>
      <c r="C44" s="13">
        <v>67182</v>
      </c>
      <c r="D44" s="13">
        <v>400683</v>
      </c>
      <c r="E44" s="13"/>
      <c r="F44" s="13"/>
      <c r="G44" s="13"/>
      <c r="H44" s="13">
        <v>16526</v>
      </c>
      <c r="I44" s="13">
        <v>11195</v>
      </c>
      <c r="J44" s="13"/>
      <c r="K44" s="12">
        <f>SUM(B44:J44)</f>
        <v>848845</v>
      </c>
      <c r="L44" s="28">
        <v>123</v>
      </c>
      <c r="M44" s="6"/>
    </row>
    <row r="45" spans="1:13" ht="15" x14ac:dyDescent="0.3">
      <c r="A45" s="29" t="s">
        <v>13</v>
      </c>
      <c r="B45" s="13">
        <v>333417</v>
      </c>
      <c r="C45" s="13">
        <v>63926</v>
      </c>
      <c r="D45" s="13">
        <v>364397</v>
      </c>
      <c r="E45" s="13"/>
      <c r="F45" s="13"/>
      <c r="G45" s="13"/>
      <c r="H45" s="13">
        <v>18139</v>
      </c>
      <c r="I45" s="13">
        <v>8482</v>
      </c>
      <c r="J45" s="13"/>
      <c r="K45" s="12">
        <f>SUM(B45:J45)</f>
        <v>788361</v>
      </c>
      <c r="L45" s="7">
        <v>123</v>
      </c>
      <c r="M45" s="6"/>
    </row>
    <row r="46" spans="1:13" ht="15" x14ac:dyDescent="0.3">
      <c r="A46" s="30" t="s">
        <v>14</v>
      </c>
      <c r="B46" s="13">
        <v>269888</v>
      </c>
      <c r="C46" s="13">
        <v>47815</v>
      </c>
      <c r="D46" s="13">
        <v>333701</v>
      </c>
      <c r="E46" s="13"/>
      <c r="F46" s="13"/>
      <c r="G46" s="13"/>
      <c r="H46" s="13">
        <v>18131</v>
      </c>
      <c r="I46" s="13">
        <v>5038</v>
      </c>
      <c r="J46" s="13"/>
      <c r="K46" s="12">
        <f>SUM(B46:J46)</f>
        <v>674573</v>
      </c>
      <c r="L46" s="7">
        <v>90</v>
      </c>
      <c r="M46" s="6">
        <v>4</v>
      </c>
    </row>
    <row r="47" spans="1:13" ht="15" x14ac:dyDescent="0.3">
      <c r="A47" s="30" t="s">
        <v>26</v>
      </c>
      <c r="B47" s="13">
        <v>142470</v>
      </c>
      <c r="C47" s="13">
        <v>27068</v>
      </c>
      <c r="D47" s="13">
        <v>166749</v>
      </c>
      <c r="E47" s="13"/>
      <c r="F47" s="13"/>
      <c r="G47" s="13"/>
      <c r="H47" s="13">
        <v>0</v>
      </c>
      <c r="I47" s="13">
        <v>4173</v>
      </c>
      <c r="J47" s="13"/>
      <c r="K47" s="12">
        <f>SUM(B47:J47)</f>
        <v>340460</v>
      </c>
      <c r="L47" s="7">
        <v>90</v>
      </c>
      <c r="M47" s="6"/>
    </row>
    <row r="48" spans="1:13" s="4" customFormat="1" ht="15.75" thickBot="1" x14ac:dyDescent="0.35">
      <c r="A48" s="42" t="s">
        <v>15</v>
      </c>
      <c r="B48" s="9">
        <f>B46/B45</f>
        <v>0.80946082533284147</v>
      </c>
      <c r="C48" s="9">
        <f t="shared" ref="C48:L48" si="1">C46/C45</f>
        <v>0.74797422019209714</v>
      </c>
      <c r="D48" s="9">
        <f t="shared" si="1"/>
        <v>0.91576220440892764</v>
      </c>
      <c r="E48" s="9"/>
      <c r="F48" s="9"/>
      <c r="G48" s="9"/>
      <c r="H48" s="9">
        <f t="shared" si="1"/>
        <v>0.9995589613539887</v>
      </c>
      <c r="I48" s="9">
        <f t="shared" si="1"/>
        <v>0.59396368780947895</v>
      </c>
      <c r="J48" s="9"/>
      <c r="K48" s="10">
        <f t="shared" si="1"/>
        <v>0.85566510773617666</v>
      </c>
      <c r="L48" s="35">
        <f t="shared" si="1"/>
        <v>0.73170731707317072</v>
      </c>
      <c r="M48" s="39"/>
    </row>
    <row r="49" spans="1:13" ht="30" x14ac:dyDescent="0.3">
      <c r="A49" s="21" t="s">
        <v>22</v>
      </c>
      <c r="B49" s="22">
        <f>B5+B10+B15+B20+B25+B30+B35+B44+B39</f>
        <v>1466539</v>
      </c>
      <c r="C49" s="22">
        <f t="shared" ref="C49:M49" si="2">C5+C10+C15+C20+C25+C30+C35+C44+C39</f>
        <v>281899</v>
      </c>
      <c r="D49" s="22">
        <f t="shared" si="2"/>
        <v>975334</v>
      </c>
      <c r="E49" s="22">
        <f t="shared" si="2"/>
        <v>0</v>
      </c>
      <c r="F49" s="22">
        <f t="shared" si="2"/>
        <v>170</v>
      </c>
      <c r="G49" s="22">
        <f t="shared" si="2"/>
        <v>0</v>
      </c>
      <c r="H49" s="22">
        <f t="shared" si="2"/>
        <v>59823</v>
      </c>
      <c r="I49" s="22">
        <f t="shared" si="2"/>
        <v>21569</v>
      </c>
      <c r="J49" s="22">
        <f t="shared" si="2"/>
        <v>5498</v>
      </c>
      <c r="K49" s="22">
        <f t="shared" si="2"/>
        <v>2810832</v>
      </c>
      <c r="L49" s="22">
        <f t="shared" si="2"/>
        <v>426</v>
      </c>
      <c r="M49" s="34">
        <f t="shared" si="2"/>
        <v>5</v>
      </c>
    </row>
    <row r="50" spans="1:13" ht="15" x14ac:dyDescent="0.3">
      <c r="A50" s="19" t="s">
        <v>13</v>
      </c>
      <c r="B50" s="12">
        <f>B6+B11+B16+B21+B26+B31+B36+B45+B40</f>
        <v>1469991</v>
      </c>
      <c r="C50" s="12">
        <f t="shared" ref="C50:M50" si="3">C6+C11+C16+C21+C26+C31+C36+C45+C40</f>
        <v>279994</v>
      </c>
      <c r="D50" s="12">
        <f t="shared" si="3"/>
        <v>906216</v>
      </c>
      <c r="E50" s="12">
        <f t="shared" si="3"/>
        <v>0</v>
      </c>
      <c r="F50" s="12">
        <f t="shared" si="3"/>
        <v>267</v>
      </c>
      <c r="G50" s="12">
        <f t="shared" si="3"/>
        <v>0</v>
      </c>
      <c r="H50" s="12">
        <f t="shared" si="3"/>
        <v>63494</v>
      </c>
      <c r="I50" s="12">
        <f t="shared" si="3"/>
        <v>9186</v>
      </c>
      <c r="J50" s="12">
        <f t="shared" si="3"/>
        <v>0</v>
      </c>
      <c r="K50" s="12">
        <f t="shared" si="3"/>
        <v>2729148</v>
      </c>
      <c r="L50" s="12">
        <f t="shared" si="3"/>
        <v>417</v>
      </c>
      <c r="M50" s="6">
        <f t="shared" si="3"/>
        <v>5</v>
      </c>
    </row>
    <row r="51" spans="1:13" ht="15" x14ac:dyDescent="0.3">
      <c r="A51" s="19" t="s">
        <v>14</v>
      </c>
      <c r="B51" s="12">
        <f>B7+B12+B17+B22+B27+B32+B37+B46+B41</f>
        <v>1326375</v>
      </c>
      <c r="C51" s="12">
        <f t="shared" ref="C51:M51" si="4">C7+C12+C17+C22+C27+C32+C37+C46+C41</f>
        <v>239121</v>
      </c>
      <c r="D51" s="12">
        <f t="shared" si="4"/>
        <v>741077</v>
      </c>
      <c r="E51" s="12">
        <f t="shared" si="4"/>
        <v>0</v>
      </c>
      <c r="F51" s="12">
        <f t="shared" si="4"/>
        <v>238</v>
      </c>
      <c r="G51" s="12">
        <f t="shared" si="4"/>
        <v>0</v>
      </c>
      <c r="H51" s="12">
        <f t="shared" si="4"/>
        <v>54768</v>
      </c>
      <c r="I51" s="12">
        <f t="shared" si="4"/>
        <v>5038</v>
      </c>
      <c r="J51" s="12">
        <f t="shared" si="4"/>
        <v>0</v>
      </c>
      <c r="K51" s="12">
        <f t="shared" si="4"/>
        <v>2366617</v>
      </c>
      <c r="L51" s="12">
        <f t="shared" si="4"/>
        <v>361</v>
      </c>
      <c r="M51" s="6">
        <f t="shared" si="4"/>
        <v>8</v>
      </c>
    </row>
    <row r="52" spans="1:13" ht="15" x14ac:dyDescent="0.3">
      <c r="A52" s="19" t="s">
        <v>8</v>
      </c>
      <c r="B52" s="12">
        <f>B8+B13+B18+B23+B28+B33+B47+B42</f>
        <v>847705</v>
      </c>
      <c r="C52" s="12">
        <f t="shared" ref="C52:M52" si="5">C8+C13+C18+C23+C28+C33+C47+C42</f>
        <v>161044</v>
      </c>
      <c r="D52" s="12">
        <f t="shared" si="5"/>
        <v>311634</v>
      </c>
      <c r="E52" s="12">
        <f t="shared" si="5"/>
        <v>0</v>
      </c>
      <c r="F52" s="12">
        <f t="shared" si="5"/>
        <v>238</v>
      </c>
      <c r="G52" s="12">
        <f t="shared" si="5"/>
        <v>0</v>
      </c>
      <c r="H52" s="12">
        <f t="shared" si="5"/>
        <v>2054</v>
      </c>
      <c r="I52" s="12">
        <f t="shared" si="5"/>
        <v>4173</v>
      </c>
      <c r="J52" s="12">
        <f t="shared" si="5"/>
        <v>0</v>
      </c>
      <c r="K52" s="12">
        <f t="shared" si="5"/>
        <v>1326848</v>
      </c>
      <c r="L52" s="12">
        <f t="shared" si="5"/>
        <v>286</v>
      </c>
      <c r="M52" s="6">
        <f t="shared" si="5"/>
        <v>0</v>
      </c>
    </row>
    <row r="53" spans="1:13" ht="15" x14ac:dyDescent="0.3">
      <c r="A53" s="40" t="s">
        <v>9</v>
      </c>
      <c r="B53" s="41">
        <f>B51-B52</f>
        <v>478670</v>
      </c>
      <c r="C53" s="41">
        <f t="shared" ref="C53:M53" si="6">C51-C52</f>
        <v>78077</v>
      </c>
      <c r="D53" s="41">
        <f t="shared" si="6"/>
        <v>429443</v>
      </c>
      <c r="E53" s="41">
        <f t="shared" si="6"/>
        <v>0</v>
      </c>
      <c r="F53" s="41">
        <f t="shared" si="6"/>
        <v>0</v>
      </c>
      <c r="G53" s="41">
        <f t="shared" si="6"/>
        <v>0</v>
      </c>
      <c r="H53" s="41">
        <f t="shared" si="6"/>
        <v>52714</v>
      </c>
      <c r="I53" s="41">
        <f t="shared" si="6"/>
        <v>865</v>
      </c>
      <c r="J53" s="41">
        <f t="shared" si="6"/>
        <v>0</v>
      </c>
      <c r="K53" s="41">
        <f t="shared" si="6"/>
        <v>1039769</v>
      </c>
      <c r="L53" s="41">
        <f t="shared" si="6"/>
        <v>75</v>
      </c>
      <c r="M53" s="6">
        <f t="shared" si="6"/>
        <v>8</v>
      </c>
    </row>
    <row r="54" spans="1:13" ht="15.75" thickBot="1" x14ac:dyDescent="0.35">
      <c r="A54" s="16" t="s">
        <v>15</v>
      </c>
      <c r="B54" s="10">
        <f>B51/B50</f>
        <v>0.90230144266189383</v>
      </c>
      <c r="C54" s="10">
        <f>C51/C50</f>
        <v>0.85402187189725498</v>
      </c>
      <c r="D54" s="10">
        <f>D51/D50</f>
        <v>0.81777081843622268</v>
      </c>
      <c r="E54" s="10">
        <v>0</v>
      </c>
      <c r="F54" s="10">
        <f>F51/F50</f>
        <v>0.89138576779026213</v>
      </c>
      <c r="G54" s="10">
        <v>0</v>
      </c>
      <c r="H54" s="10">
        <f>H51/H50</f>
        <v>0.86256969162440544</v>
      </c>
      <c r="I54" s="10">
        <f>I51/I50</f>
        <v>0.54844328325713043</v>
      </c>
      <c r="J54" s="10"/>
      <c r="K54" s="10">
        <f>K51/K50</f>
        <v>0.86716330517802631</v>
      </c>
      <c r="L54" s="37">
        <f>L51/L50</f>
        <v>0.86570743405275774</v>
      </c>
      <c r="M54" s="38"/>
    </row>
  </sheetData>
  <mergeCells count="14">
    <mergeCell ref="M1:M3"/>
    <mergeCell ref="L1:L3"/>
    <mergeCell ref="K1:K3"/>
    <mergeCell ref="A1:A3"/>
    <mergeCell ref="E2:E3"/>
    <mergeCell ref="H2:H3"/>
    <mergeCell ref="I2:I3"/>
    <mergeCell ref="J2:J3"/>
    <mergeCell ref="H1:J1"/>
    <mergeCell ref="F2:G2"/>
    <mergeCell ref="B2:B3"/>
    <mergeCell ref="C2:C3"/>
    <mergeCell ref="D2:D3"/>
    <mergeCell ref="B1:G1"/>
  </mergeCells>
  <phoneticPr fontId="10" type="noConversion"/>
  <pageMargins left="0.31496062992125984" right="0.15748031496062992" top="0.74803149606299213" bottom="0.23622047244094491" header="0.19685039370078741" footer="0.19685039370078741"/>
  <pageSetup paperSize="9" scale="95" orientation="landscape" r:id="rId1"/>
  <headerFooter>
    <oddHeader>&amp;C&amp;"Book Antiqua,Félkövér"&amp;11Önkormányzati költségvetési szervek 
2020. évi főbb kiadásai jogcím-csoportonként&amp;R&amp;"Book Antiqua,Félkövér"&amp;11 10. melléklet
ezer Ft</oddHeader>
    <oddFooter>&amp;C&amp;P</oddFooter>
  </headerFooter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</vt:lpstr>
      <vt:lpstr>'10'!Nyomtatási_cím</vt:lpstr>
      <vt:lpstr>'10'!Nyomtatási_terület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2021-04-30T07:51:04Z</dcterms:modified>
</cp:coreProperties>
</file>