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13" sheetId="23" r:id="rId1"/>
  </sheets>
  <definedNames>
    <definedName name="_xlnm.Print_Titles" localSheetId="0">'13'!$1:$2</definedName>
  </definedNames>
  <calcPr calcId="152511"/>
</workbook>
</file>

<file path=xl/calcChain.xml><?xml version="1.0" encoding="utf-8"?>
<calcChain xmlns="http://schemas.openxmlformats.org/spreadsheetml/2006/main">
  <c r="H20" i="23" l="1"/>
  <c r="G21" i="23"/>
  <c r="H6" i="23"/>
  <c r="H10" i="23"/>
  <c r="H11" i="23"/>
  <c r="H14" i="23"/>
  <c r="H16" i="23"/>
  <c r="H17" i="23"/>
  <c r="H18" i="23"/>
  <c r="H19" i="23"/>
  <c r="H22" i="23"/>
  <c r="H23" i="23"/>
  <c r="H26" i="23"/>
  <c r="H29" i="23"/>
  <c r="H32" i="23"/>
  <c r="H39" i="23"/>
  <c r="E31" i="23"/>
  <c r="H31" i="23" s="1"/>
  <c r="F31" i="23"/>
  <c r="G6" i="23"/>
  <c r="G10" i="23"/>
  <c r="G11" i="23"/>
  <c r="G12" i="23"/>
  <c r="G13" i="23"/>
  <c r="G14" i="23"/>
  <c r="G16" i="23"/>
  <c r="G17" i="23"/>
  <c r="G18" i="23"/>
  <c r="G19" i="23"/>
  <c r="G20" i="23"/>
  <c r="G22" i="23"/>
  <c r="G23" i="23"/>
  <c r="G24" i="23"/>
  <c r="G26" i="23"/>
  <c r="G29" i="23"/>
  <c r="G32" i="23"/>
  <c r="G31" i="23"/>
  <c r="G39" i="23"/>
  <c r="G40" i="23"/>
  <c r="E9" i="23"/>
  <c r="E8" i="23" s="1"/>
  <c r="F9" i="23"/>
  <c r="C9" i="23"/>
  <c r="C8" i="23" s="1"/>
  <c r="E25" i="23"/>
  <c r="H25" i="23"/>
  <c r="F25" i="23"/>
  <c r="E38" i="23"/>
  <c r="H38" i="23" s="1"/>
  <c r="F38" i="23"/>
  <c r="F41" i="23"/>
  <c r="G41" i="23" s="1"/>
  <c r="E28" i="23"/>
  <c r="F28" i="23"/>
  <c r="D12" i="23"/>
  <c r="H12" i="23"/>
  <c r="D5" i="23"/>
  <c r="E5" i="23"/>
  <c r="F5" i="23"/>
  <c r="G5" i="23" s="1"/>
  <c r="C5" i="23"/>
  <c r="C38" i="23"/>
  <c r="C41" i="23" s="1"/>
  <c r="D37" i="23"/>
  <c r="D36" i="23"/>
  <c r="C31" i="23"/>
  <c r="D30" i="23"/>
  <c r="D28" i="23"/>
  <c r="C28" i="23"/>
  <c r="D25" i="23"/>
  <c r="C25" i="23"/>
  <c r="C34" i="23"/>
  <c r="C43" i="23" s="1"/>
  <c r="D13" i="23"/>
  <c r="H13" i="23"/>
  <c r="E41" i="23"/>
  <c r="E34" i="23"/>
  <c r="E43" i="23" s="1"/>
  <c r="D38" i="23"/>
  <c r="D41" i="23" s="1"/>
  <c r="H41" i="23" s="1"/>
  <c r="D31" i="23"/>
  <c r="G25" i="23"/>
  <c r="G38" i="23"/>
  <c r="D9" i="23"/>
  <c r="D8" i="23" s="1"/>
  <c r="H5" i="23"/>
  <c r="H9" i="23"/>
  <c r="H8" i="23"/>
  <c r="F8" i="23" l="1"/>
  <c r="F34" i="23" s="1"/>
  <c r="F43" i="23" s="1"/>
  <c r="G43" i="23" s="1"/>
  <c r="G9" i="23"/>
  <c r="G8" i="23" s="1"/>
  <c r="D34" i="23"/>
  <c r="D43" i="23" s="1"/>
  <c r="H43" i="23" s="1"/>
  <c r="G28" i="23"/>
  <c r="H28" i="23"/>
  <c r="G34" i="23" l="1"/>
  <c r="H34" i="23"/>
</calcChain>
</file>

<file path=xl/sharedStrings.xml><?xml version="1.0" encoding="utf-8"?>
<sst xmlns="http://schemas.openxmlformats.org/spreadsheetml/2006/main" count="40" uniqueCount="38">
  <si>
    <t>Sor-szám</t>
  </si>
  <si>
    <t>Összesen:</t>
  </si>
  <si>
    <t>Önkormányzat összesen:</t>
  </si>
  <si>
    <t>Költségvetési szervek</t>
  </si>
  <si>
    <t>Keszthely Város Önkormányzata</t>
  </si>
  <si>
    <t>Bursa Hungarica</t>
  </si>
  <si>
    <t>Kötelező feladat</t>
  </si>
  <si>
    <t>Önként vállalt feladat</t>
  </si>
  <si>
    <t>Módosított előirányzat</t>
  </si>
  <si>
    <t>Eredeti előirányzat</t>
  </si>
  <si>
    <t>T/M %</t>
  </si>
  <si>
    <t xml:space="preserve">Teljesítésből </t>
  </si>
  <si>
    <t>Egyéb működési célú támogatások ÁHT-n belülre</t>
  </si>
  <si>
    <t>Tagdíj</t>
  </si>
  <si>
    <t>Kompenzáció</t>
  </si>
  <si>
    <t>Teréz Anya Szociális Integrált Intézmény</t>
  </si>
  <si>
    <t>Informatikai fejlesztések (013370)</t>
  </si>
  <si>
    <t xml:space="preserve"> KÖFOP-1.2.1 - VEKOP-16-2017-01252 pály. visszafizetés</t>
  </si>
  <si>
    <t>Támogatási célú finanszírozási műveletek (018030)</t>
  </si>
  <si>
    <t>Keszthely és Környéke Kistérségi Többcélú Társulás</t>
  </si>
  <si>
    <t>ebből: állami támogatás ( házi segítségnyújtás, családsegítő- és gyermekjóléti szolgálat)</t>
  </si>
  <si>
    <t xml:space="preserve">Házi segítségnyújtás </t>
  </si>
  <si>
    <t xml:space="preserve">Jelzőrendszeres házi segítségnyújtás </t>
  </si>
  <si>
    <t>Szociális ágazati összevont pótlék</t>
  </si>
  <si>
    <t>Nagykanizsai Tankerületi Központ - Csány-Szendrey AMI Fodor u. Tagintézmény</t>
  </si>
  <si>
    <t>Nagykanizsai Tankerületi Központ - Csány-Szendrey AMI Deák F.u. Tagintézmény</t>
  </si>
  <si>
    <t xml:space="preserve">Nagykanizsai Tankerületi Központ - Egry J.Ált.Iskola </t>
  </si>
  <si>
    <t xml:space="preserve">Nagykanizsai Tankerületi Központ - F.Gy. Zenei Alapfokú Művészeti Iskola </t>
  </si>
  <si>
    <t>Nagykanizsai Tankerületi Központ - Zöldmező Utcai Ált.Iskola, Speciális Szakiskola, Kollégium és EGYMI</t>
  </si>
  <si>
    <t>Zalaegerszegi Tankerületi Központ - ZM Pedagógiai Szak-szolgálat Keszthelyi Tagintézménye (134/2019. EEB hat.)</t>
  </si>
  <si>
    <t>Z.M. Rendőrfőkapitányság - nyári közös járőrszolgálat</t>
  </si>
  <si>
    <t>Támogatási célú finanszírozási műveletek (018010)</t>
  </si>
  <si>
    <t>2018.évi rezsicsökkentés állami támogatás visszafizetése</t>
  </si>
  <si>
    <t>Közcélú foglalkoztatás (041233)</t>
  </si>
  <si>
    <t>2019. évi támogatás visszafizetés</t>
  </si>
  <si>
    <t>Egyéb szociális természetbeni és pénzbeni ell. (107060)</t>
  </si>
  <si>
    <t>Keszthely Város Önkormányzat Alapellátási Intézete</t>
  </si>
  <si>
    <t xml:space="preserve">Teljesítés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</si>
</sst>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\-??\ _F_t_-;_-@_-"/>
  </numFmts>
  <fonts count="13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 indent="1"/>
    </xf>
    <xf numFmtId="0" fontId="1" fillId="0" borderId="1" xfId="0" applyFont="1" applyBorder="1"/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19" xfId="0" applyFont="1" applyBorder="1"/>
    <xf numFmtId="0" fontId="1" fillId="0" borderId="2" xfId="0" applyFont="1" applyBorder="1" applyAlignment="1">
      <alignment horizontal="left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" fillId="0" borderId="24" xfId="0" applyFont="1" applyBorder="1"/>
    <xf numFmtId="165" fontId="2" fillId="0" borderId="20" xfId="2" applyNumberFormat="1" applyFont="1" applyFill="1" applyBorder="1" applyAlignment="1" applyProtection="1">
      <alignment horizontal="center"/>
    </xf>
    <xf numFmtId="165" fontId="1" fillId="0" borderId="20" xfId="2" applyNumberFormat="1" applyFont="1" applyFill="1" applyBorder="1" applyAlignment="1" applyProtection="1">
      <alignment horizontal="center"/>
    </xf>
    <xf numFmtId="165" fontId="1" fillId="0" borderId="2" xfId="2" applyNumberFormat="1" applyFont="1" applyFill="1" applyBorder="1" applyAlignment="1" applyProtection="1">
      <alignment horizontal="center"/>
    </xf>
    <xf numFmtId="165" fontId="2" fillId="0" borderId="20" xfId="2" applyNumberFormat="1" applyFont="1" applyFill="1" applyBorder="1" applyAlignment="1" applyProtection="1">
      <alignment horizontal="left" wrapText="1"/>
    </xf>
    <xf numFmtId="165" fontId="1" fillId="0" borderId="20" xfId="2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165" fontId="1" fillId="0" borderId="20" xfId="2" applyNumberFormat="1" applyFont="1" applyFill="1" applyBorder="1" applyAlignment="1" applyProtection="1">
      <alignment horizontal="center" vertical="center"/>
    </xf>
    <xf numFmtId="165" fontId="1" fillId="0" borderId="2" xfId="2" applyNumberFormat="1" applyFont="1" applyFill="1" applyBorder="1" applyAlignment="1" applyProtection="1">
      <alignment horizontal="center" vertical="center"/>
    </xf>
    <xf numFmtId="165" fontId="2" fillId="0" borderId="27" xfId="2" applyNumberFormat="1" applyFont="1" applyFill="1" applyBorder="1" applyAlignment="1" applyProtection="1">
      <alignment horizontal="center"/>
    </xf>
    <xf numFmtId="0" fontId="1" fillId="0" borderId="23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left" wrapText="1" indent="1"/>
    </xf>
    <xf numFmtId="0" fontId="1" fillId="0" borderId="16" xfId="0" applyFont="1" applyBorder="1"/>
    <xf numFmtId="0" fontId="1" fillId="0" borderId="11" xfId="0" applyFont="1" applyBorder="1" applyAlignment="1">
      <alignment horizontal="left" wrapText="1" indent="2"/>
    </xf>
    <xf numFmtId="0" fontId="1" fillId="0" borderId="11" xfId="0" applyFont="1" applyBorder="1" applyAlignment="1">
      <alignment horizontal="left" wrapText="1" indent="5"/>
    </xf>
    <xf numFmtId="165" fontId="1" fillId="0" borderId="14" xfId="2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 wrapText="1"/>
    </xf>
    <xf numFmtId="165" fontId="1" fillId="0" borderId="28" xfId="2" applyNumberFormat="1" applyFont="1" applyFill="1" applyBorder="1" applyAlignment="1" applyProtection="1">
      <alignment horizontal="center"/>
    </xf>
    <xf numFmtId="10" fontId="2" fillId="0" borderId="16" xfId="16" applyNumberFormat="1" applyFont="1" applyBorder="1"/>
    <xf numFmtId="10" fontId="1" fillId="0" borderId="16" xfId="16" applyNumberFormat="1" applyFont="1" applyBorder="1"/>
    <xf numFmtId="10" fontId="2" fillId="0" borderId="6" xfId="16" applyNumberFormat="1" applyFont="1" applyBorder="1"/>
    <xf numFmtId="165" fontId="1" fillId="0" borderId="23" xfId="2" applyNumberFormat="1" applyFont="1" applyFill="1" applyBorder="1" applyAlignment="1" applyProtection="1">
      <alignment horizontal="center" vertical="center"/>
    </xf>
    <xf numFmtId="165" fontId="1" fillId="0" borderId="23" xfId="2" applyNumberFormat="1" applyFont="1" applyFill="1" applyBorder="1" applyAlignment="1" applyProtection="1">
      <alignment horizontal="center"/>
    </xf>
    <xf numFmtId="165" fontId="1" fillId="0" borderId="3" xfId="2" applyNumberFormat="1" applyFont="1" applyFill="1" applyBorder="1" applyAlignment="1" applyProtection="1">
      <alignment horizontal="center"/>
    </xf>
    <xf numFmtId="165" fontId="2" fillId="0" borderId="21" xfId="2" applyNumberFormat="1" applyFont="1" applyFill="1" applyBorder="1" applyAlignment="1" applyProtection="1">
      <alignment horizontal="center"/>
    </xf>
    <xf numFmtId="165" fontId="1" fillId="0" borderId="21" xfId="2" applyNumberFormat="1" applyFont="1" applyFill="1" applyBorder="1" applyAlignment="1" applyProtection="1">
      <alignment horizontal="center"/>
    </xf>
    <xf numFmtId="165" fontId="2" fillId="0" borderId="21" xfId="2" applyNumberFormat="1" applyFont="1" applyFill="1" applyBorder="1" applyAlignment="1" applyProtection="1">
      <alignment horizontal="left" wrapText="1"/>
    </xf>
    <xf numFmtId="0" fontId="1" fillId="0" borderId="30" xfId="0" applyFont="1" applyBorder="1"/>
    <xf numFmtId="165" fontId="1" fillId="0" borderId="25" xfId="2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E4" sqref="E3:E4"/>
    </sheetView>
  </sheetViews>
  <sheetFormatPr defaultRowHeight="16.5" x14ac:dyDescent="0.3"/>
  <cols>
    <col min="1" max="1" width="7" style="6" customWidth="1"/>
    <col min="2" max="2" width="59.7109375" style="1" customWidth="1"/>
    <col min="3" max="3" width="12.5703125" style="1" customWidth="1"/>
    <col min="4" max="5" width="12.140625" style="1" customWidth="1"/>
    <col min="6" max="6" width="11.42578125" style="1" customWidth="1"/>
    <col min="7" max="7" width="11.140625" style="1" bestFit="1" customWidth="1"/>
    <col min="8" max="16384" width="9.140625" style="1"/>
  </cols>
  <sheetData>
    <row r="1" spans="1:8" x14ac:dyDescent="0.3">
      <c r="A1" s="51" t="s">
        <v>0</v>
      </c>
      <c r="B1" s="53" t="s">
        <v>12</v>
      </c>
      <c r="C1" s="53" t="s">
        <v>9</v>
      </c>
      <c r="D1" s="53" t="s">
        <v>8</v>
      </c>
      <c r="E1" s="53" t="s">
        <v>37</v>
      </c>
      <c r="F1" s="55" t="s">
        <v>11</v>
      </c>
      <c r="G1" s="55"/>
      <c r="H1" s="49" t="s">
        <v>10</v>
      </c>
    </row>
    <row r="2" spans="1:8" ht="45.75" thickBot="1" x14ac:dyDescent="0.35">
      <c r="A2" s="52"/>
      <c r="B2" s="54"/>
      <c r="C2" s="54"/>
      <c r="D2" s="54"/>
      <c r="E2" s="54"/>
      <c r="F2" s="15" t="s">
        <v>6</v>
      </c>
      <c r="G2" s="15" t="s">
        <v>7</v>
      </c>
      <c r="H2" s="50"/>
    </row>
    <row r="3" spans="1:8" x14ac:dyDescent="0.3">
      <c r="A3" s="56" t="s">
        <v>4</v>
      </c>
      <c r="B3" s="57"/>
      <c r="C3" s="18"/>
      <c r="D3" s="10"/>
      <c r="E3" s="10"/>
      <c r="F3" s="10"/>
      <c r="G3" s="30"/>
      <c r="H3" s="13"/>
    </row>
    <row r="4" spans="1:8" x14ac:dyDescent="0.3">
      <c r="A4" s="16"/>
      <c r="B4" s="17"/>
      <c r="C4" s="18"/>
      <c r="D4" s="2"/>
      <c r="E4" s="10"/>
      <c r="F4" s="10"/>
      <c r="G4" s="30"/>
      <c r="H4" s="32"/>
    </row>
    <row r="5" spans="1:8" x14ac:dyDescent="0.3">
      <c r="A5" s="3">
        <v>1</v>
      </c>
      <c r="B5" s="8" t="s">
        <v>16</v>
      </c>
      <c r="C5" s="19">
        <f>C6</f>
        <v>0</v>
      </c>
      <c r="D5" s="19">
        <f>D6</f>
        <v>287</v>
      </c>
      <c r="E5" s="19">
        <f>E6</f>
        <v>287</v>
      </c>
      <c r="F5" s="19">
        <f>F6</f>
        <v>0</v>
      </c>
      <c r="G5" s="19">
        <f>E5-F5</f>
        <v>287</v>
      </c>
      <c r="H5" s="38">
        <f>E5/D5</f>
        <v>1</v>
      </c>
    </row>
    <row r="6" spans="1:8" x14ac:dyDescent="0.3">
      <c r="A6" s="16"/>
      <c r="B6" s="9" t="s">
        <v>17</v>
      </c>
      <c r="C6" s="20">
        <v>0</v>
      </c>
      <c r="D6" s="20">
        <v>287</v>
      </c>
      <c r="E6" s="48">
        <v>287</v>
      </c>
      <c r="F6" s="20"/>
      <c r="G6" s="19">
        <f t="shared" ref="G6:G43" si="0">E6-F6</f>
        <v>287</v>
      </c>
      <c r="H6" s="39">
        <f t="shared" ref="H6:H43" si="1">E6/D6</f>
        <v>1</v>
      </c>
    </row>
    <row r="7" spans="1:8" x14ac:dyDescent="0.3">
      <c r="A7" s="16"/>
      <c r="B7" s="17"/>
      <c r="C7" s="18"/>
      <c r="D7" s="47"/>
      <c r="E7" s="2"/>
      <c r="F7" s="29"/>
      <c r="G7" s="19"/>
      <c r="H7" s="39"/>
    </row>
    <row r="8" spans="1:8" x14ac:dyDescent="0.3">
      <c r="A8" s="3">
        <v>2</v>
      </c>
      <c r="B8" s="8" t="s">
        <v>18</v>
      </c>
      <c r="C8" s="19">
        <f>SUM(C9+C23+C16+C22+C17+C18+C19+C20+C21)</f>
        <v>89570</v>
      </c>
      <c r="D8" s="19">
        <f>SUM(D9+D23+D16+D22+D17+D18+D19+D20+D21)</f>
        <v>116947</v>
      </c>
      <c r="E8" s="19">
        <f>SUM(E9+E23+E16+E22+E17+E18+E19+E20+E21)</f>
        <v>116168</v>
      </c>
      <c r="F8" s="19">
        <f>SUM(F9+F23+F16+F22+F17+F18+F19+F20+F21)</f>
        <v>95876</v>
      </c>
      <c r="G8" s="19">
        <f>SUM(G9+G23+G16+G22+G17+G18+G19+G20+G21)</f>
        <v>20292</v>
      </c>
      <c r="H8" s="38">
        <f t="shared" si="1"/>
        <v>0.99333886290370854</v>
      </c>
    </row>
    <row r="9" spans="1:8" x14ac:dyDescent="0.3">
      <c r="A9" s="3"/>
      <c r="B9" s="9" t="s">
        <v>19</v>
      </c>
      <c r="C9" s="20">
        <f>SUM(C10:C15)</f>
        <v>87620</v>
      </c>
      <c r="D9" s="20">
        <f>SUM(D10:D15)</f>
        <v>114647</v>
      </c>
      <c r="E9" s="20">
        <f>SUM(E10:E15)</f>
        <v>114173</v>
      </c>
      <c r="F9" s="20">
        <f>SUM(F10:F15)</f>
        <v>95876</v>
      </c>
      <c r="G9" s="20">
        <f t="shared" si="0"/>
        <v>18297</v>
      </c>
      <c r="H9" s="39">
        <f t="shared" si="1"/>
        <v>0.99586556996694198</v>
      </c>
    </row>
    <row r="10" spans="1:8" ht="33" x14ac:dyDescent="0.3">
      <c r="A10" s="3"/>
      <c r="B10" s="33" t="s">
        <v>20</v>
      </c>
      <c r="C10" s="26">
        <v>68842</v>
      </c>
      <c r="D10" s="27">
        <v>79128</v>
      </c>
      <c r="E10" s="41">
        <v>79135</v>
      </c>
      <c r="F10" s="41">
        <v>79135</v>
      </c>
      <c r="G10" s="20">
        <f t="shared" si="0"/>
        <v>0</v>
      </c>
      <c r="H10" s="39">
        <f t="shared" si="1"/>
        <v>1.0000884642604388</v>
      </c>
    </row>
    <row r="11" spans="1:8" x14ac:dyDescent="0.3">
      <c r="A11" s="3"/>
      <c r="B11" s="34" t="s">
        <v>21</v>
      </c>
      <c r="C11" s="20">
        <v>13017</v>
      </c>
      <c r="D11" s="27">
        <v>13017</v>
      </c>
      <c r="E11" s="41">
        <v>12536</v>
      </c>
      <c r="F11" s="41">
        <v>0</v>
      </c>
      <c r="G11" s="20">
        <f t="shared" si="0"/>
        <v>12536</v>
      </c>
      <c r="H11" s="39">
        <f t="shared" si="1"/>
        <v>0.96304832142582775</v>
      </c>
    </row>
    <row r="12" spans="1:8" x14ac:dyDescent="0.3">
      <c r="A12" s="3"/>
      <c r="B12" s="34" t="s">
        <v>22</v>
      </c>
      <c r="C12" s="20">
        <v>1894</v>
      </c>
      <c r="D12" s="27">
        <f>SUM(C12:C12)</f>
        <v>1894</v>
      </c>
      <c r="E12" s="41">
        <v>1894</v>
      </c>
      <c r="F12" s="41">
        <v>0</v>
      </c>
      <c r="G12" s="20">
        <f t="shared" si="0"/>
        <v>1894</v>
      </c>
      <c r="H12" s="39">
        <f t="shared" si="1"/>
        <v>1</v>
      </c>
    </row>
    <row r="13" spans="1:8" x14ac:dyDescent="0.3">
      <c r="A13" s="3"/>
      <c r="B13" s="34" t="s">
        <v>13</v>
      </c>
      <c r="C13" s="20">
        <v>3867</v>
      </c>
      <c r="D13" s="27">
        <f>SUM(C13:C13)</f>
        <v>3867</v>
      </c>
      <c r="E13" s="41">
        <v>3867</v>
      </c>
      <c r="F13" s="41">
        <v>0</v>
      </c>
      <c r="G13" s="20">
        <f t="shared" si="0"/>
        <v>3867</v>
      </c>
      <c r="H13" s="39">
        <f t="shared" si="1"/>
        <v>1</v>
      </c>
    </row>
    <row r="14" spans="1:8" x14ac:dyDescent="0.3">
      <c r="A14" s="3"/>
      <c r="B14" s="34" t="s">
        <v>23</v>
      </c>
      <c r="C14" s="20"/>
      <c r="D14" s="27">
        <v>16741</v>
      </c>
      <c r="E14" s="41">
        <v>16741</v>
      </c>
      <c r="F14" s="41">
        <v>16741</v>
      </c>
      <c r="G14" s="19">
        <f t="shared" si="0"/>
        <v>0</v>
      </c>
      <c r="H14" s="39">
        <f t="shared" si="1"/>
        <v>1</v>
      </c>
    </row>
    <row r="15" spans="1:8" x14ac:dyDescent="0.3">
      <c r="A15" s="3"/>
      <c r="B15" s="34" t="s">
        <v>14</v>
      </c>
      <c r="C15" s="20"/>
      <c r="D15" s="27"/>
      <c r="E15" s="41"/>
      <c r="F15" s="41">
        <v>0</v>
      </c>
      <c r="G15" s="19"/>
      <c r="H15" s="39"/>
    </row>
    <row r="16" spans="1:8" ht="33" x14ac:dyDescent="0.3">
      <c r="A16" s="3"/>
      <c r="B16" s="9" t="s">
        <v>24</v>
      </c>
      <c r="C16" s="26">
        <v>1000</v>
      </c>
      <c r="D16" s="27">
        <v>1125</v>
      </c>
      <c r="E16" s="41">
        <v>125</v>
      </c>
      <c r="F16" s="41"/>
      <c r="G16" s="27">
        <f t="shared" si="0"/>
        <v>125</v>
      </c>
      <c r="H16" s="39">
        <f t="shared" si="1"/>
        <v>0.1111111111111111</v>
      </c>
    </row>
    <row r="17" spans="1:8" ht="33" x14ac:dyDescent="0.3">
      <c r="A17" s="3"/>
      <c r="B17" s="9" t="s">
        <v>25</v>
      </c>
      <c r="C17" s="26">
        <v>0</v>
      </c>
      <c r="D17" s="27">
        <v>50</v>
      </c>
      <c r="E17" s="41">
        <v>50</v>
      </c>
      <c r="F17" s="41"/>
      <c r="G17" s="27">
        <f t="shared" si="0"/>
        <v>50</v>
      </c>
      <c r="H17" s="39">
        <f t="shared" si="1"/>
        <v>1</v>
      </c>
    </row>
    <row r="18" spans="1:8" x14ac:dyDescent="0.3">
      <c r="A18" s="3"/>
      <c r="B18" s="9" t="s">
        <v>26</v>
      </c>
      <c r="C18" s="26">
        <v>0</v>
      </c>
      <c r="D18" s="27">
        <v>75</v>
      </c>
      <c r="E18" s="41">
        <v>75</v>
      </c>
      <c r="F18" s="41"/>
      <c r="G18" s="27">
        <f t="shared" si="0"/>
        <v>75</v>
      </c>
      <c r="H18" s="39">
        <f t="shared" si="1"/>
        <v>1</v>
      </c>
    </row>
    <row r="19" spans="1:8" ht="33" x14ac:dyDescent="0.3">
      <c r="A19" s="3"/>
      <c r="B19" s="9" t="s">
        <v>27</v>
      </c>
      <c r="C19" s="26">
        <v>0</v>
      </c>
      <c r="D19" s="27">
        <v>50</v>
      </c>
      <c r="E19" s="41">
        <v>50</v>
      </c>
      <c r="F19" s="41"/>
      <c r="G19" s="27">
        <f t="shared" si="0"/>
        <v>50</v>
      </c>
      <c r="H19" s="39">
        <f t="shared" si="1"/>
        <v>1</v>
      </c>
    </row>
    <row r="20" spans="1:8" ht="33" x14ac:dyDescent="0.3">
      <c r="A20" s="3"/>
      <c r="B20" s="9" t="s">
        <v>28</v>
      </c>
      <c r="C20" s="26">
        <v>0</v>
      </c>
      <c r="D20" s="27">
        <v>50</v>
      </c>
      <c r="E20" s="41">
        <v>50</v>
      </c>
      <c r="F20" s="41"/>
      <c r="G20" s="27">
        <f t="shared" si="0"/>
        <v>50</v>
      </c>
      <c r="H20" s="39">
        <f t="shared" si="1"/>
        <v>1</v>
      </c>
    </row>
    <row r="21" spans="1:8" x14ac:dyDescent="0.3">
      <c r="A21" s="3"/>
      <c r="B21" s="31" t="s">
        <v>5</v>
      </c>
      <c r="C21" s="26"/>
      <c r="D21" s="27"/>
      <c r="E21" s="41">
        <v>1495</v>
      </c>
      <c r="F21" s="41"/>
      <c r="G21" s="27">
        <f t="shared" si="0"/>
        <v>1495</v>
      </c>
      <c r="H21" s="39"/>
    </row>
    <row r="22" spans="1:8" ht="33" x14ac:dyDescent="0.3">
      <c r="A22" s="3"/>
      <c r="B22" s="9" t="s">
        <v>29</v>
      </c>
      <c r="C22" s="26">
        <v>150</v>
      </c>
      <c r="D22" s="27">
        <v>150</v>
      </c>
      <c r="E22" s="41">
        <v>150</v>
      </c>
      <c r="F22" s="41"/>
      <c r="G22" s="27">
        <f t="shared" si="0"/>
        <v>150</v>
      </c>
      <c r="H22" s="39">
        <f t="shared" si="1"/>
        <v>1</v>
      </c>
    </row>
    <row r="23" spans="1:8" x14ac:dyDescent="0.3">
      <c r="A23" s="3"/>
      <c r="B23" s="9" t="s">
        <v>30</v>
      </c>
      <c r="C23" s="26">
        <v>800</v>
      </c>
      <c r="D23" s="27">
        <v>800</v>
      </c>
      <c r="E23" s="41">
        <v>0</v>
      </c>
      <c r="F23" s="41"/>
      <c r="G23" s="19">
        <f t="shared" si="0"/>
        <v>0</v>
      </c>
      <c r="H23" s="39">
        <f t="shared" si="1"/>
        <v>0</v>
      </c>
    </row>
    <row r="24" spans="1:8" x14ac:dyDescent="0.3">
      <c r="A24" s="3"/>
      <c r="B24" s="9"/>
      <c r="C24" s="20"/>
      <c r="D24" s="21"/>
      <c r="E24" s="42"/>
      <c r="F24" s="42"/>
      <c r="G24" s="19">
        <f t="shared" si="0"/>
        <v>0</v>
      </c>
      <c r="H24" s="39"/>
    </row>
    <row r="25" spans="1:8" x14ac:dyDescent="0.3">
      <c r="A25" s="3">
        <v>3</v>
      </c>
      <c r="B25" s="8" t="s">
        <v>31</v>
      </c>
      <c r="C25" s="19">
        <f>SUM(C26)</f>
        <v>157</v>
      </c>
      <c r="D25" s="44">
        <f>SUM(D26)</f>
        <v>241</v>
      </c>
      <c r="E25" s="44">
        <f>SUM(E26)</f>
        <v>240</v>
      </c>
      <c r="F25" s="44">
        <f>SUM(F26)</f>
        <v>240</v>
      </c>
      <c r="G25" s="19">
        <f t="shared" si="0"/>
        <v>0</v>
      </c>
      <c r="H25" s="38">
        <f t="shared" si="1"/>
        <v>0.99585062240663902</v>
      </c>
    </row>
    <row r="26" spans="1:8" x14ac:dyDescent="0.3">
      <c r="A26" s="3"/>
      <c r="B26" s="9" t="s">
        <v>32</v>
      </c>
      <c r="C26" s="20">
        <v>157</v>
      </c>
      <c r="D26" s="45">
        <v>241</v>
      </c>
      <c r="E26" s="21">
        <v>240</v>
      </c>
      <c r="F26" s="21">
        <v>240</v>
      </c>
      <c r="G26" s="19">
        <f t="shared" si="0"/>
        <v>0</v>
      </c>
      <c r="H26" s="39">
        <f t="shared" si="1"/>
        <v>0.99585062240663902</v>
      </c>
    </row>
    <row r="27" spans="1:8" x14ac:dyDescent="0.3">
      <c r="A27" s="3"/>
      <c r="B27" s="9"/>
      <c r="C27" s="20"/>
      <c r="D27" s="45"/>
      <c r="E27" s="21"/>
      <c r="F27" s="21"/>
      <c r="G27" s="19"/>
      <c r="H27" s="39"/>
    </row>
    <row r="28" spans="1:8" x14ac:dyDescent="0.3">
      <c r="A28" s="3">
        <v>3</v>
      </c>
      <c r="B28" s="8" t="s">
        <v>33</v>
      </c>
      <c r="C28" s="19">
        <f>SUM(C29)</f>
        <v>0</v>
      </c>
      <c r="D28" s="44">
        <f>SUM(D29)</f>
        <v>10</v>
      </c>
      <c r="E28" s="44">
        <f>SUM(E29)</f>
        <v>9</v>
      </c>
      <c r="F28" s="44">
        <f>SUM(F29)</f>
        <v>0</v>
      </c>
      <c r="G28" s="19">
        <f t="shared" si="0"/>
        <v>9</v>
      </c>
      <c r="H28" s="38">
        <f t="shared" si="1"/>
        <v>0.9</v>
      </c>
    </row>
    <row r="29" spans="1:8" x14ac:dyDescent="0.3">
      <c r="A29" s="3"/>
      <c r="B29" s="9" t="s">
        <v>34</v>
      </c>
      <c r="C29" s="20"/>
      <c r="D29" s="45">
        <v>10</v>
      </c>
      <c r="E29" s="21">
        <v>9</v>
      </c>
      <c r="F29" s="21"/>
      <c r="G29" s="19">
        <f t="shared" si="0"/>
        <v>9</v>
      </c>
      <c r="H29" s="39">
        <f t="shared" si="1"/>
        <v>0.9</v>
      </c>
    </row>
    <row r="30" spans="1:8" x14ac:dyDescent="0.3">
      <c r="A30" s="3"/>
      <c r="B30" s="9"/>
      <c r="C30" s="20"/>
      <c r="D30" s="45">
        <f>SUM(C30:C30)</f>
        <v>0</v>
      </c>
      <c r="E30" s="21"/>
      <c r="F30" s="2"/>
      <c r="G30" s="19"/>
      <c r="H30" s="39"/>
    </row>
    <row r="31" spans="1:8" x14ac:dyDescent="0.3">
      <c r="A31" s="3">
        <v>4</v>
      </c>
      <c r="B31" s="36" t="s">
        <v>35</v>
      </c>
      <c r="C31" s="22">
        <f>SUM(C32:C32)</f>
        <v>2000</v>
      </c>
      <c r="D31" s="46">
        <f>SUM(D32:D32)</f>
        <v>2000</v>
      </c>
      <c r="E31" s="46">
        <f>SUM(E32:E32)</f>
        <v>0</v>
      </c>
      <c r="F31" s="46">
        <f>SUM(F32:F32)</f>
        <v>0</v>
      </c>
      <c r="G31" s="46">
        <f>SUM(G32:G32)</f>
        <v>0</v>
      </c>
      <c r="H31" s="38">
        <f t="shared" si="1"/>
        <v>0</v>
      </c>
    </row>
    <row r="32" spans="1:8" x14ac:dyDescent="0.3">
      <c r="A32" s="3"/>
      <c r="B32" s="31" t="s">
        <v>5</v>
      </c>
      <c r="C32" s="23">
        <v>2000</v>
      </c>
      <c r="D32" s="23">
        <v>2000</v>
      </c>
      <c r="E32" s="23"/>
      <c r="F32" s="23"/>
      <c r="G32" s="23">
        <f t="shared" si="0"/>
        <v>0</v>
      </c>
      <c r="H32" s="39">
        <f t="shared" si="1"/>
        <v>0</v>
      </c>
    </row>
    <row r="33" spans="1:8" x14ac:dyDescent="0.3">
      <c r="A33" s="3"/>
      <c r="B33" s="31"/>
      <c r="C33" s="20"/>
      <c r="D33" s="45"/>
      <c r="E33" s="21"/>
      <c r="F33" s="2"/>
      <c r="G33" s="19"/>
      <c r="H33" s="39"/>
    </row>
    <row r="34" spans="1:8" x14ac:dyDescent="0.3">
      <c r="A34" s="3"/>
      <c r="B34" s="5" t="s">
        <v>1</v>
      </c>
      <c r="C34" s="19">
        <f>SUM(C8+C31+C25+C5+C28)</f>
        <v>91727</v>
      </c>
      <c r="D34" s="19">
        <f>SUM(D8+D31+D25+D5+D28)</f>
        <v>119485</v>
      </c>
      <c r="E34" s="19">
        <f>SUM(E8+E31+E25+E5+E28)</f>
        <v>116704</v>
      </c>
      <c r="F34" s="19">
        <f>SUM(F8+F31+F25+F5+F28)</f>
        <v>96116</v>
      </c>
      <c r="G34" s="19">
        <f>SUM(G8+G31+G25+G5+G28)</f>
        <v>20588</v>
      </c>
      <c r="H34" s="38">
        <f t="shared" si="1"/>
        <v>0.97672511193873712</v>
      </c>
    </row>
    <row r="35" spans="1:8" x14ac:dyDescent="0.3">
      <c r="A35" s="3"/>
      <c r="B35" s="5"/>
      <c r="C35" s="20"/>
      <c r="D35" s="45"/>
      <c r="E35" s="21"/>
      <c r="F35" s="2"/>
      <c r="G35" s="19"/>
      <c r="H35" s="39"/>
    </row>
    <row r="36" spans="1:8" x14ac:dyDescent="0.3">
      <c r="A36" s="58" t="s">
        <v>3</v>
      </c>
      <c r="B36" s="59"/>
      <c r="C36" s="20"/>
      <c r="D36" s="45">
        <f>SUM(C36:C36)</f>
        <v>0</v>
      </c>
      <c r="E36" s="21"/>
      <c r="F36" s="2"/>
      <c r="G36" s="19"/>
      <c r="H36" s="39"/>
    </row>
    <row r="37" spans="1:8" x14ac:dyDescent="0.3">
      <c r="A37" s="11"/>
      <c r="B37" s="12"/>
      <c r="C37" s="35"/>
      <c r="D37" s="45">
        <f>SUM(C37:C37)</f>
        <v>0</v>
      </c>
      <c r="E37" s="21"/>
      <c r="F37" s="2"/>
      <c r="G37" s="19"/>
      <c r="H37" s="39"/>
    </row>
    <row r="38" spans="1:8" x14ac:dyDescent="0.3">
      <c r="A38" s="11">
        <v>1</v>
      </c>
      <c r="B38" s="12" t="s">
        <v>36</v>
      </c>
      <c r="C38" s="19">
        <f>SUM(C39)</f>
        <v>170</v>
      </c>
      <c r="D38" s="44">
        <f>SUM(D39)</f>
        <v>267</v>
      </c>
      <c r="E38" s="44">
        <f>SUM(E39)</f>
        <v>238</v>
      </c>
      <c r="F38" s="44">
        <f>SUM(F39)</f>
        <v>238</v>
      </c>
      <c r="G38" s="19">
        <f t="shared" si="0"/>
        <v>0</v>
      </c>
      <c r="H38" s="38">
        <f t="shared" si="1"/>
        <v>0.89138576779026213</v>
      </c>
    </row>
    <row r="39" spans="1:8" x14ac:dyDescent="0.3">
      <c r="A39" s="11"/>
      <c r="B39" s="14" t="s">
        <v>15</v>
      </c>
      <c r="C39" s="20">
        <v>170</v>
      </c>
      <c r="D39" s="45">
        <v>267</v>
      </c>
      <c r="E39" s="21">
        <v>238</v>
      </c>
      <c r="F39" s="21">
        <v>238</v>
      </c>
      <c r="G39" s="19">
        <f t="shared" si="0"/>
        <v>0</v>
      </c>
      <c r="H39" s="39">
        <f t="shared" si="1"/>
        <v>0.89138576779026213</v>
      </c>
    </row>
    <row r="40" spans="1:8" x14ac:dyDescent="0.3">
      <c r="A40" s="3"/>
      <c r="B40" s="25"/>
      <c r="C40" s="20"/>
      <c r="D40" s="45"/>
      <c r="E40" s="21"/>
      <c r="F40" s="2"/>
      <c r="G40" s="19">
        <f t="shared" si="0"/>
        <v>0</v>
      </c>
      <c r="H40" s="39"/>
    </row>
    <row r="41" spans="1:8" x14ac:dyDescent="0.3">
      <c r="A41" s="3"/>
      <c r="B41" s="5" t="s">
        <v>1</v>
      </c>
      <c r="C41" s="19">
        <f>SUM(C38)</f>
        <v>170</v>
      </c>
      <c r="D41" s="19">
        <f>SUM(D38)</f>
        <v>267</v>
      </c>
      <c r="E41" s="19">
        <f>SUM(E38)</f>
        <v>238</v>
      </c>
      <c r="F41" s="19">
        <f>SUM(F38)</f>
        <v>238</v>
      </c>
      <c r="G41" s="19">
        <f t="shared" si="0"/>
        <v>0</v>
      </c>
      <c r="H41" s="38">
        <f t="shared" si="1"/>
        <v>0.89138576779026213</v>
      </c>
    </row>
    <row r="42" spans="1:8" x14ac:dyDescent="0.3">
      <c r="A42" s="3"/>
      <c r="B42" s="24"/>
      <c r="C42" s="20"/>
      <c r="D42" s="37"/>
      <c r="E42" s="43"/>
      <c r="F42" s="10"/>
      <c r="G42" s="19"/>
      <c r="H42" s="39"/>
    </row>
    <row r="43" spans="1:8" ht="17.25" thickBot="1" x14ac:dyDescent="0.35">
      <c r="A43" s="4"/>
      <c r="B43" s="7" t="s">
        <v>2</v>
      </c>
      <c r="C43" s="28">
        <f>SUM(C34+C41)</f>
        <v>91897</v>
      </c>
      <c r="D43" s="28">
        <f>SUM(D34+D41)</f>
        <v>119752</v>
      </c>
      <c r="E43" s="28">
        <f>SUM(E34+E41)</f>
        <v>116942</v>
      </c>
      <c r="F43" s="28">
        <f>SUM(F34+F41)</f>
        <v>96354</v>
      </c>
      <c r="G43" s="28">
        <f t="shared" si="0"/>
        <v>20588</v>
      </c>
      <c r="H43" s="40">
        <f t="shared" si="1"/>
        <v>0.97653483866657764</v>
      </c>
    </row>
  </sheetData>
  <mergeCells count="9">
    <mergeCell ref="E1:E2"/>
    <mergeCell ref="F1:G1"/>
    <mergeCell ref="H1:H2"/>
    <mergeCell ref="A3:B3"/>
    <mergeCell ref="A36:B36"/>
    <mergeCell ref="A1:A2"/>
    <mergeCell ref="B1:B2"/>
    <mergeCell ref="C1:C2"/>
    <mergeCell ref="D1:D2"/>
  </mergeCells>
  <phoneticPr fontId="7" type="noConversion"/>
  <pageMargins left="0.15748031496062992" right="0.15748031496062992" top="0.9055118110236221" bottom="0.23622047244094491" header="0.31496062992125984" footer="0.31496062992125984"/>
  <pageSetup paperSize="9" scale="76" orientation="portrait" r:id="rId1"/>
  <headerFooter>
    <oddHeader>&amp;C&amp;"Book Antiqua,Félkövér"&amp;11Keszthely Város Önkormányzata
működési célú támogatásai államháztartáson belülre&amp;R&amp;"Book Antiqua,Félkövér"13. 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</vt:lpstr>
      <vt:lpstr>'13'!Nyomtatási_cím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2021-04-30T07:54:22Z</dcterms:modified>
</cp:coreProperties>
</file>