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2021. évi költségvetés mellékletei_egységes\"/>
    </mc:Choice>
  </mc:AlternateContent>
  <bookViews>
    <workbookView xWindow="0" yWindow="0" windowWidth="21600" windowHeight="9735" tabRatio="963"/>
  </bookViews>
  <sheets>
    <sheet name="6" sheetId="13" r:id="rId1"/>
  </sheets>
  <definedNames>
    <definedName name="_xlnm.Print_Area" localSheetId="0">'6'!$A$1:$M$30</definedName>
  </definedNames>
  <calcPr calcId="152511"/>
</workbook>
</file>

<file path=xl/calcChain.xml><?xml version="1.0" encoding="utf-8"?>
<calcChain xmlns="http://schemas.openxmlformats.org/spreadsheetml/2006/main">
  <c r="M29" i="13" l="1"/>
  <c r="K29" i="13"/>
  <c r="J29" i="13"/>
  <c r="I29" i="13"/>
  <c r="H29" i="13"/>
  <c r="G29" i="13"/>
  <c r="F29" i="13"/>
  <c r="E29" i="13"/>
  <c r="D29" i="13"/>
  <c r="C29" i="13"/>
  <c r="B29" i="13"/>
  <c r="F30" i="13"/>
  <c r="K27" i="13"/>
  <c r="J27" i="13"/>
  <c r="I27" i="13"/>
  <c r="I28" i="13" s="1"/>
  <c r="H27" i="13"/>
  <c r="G27" i="13"/>
  <c r="F27" i="13"/>
  <c r="E27" i="13"/>
  <c r="D27" i="13"/>
  <c r="C27" i="13"/>
  <c r="B27" i="13"/>
  <c r="M26" i="13"/>
  <c r="M28" i="13" s="1"/>
  <c r="M30" i="13" s="1"/>
  <c r="K26" i="13"/>
  <c r="K28" i="13" s="1"/>
  <c r="K30" i="13" s="1"/>
  <c r="J26" i="13"/>
  <c r="J28" i="13" s="1"/>
  <c r="J30" i="13" s="1"/>
  <c r="I26" i="13"/>
  <c r="I30" i="13"/>
  <c r="H26" i="13"/>
  <c r="H28" i="13" s="1"/>
  <c r="H30" i="13" s="1"/>
  <c r="G26" i="13"/>
  <c r="G28" i="13" s="1"/>
  <c r="G30" i="13" s="1"/>
  <c r="F26" i="13"/>
  <c r="F28" i="13" s="1"/>
  <c r="E26" i="13"/>
  <c r="E28" i="13" s="1"/>
  <c r="E30" i="13" s="1"/>
  <c r="D26" i="13"/>
  <c r="D28" i="13" s="1"/>
  <c r="D30" i="13" s="1"/>
  <c r="C26" i="13"/>
  <c r="C28" i="13" s="1"/>
  <c r="C30" i="13" s="1"/>
  <c r="B26" i="13"/>
  <c r="B28" i="13"/>
  <c r="B30" i="13" s="1"/>
  <c r="L25" i="13"/>
  <c r="L24" i="13"/>
  <c r="L23" i="13"/>
  <c r="L22" i="13"/>
  <c r="L21" i="13"/>
  <c r="L20" i="13"/>
  <c r="L19" i="13"/>
  <c r="L18" i="13"/>
  <c r="M17" i="13"/>
  <c r="K17" i="13"/>
  <c r="J17" i="13"/>
  <c r="I17" i="13"/>
  <c r="H17" i="13"/>
  <c r="G17" i="13"/>
  <c r="F17" i="13"/>
  <c r="E17" i="13"/>
  <c r="D17" i="13"/>
  <c r="C17" i="13"/>
  <c r="B17" i="13"/>
  <c r="L17" i="13"/>
  <c r="L16" i="13"/>
  <c r="L15" i="13"/>
  <c r="L14" i="13"/>
  <c r="L13" i="13"/>
  <c r="L12" i="13"/>
  <c r="L11" i="13"/>
  <c r="L10" i="13"/>
  <c r="L9" i="13"/>
  <c r="L8" i="13"/>
  <c r="M7" i="13"/>
  <c r="K7" i="13"/>
  <c r="J7" i="13"/>
  <c r="I7" i="13"/>
  <c r="H7" i="13"/>
  <c r="G7" i="13"/>
  <c r="F7" i="13"/>
  <c r="E7" i="13"/>
  <c r="D7" i="13"/>
  <c r="C7" i="13"/>
  <c r="B7" i="13"/>
  <c r="L6" i="13"/>
  <c r="L27" i="13"/>
  <c r="L5" i="13"/>
  <c r="L7" i="13"/>
  <c r="L26" i="13" l="1"/>
  <c r="L28" i="13" s="1"/>
  <c r="L29" i="13"/>
  <c r="L30" i="13" l="1"/>
</calcChain>
</file>

<file path=xl/sharedStrings.xml><?xml version="1.0" encoding="utf-8"?>
<sst xmlns="http://schemas.openxmlformats.org/spreadsheetml/2006/main" count="42" uniqueCount="31">
  <si>
    <t>I. Működési bevételek</t>
  </si>
  <si>
    <t>II. Felhalmozási bevételek</t>
  </si>
  <si>
    <t>Cím</t>
  </si>
  <si>
    <t>Állami támogatás</t>
  </si>
  <si>
    <t>Összesen:</t>
  </si>
  <si>
    <t>Bevételek összesen</t>
  </si>
  <si>
    <r>
      <rPr>
        <b/>
        <sz val="9"/>
        <rFont val="Book Antiqua"/>
        <family val="1"/>
        <charset val="238"/>
      </rPr>
      <t xml:space="preserve">Goldmark Károly Művelődési Központ </t>
    </r>
    <r>
      <rPr>
        <sz val="9"/>
        <rFont val="Book Antiqua"/>
        <family val="1"/>
        <charset val="238"/>
      </rPr>
      <t xml:space="preserve"> eredeti előirányzat</t>
    </r>
  </si>
  <si>
    <r>
      <rPr>
        <b/>
        <sz val="9"/>
        <rFont val="Book Antiqua"/>
        <family val="1"/>
        <charset val="238"/>
      </rPr>
      <t xml:space="preserve">Keszthely Város Önkorm. Alapellátási Intézete </t>
    </r>
    <r>
      <rPr>
        <sz val="9"/>
        <rFont val="Book Antiqua"/>
        <family val="1"/>
        <charset val="238"/>
      </rPr>
      <t>eredeti előir.</t>
    </r>
  </si>
  <si>
    <r>
      <rPr>
        <b/>
        <sz val="9"/>
        <rFont val="Book Antiqua"/>
        <family val="1"/>
        <charset val="238"/>
      </rPr>
      <t>Gazdasági Ellátó Szervezet Keszthely</t>
    </r>
    <r>
      <rPr>
        <sz val="9"/>
        <rFont val="Book Antiqua"/>
        <family val="1"/>
        <charset val="238"/>
      </rPr>
      <t xml:space="preserve"> eredeti előirányzat</t>
    </r>
  </si>
  <si>
    <t>ebből: kötelező feladat</t>
  </si>
  <si>
    <t>önként vállalt feladat</t>
  </si>
  <si>
    <t>Működési bevételek</t>
  </si>
  <si>
    <r>
      <rPr>
        <b/>
        <sz val="9"/>
        <rFont val="Book Antiqua"/>
        <family val="1"/>
        <charset val="238"/>
      </rPr>
      <t xml:space="preserve">F.Gy. Városi Könyvtár </t>
    </r>
    <r>
      <rPr>
        <sz val="9"/>
        <rFont val="Book Antiqua"/>
        <family val="1"/>
        <charset val="238"/>
      </rPr>
      <t>eredeti ei.</t>
    </r>
  </si>
  <si>
    <r>
      <t xml:space="preserve">Keszthelyi Polgármesteri  Hivatal </t>
    </r>
    <r>
      <rPr>
        <sz val="9"/>
        <rFont val="Book Antiqua"/>
        <family val="1"/>
        <charset val="238"/>
      </rPr>
      <t>eredeti ei.</t>
    </r>
  </si>
  <si>
    <t xml:space="preserve">Felhalmozási célú támogatások ÁHT-n belüről </t>
  </si>
  <si>
    <t>Műk. célú támogatások ÁHT-n belülről</t>
  </si>
  <si>
    <t>Egyéb tárgyi eszköz értékesítés</t>
  </si>
  <si>
    <t>Működési célu átvett pénzeszközök</t>
  </si>
  <si>
    <t>Kölcsön vissza-térülés</t>
  </si>
  <si>
    <t xml:space="preserve">Működési </t>
  </si>
  <si>
    <t>III. Irányítószervi támogatás</t>
  </si>
  <si>
    <r>
      <t xml:space="preserve">Keszthelyi Család- Gyermekjóléti Központ </t>
    </r>
    <r>
      <rPr>
        <sz val="9"/>
        <rFont val="Book Antiqua"/>
        <family val="1"/>
        <charset val="238"/>
      </rPr>
      <t>eredeti előirányzat</t>
    </r>
    <r>
      <rPr>
        <b/>
        <sz val="9"/>
        <rFont val="Book Antiqua"/>
        <family val="1"/>
        <charset val="238"/>
      </rPr>
      <t xml:space="preserve"> </t>
    </r>
  </si>
  <si>
    <t xml:space="preserve">ebből: kötelező feladat </t>
  </si>
  <si>
    <t>IV. Költségvetési maradvány</t>
  </si>
  <si>
    <r>
      <rPr>
        <b/>
        <sz val="9"/>
        <rFont val="Book Antiqua"/>
        <family val="1"/>
        <charset val="238"/>
      </rPr>
      <t>Keszthelyi Életfa Óvoda</t>
    </r>
    <r>
      <rPr>
        <sz val="9"/>
        <rFont val="Book Antiqua"/>
        <family val="1"/>
        <charset val="238"/>
      </rPr>
      <t xml:space="preserve"> eredeti ei.</t>
    </r>
  </si>
  <si>
    <r>
      <rPr>
        <b/>
        <sz val="9"/>
        <rFont val="Book Antiqua"/>
        <family val="1"/>
        <charset val="238"/>
      </rPr>
      <t>Keszthely Város Önkorm.Egyesített Szociális Intézménye</t>
    </r>
    <r>
      <rPr>
        <sz val="9"/>
        <rFont val="Book Antiqua"/>
        <family val="1"/>
        <charset val="238"/>
      </rPr>
      <t xml:space="preserve"> eredeti előir.</t>
    </r>
  </si>
  <si>
    <r>
      <rPr>
        <b/>
        <sz val="9"/>
        <rFont val="Book Antiqua"/>
        <family val="1"/>
        <charset val="238"/>
      </rPr>
      <t>Balatoni Múzeum</t>
    </r>
    <r>
      <rPr>
        <sz val="9"/>
        <rFont val="Book Antiqua"/>
        <family val="1"/>
        <charset val="238"/>
      </rPr>
      <t xml:space="preserve"> eredeti előir.</t>
    </r>
  </si>
  <si>
    <t xml:space="preserve">Felhalmo-zási </t>
  </si>
  <si>
    <t>Módosítás</t>
  </si>
  <si>
    <t>Módosított előirányzat</t>
  </si>
  <si>
    <t>Felhalmo-zási célú átvett pénz-eszközök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</si>
</sst>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</numFmts>
  <fonts count="9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b/>
      <sz val="9"/>
      <name val="Book Antiqua"/>
      <family val="1"/>
      <charset val="238"/>
    </font>
    <font>
      <sz val="9"/>
      <name val="Book Antiqua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166" fontId="1" fillId="0" borderId="0" xfId="0" applyNumberFormat="1" applyFont="1"/>
    <xf numFmtId="0" fontId="7" fillId="0" borderId="3" xfId="0" applyFont="1" applyFill="1" applyBorder="1" applyAlignment="1">
      <alignment horizontal="left" wrapText="1" indent="1"/>
    </xf>
    <xf numFmtId="0" fontId="7" fillId="0" borderId="0" xfId="0" applyFont="1" applyFill="1" applyAlignment="1">
      <alignment wrapText="1"/>
    </xf>
    <xf numFmtId="166" fontId="1" fillId="0" borderId="4" xfId="2" applyNumberFormat="1" applyFont="1" applyFill="1" applyBorder="1"/>
    <xf numFmtId="166" fontId="1" fillId="0" borderId="5" xfId="2" applyNumberFormat="1" applyFont="1" applyFill="1" applyBorder="1"/>
    <xf numFmtId="166" fontId="2" fillId="0" borderId="6" xfId="2" applyNumberFormat="1" applyFont="1" applyFill="1" applyBorder="1"/>
    <xf numFmtId="166" fontId="1" fillId="0" borderId="6" xfId="2" applyNumberFormat="1" applyFont="1" applyFill="1" applyBorder="1"/>
    <xf numFmtId="166" fontId="1" fillId="0" borderId="7" xfId="2" applyNumberFormat="1" applyFont="1" applyFill="1" applyBorder="1" applyAlignment="1">
      <alignment horizontal="right"/>
    </xf>
    <xf numFmtId="166" fontId="1" fillId="0" borderId="5" xfId="2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65" fontId="6" fillId="0" borderId="15" xfId="2" applyNumberFormat="1" applyFont="1" applyFill="1" applyBorder="1" applyAlignment="1">
      <alignment horizontal="center" vertical="center" wrapText="1"/>
    </xf>
    <xf numFmtId="166" fontId="1" fillId="0" borderId="16" xfId="2" applyNumberFormat="1" applyFont="1" applyFill="1" applyBorder="1"/>
    <xf numFmtId="166" fontId="2" fillId="0" borderId="5" xfId="2" applyNumberFormat="1" applyFont="1" applyFill="1" applyBorder="1"/>
    <xf numFmtId="0" fontId="6" fillId="0" borderId="1" xfId="0" applyFont="1" applyFill="1" applyBorder="1" applyAlignment="1">
      <alignment wrapText="1"/>
    </xf>
    <xf numFmtId="166" fontId="1" fillId="0" borderId="21" xfId="2" applyNumberFormat="1" applyFont="1" applyFill="1" applyBorder="1"/>
    <xf numFmtId="0" fontId="7" fillId="0" borderId="3" xfId="0" applyFont="1" applyFill="1" applyBorder="1" applyAlignment="1">
      <alignment horizontal="left" wrapText="1"/>
    </xf>
    <xf numFmtId="166" fontId="1" fillId="0" borderId="23" xfId="2" applyNumberFormat="1" applyFont="1" applyFill="1" applyBorder="1"/>
    <xf numFmtId="0" fontId="7" fillId="0" borderId="2" xfId="0" applyFont="1" applyFill="1" applyBorder="1" applyAlignment="1">
      <alignment horizontal="left" wrapText="1" indent="1"/>
    </xf>
    <xf numFmtId="166" fontId="1" fillId="0" borderId="20" xfId="2" applyNumberFormat="1" applyFont="1" applyFill="1" applyBorder="1"/>
    <xf numFmtId="166" fontId="1" fillId="0" borderId="24" xfId="2" applyNumberFormat="1" applyFont="1" applyFill="1" applyBorder="1" applyAlignment="1">
      <alignment horizontal="right"/>
    </xf>
    <xf numFmtId="166" fontId="2" fillId="0" borderId="7" xfId="2" applyNumberFormat="1" applyFont="1" applyFill="1" applyBorder="1"/>
    <xf numFmtId="0" fontId="6" fillId="0" borderId="2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 indent="2"/>
    </xf>
    <xf numFmtId="165" fontId="2" fillId="0" borderId="20" xfId="2" applyNumberFormat="1" applyFont="1" applyFill="1" applyBorder="1" applyAlignment="1">
      <alignment vertical="center" wrapText="1"/>
    </xf>
    <xf numFmtId="166" fontId="1" fillId="0" borderId="26" xfId="2" applyNumberFormat="1" applyFont="1" applyFill="1" applyBorder="1"/>
    <xf numFmtId="166" fontId="1" fillId="0" borderId="27" xfId="2" applyNumberFormat="1" applyFont="1" applyFill="1" applyBorder="1"/>
    <xf numFmtId="166" fontId="1" fillId="0" borderId="18" xfId="2" applyNumberFormat="1" applyFont="1" applyFill="1" applyBorder="1"/>
    <xf numFmtId="165" fontId="2" fillId="0" borderId="28" xfId="2" applyNumberFormat="1" applyFont="1" applyFill="1" applyBorder="1" applyAlignment="1">
      <alignment horizontal="left" vertical="center" wrapText="1"/>
    </xf>
    <xf numFmtId="165" fontId="6" fillId="0" borderId="10" xfId="2" applyNumberFormat="1" applyFont="1" applyFill="1" applyBorder="1" applyAlignment="1">
      <alignment horizontal="center" vertical="center" wrapText="1"/>
    </xf>
    <xf numFmtId="166" fontId="1" fillId="2" borderId="30" xfId="2" applyNumberFormat="1" applyFont="1" applyFill="1" applyBorder="1" applyAlignment="1">
      <alignment horizontal="right"/>
    </xf>
    <xf numFmtId="166" fontId="1" fillId="2" borderId="15" xfId="2" applyNumberFormat="1" applyFont="1" applyFill="1" applyBorder="1"/>
    <xf numFmtId="166" fontId="2" fillId="2" borderId="6" xfId="2" applyNumberFormat="1" applyFont="1" applyFill="1" applyBorder="1"/>
    <xf numFmtId="166" fontId="2" fillId="0" borderId="4" xfId="2" applyNumberFormat="1" applyFont="1" applyFill="1" applyBorder="1"/>
    <xf numFmtId="0" fontId="7" fillId="0" borderId="1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166" fontId="2" fillId="0" borderId="0" xfId="0" applyNumberFormat="1" applyFont="1"/>
    <xf numFmtId="166" fontId="1" fillId="2" borderId="6" xfId="2" applyNumberFormat="1" applyFont="1" applyFill="1" applyBorder="1"/>
    <xf numFmtId="166" fontId="1" fillId="2" borderId="8" xfId="2" applyNumberFormat="1" applyFont="1" applyFill="1" applyBorder="1"/>
    <xf numFmtId="166" fontId="1" fillId="2" borderId="29" xfId="2" applyNumberFormat="1" applyFont="1" applyFill="1" applyBorder="1" applyAlignment="1">
      <alignment horizontal="right"/>
    </xf>
    <xf numFmtId="166" fontId="1" fillId="2" borderId="7" xfId="2" applyNumberFormat="1" applyFont="1" applyFill="1" applyBorder="1" applyAlignment="1">
      <alignment horizontal="right"/>
    </xf>
    <xf numFmtId="166" fontId="2" fillId="2" borderId="7" xfId="2" applyNumberFormat="1" applyFont="1" applyFill="1" applyBorder="1" applyAlignment="1">
      <alignment horizontal="right"/>
    </xf>
    <xf numFmtId="166" fontId="2" fillId="2" borderId="4" xfId="2" applyNumberFormat="1" applyFont="1" applyFill="1" applyBorder="1"/>
    <xf numFmtId="165" fontId="2" fillId="2" borderId="35" xfId="2" applyNumberFormat="1" applyFont="1" applyFill="1" applyBorder="1" applyAlignment="1">
      <alignment horizontal="left" vertical="center" wrapText="1"/>
    </xf>
    <xf numFmtId="165" fontId="2" fillId="2" borderId="6" xfId="2" applyNumberFormat="1" applyFont="1" applyFill="1" applyBorder="1" applyAlignment="1">
      <alignment vertical="center" wrapText="1"/>
    </xf>
    <xf numFmtId="165" fontId="2" fillId="2" borderId="15" xfId="2" applyNumberFormat="1" applyFont="1" applyFill="1" applyBorder="1" applyAlignment="1">
      <alignment vertical="center" wrapText="1"/>
    </xf>
    <xf numFmtId="166" fontId="1" fillId="2" borderId="29" xfId="2" applyNumberFormat="1" applyFont="1" applyFill="1" applyBorder="1"/>
    <xf numFmtId="166" fontId="1" fillId="2" borderId="7" xfId="2" applyNumberFormat="1" applyFont="1" applyFill="1" applyBorder="1"/>
    <xf numFmtId="166" fontId="1" fillId="0" borderId="8" xfId="2" applyNumberFormat="1" applyFont="1" applyFill="1" applyBorder="1"/>
    <xf numFmtId="166" fontId="1" fillId="0" borderId="7" xfId="2" applyNumberFormat="1" applyFont="1" applyFill="1" applyBorder="1"/>
    <xf numFmtId="166" fontId="1" fillId="0" borderId="24" xfId="2" applyNumberFormat="1" applyFont="1" applyFill="1" applyBorder="1"/>
    <xf numFmtId="166" fontId="1" fillId="0" borderId="29" xfId="2" applyNumberFormat="1" applyFont="1" applyFill="1" applyBorder="1" applyAlignment="1">
      <alignment horizontal="right"/>
    </xf>
    <xf numFmtId="166" fontId="1" fillId="0" borderId="29" xfId="2" applyNumberFormat="1" applyFont="1" applyFill="1" applyBorder="1"/>
    <xf numFmtId="166" fontId="2" fillId="0" borderId="7" xfId="2" applyNumberFormat="1" applyFont="1" applyFill="1" applyBorder="1" applyAlignment="1">
      <alignment horizontal="right"/>
    </xf>
    <xf numFmtId="166" fontId="2" fillId="2" borderId="30" xfId="2" applyNumberFormat="1" applyFont="1" applyFill="1" applyBorder="1"/>
    <xf numFmtId="166" fontId="2" fillId="0" borderId="16" xfId="2" applyNumberFormat="1" applyFont="1" applyFill="1" applyBorder="1"/>
    <xf numFmtId="166" fontId="1" fillId="0" borderId="34" xfId="2" applyNumberFormat="1" applyFont="1" applyFill="1" applyBorder="1"/>
    <xf numFmtId="0" fontId="7" fillId="0" borderId="17" xfId="0" applyFont="1" applyFill="1" applyBorder="1" applyAlignment="1">
      <alignment horizontal="left" wrapText="1" indent="1"/>
    </xf>
    <xf numFmtId="166" fontId="1" fillId="2" borderId="36" xfId="2" applyNumberFormat="1" applyFont="1" applyFill="1" applyBorder="1"/>
    <xf numFmtId="166" fontId="1" fillId="2" borderId="19" xfId="2" applyNumberFormat="1" applyFont="1" applyFill="1" applyBorder="1" applyAlignment="1">
      <alignment horizontal="right"/>
    </xf>
    <xf numFmtId="166" fontId="2" fillId="2" borderId="15" xfId="2" applyNumberFormat="1" applyFont="1" applyFill="1" applyBorder="1"/>
    <xf numFmtId="166" fontId="2" fillId="2" borderId="33" xfId="2" applyNumberFormat="1" applyFont="1" applyFill="1" applyBorder="1"/>
    <xf numFmtId="0" fontId="6" fillId="0" borderId="3" xfId="0" applyFont="1" applyFill="1" applyBorder="1" applyAlignment="1">
      <alignment horizontal="left" wrapText="1" indent="1"/>
    </xf>
    <xf numFmtId="165" fontId="2" fillId="2" borderId="6" xfId="2" applyNumberFormat="1" applyFont="1" applyFill="1" applyBorder="1" applyAlignment="1">
      <alignment horizontal="left" vertical="center" wrapText="1"/>
    </xf>
    <xf numFmtId="165" fontId="2" fillId="0" borderId="20" xfId="2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 indent="1"/>
    </xf>
    <xf numFmtId="165" fontId="2" fillId="2" borderId="37" xfId="2" applyNumberFormat="1" applyFont="1" applyFill="1" applyBorder="1" applyAlignment="1">
      <alignment horizontal="left" vertical="center" wrapText="1"/>
    </xf>
    <xf numFmtId="165" fontId="2" fillId="2" borderId="32" xfId="2" applyNumberFormat="1" applyFont="1" applyFill="1" applyBorder="1" applyAlignment="1">
      <alignment horizontal="left" vertical="center" wrapText="1"/>
    </xf>
    <xf numFmtId="165" fontId="2" fillId="2" borderId="18" xfId="2" applyNumberFormat="1" applyFont="1" applyFill="1" applyBorder="1" applyAlignment="1">
      <alignment vertical="center" wrapText="1"/>
    </xf>
    <xf numFmtId="165" fontId="6" fillId="0" borderId="6" xfId="2" applyNumberFormat="1" applyFont="1" applyFill="1" applyBorder="1" applyAlignment="1">
      <alignment horizontal="center" vertical="center" wrapText="1"/>
    </xf>
    <xf numFmtId="165" fontId="6" fillId="0" borderId="26" xfId="2" applyNumberFormat="1" applyFont="1" applyFill="1" applyBorder="1" applyAlignment="1">
      <alignment horizontal="center" vertical="center" wrapText="1"/>
    </xf>
    <xf numFmtId="165" fontId="6" fillId="0" borderId="20" xfId="2" applyNumberFormat="1" applyFont="1" applyFill="1" applyBorder="1" applyAlignment="1">
      <alignment horizontal="center" vertical="center" wrapText="1"/>
    </xf>
    <xf numFmtId="165" fontId="6" fillId="0" borderId="18" xfId="2" applyNumberFormat="1" applyFont="1" applyFill="1" applyBorder="1" applyAlignment="1">
      <alignment horizontal="center" vertical="center" wrapText="1"/>
    </xf>
    <xf numFmtId="165" fontId="6" fillId="0" borderId="31" xfId="2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165" fontId="6" fillId="0" borderId="30" xfId="2" applyNumberFormat="1" applyFont="1" applyFill="1" applyBorder="1" applyAlignment="1">
      <alignment horizontal="center" vertical="center" wrapText="1"/>
    </xf>
    <xf numFmtId="165" fontId="6" fillId="0" borderId="38" xfId="2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5" fontId="6" fillId="0" borderId="39" xfId="2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 wrapText="1"/>
    </xf>
    <xf numFmtId="165" fontId="6" fillId="0" borderId="10" xfId="2" applyNumberFormat="1" applyFont="1" applyFill="1" applyBorder="1" applyAlignment="1">
      <alignment horizontal="center" vertical="center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0" zoomScaleNormal="100" workbookViewId="0">
      <selection activeCell="A36" sqref="A36"/>
    </sheetView>
  </sheetViews>
  <sheetFormatPr defaultRowHeight="15" x14ac:dyDescent="0.3"/>
  <cols>
    <col min="1" max="1" width="29.7109375" style="9" customWidth="1"/>
    <col min="2" max="2" width="10.85546875" style="1" bestFit="1" customWidth="1"/>
    <col min="3" max="3" width="12.28515625" style="1" customWidth="1"/>
    <col min="4" max="4" width="8.7109375" style="1" customWidth="1"/>
    <col min="5" max="5" width="9.85546875" style="1" customWidth="1"/>
    <col min="6" max="6" width="12.5703125" style="1" customWidth="1"/>
    <col min="7" max="7" width="8.7109375" style="1" customWidth="1"/>
    <col min="8" max="8" width="10.7109375" style="1" customWidth="1"/>
    <col min="9" max="9" width="11.85546875" style="1" customWidth="1"/>
    <col min="10" max="10" width="11.5703125" style="1" customWidth="1"/>
    <col min="11" max="11" width="9.42578125" style="1" customWidth="1"/>
    <col min="12" max="12" width="11.42578125" style="2" customWidth="1"/>
    <col min="13" max="13" width="11" style="1" customWidth="1"/>
    <col min="14" max="16384" width="9.140625" style="1"/>
  </cols>
  <sheetData>
    <row r="1" spans="1:20" ht="14.25" customHeight="1" x14ac:dyDescent="0.25">
      <c r="A1" s="86" t="s">
        <v>2</v>
      </c>
      <c r="B1" s="82"/>
      <c r="C1" s="85"/>
      <c r="D1" s="85"/>
      <c r="E1" s="85"/>
      <c r="F1" s="85"/>
      <c r="G1" s="85"/>
      <c r="H1" s="85"/>
      <c r="I1" s="85"/>
      <c r="J1" s="85"/>
      <c r="K1" s="89"/>
      <c r="L1" s="82" t="s">
        <v>5</v>
      </c>
      <c r="M1" s="79" t="s">
        <v>3</v>
      </c>
    </row>
    <row r="2" spans="1:20" ht="28.5" customHeight="1" x14ac:dyDescent="0.25">
      <c r="A2" s="87"/>
      <c r="B2" s="91" t="s">
        <v>0</v>
      </c>
      <c r="C2" s="91"/>
      <c r="D2" s="91"/>
      <c r="E2" s="90" t="s">
        <v>1</v>
      </c>
      <c r="F2" s="90"/>
      <c r="G2" s="90"/>
      <c r="H2" s="90"/>
      <c r="I2" s="92" t="s">
        <v>20</v>
      </c>
      <c r="J2" s="78" t="s">
        <v>23</v>
      </c>
      <c r="K2" s="78"/>
      <c r="L2" s="83"/>
      <c r="M2" s="80"/>
    </row>
    <row r="3" spans="1:20" ht="76.5" customHeight="1" thickBot="1" x14ac:dyDescent="0.3">
      <c r="A3" s="88"/>
      <c r="B3" s="19" t="s">
        <v>11</v>
      </c>
      <c r="C3" s="19" t="s">
        <v>15</v>
      </c>
      <c r="D3" s="19" t="s">
        <v>17</v>
      </c>
      <c r="E3" s="19" t="s">
        <v>16</v>
      </c>
      <c r="F3" s="19" t="s">
        <v>14</v>
      </c>
      <c r="G3" s="19" t="s">
        <v>18</v>
      </c>
      <c r="H3" s="19" t="s">
        <v>30</v>
      </c>
      <c r="I3" s="93"/>
      <c r="J3" s="38" t="s">
        <v>19</v>
      </c>
      <c r="K3" s="38" t="s">
        <v>27</v>
      </c>
      <c r="L3" s="84"/>
      <c r="M3" s="81"/>
    </row>
    <row r="4" spans="1:20" s="5" customFormat="1" ht="14.25" thickBot="1" x14ac:dyDescent="0.3">
      <c r="A4" s="16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43">
        <v>12</v>
      </c>
      <c r="M4" s="17">
        <v>13</v>
      </c>
      <c r="N4" s="3"/>
      <c r="O4" s="3"/>
      <c r="P4" s="3"/>
      <c r="Q4" s="3"/>
      <c r="R4" s="3"/>
      <c r="S4" s="3"/>
      <c r="T4" s="4"/>
    </row>
    <row r="5" spans="1:20" s="5" customFormat="1" ht="28.5" x14ac:dyDescent="0.3">
      <c r="A5" s="22" t="s">
        <v>13</v>
      </c>
      <c r="B5" s="20">
        <v>2000</v>
      </c>
      <c r="C5" s="20">
        <v>4235</v>
      </c>
      <c r="D5" s="20"/>
      <c r="E5" s="20"/>
      <c r="F5" s="20"/>
      <c r="G5" s="20">
        <v>300</v>
      </c>
      <c r="H5" s="20"/>
      <c r="I5" s="64">
        <v>378129</v>
      </c>
      <c r="J5" s="20">
        <v>7168</v>
      </c>
      <c r="K5" s="20">
        <v>5835</v>
      </c>
      <c r="L5" s="64">
        <f>SUM(B5:K5)</f>
        <v>397667</v>
      </c>
      <c r="M5" s="34">
        <v>223161</v>
      </c>
      <c r="N5" s="3"/>
      <c r="O5" s="3"/>
      <c r="P5" s="3"/>
      <c r="Q5" s="3"/>
      <c r="R5" s="3"/>
      <c r="S5" s="3"/>
      <c r="T5" s="4"/>
    </row>
    <row r="6" spans="1:20" s="5" customFormat="1" x14ac:dyDescent="0.3">
      <c r="A6" s="26" t="s">
        <v>28</v>
      </c>
      <c r="B6" s="10"/>
      <c r="C6" s="11"/>
      <c r="D6" s="11"/>
      <c r="E6" s="11"/>
      <c r="F6" s="11"/>
      <c r="G6" s="11"/>
      <c r="H6" s="10"/>
      <c r="I6" s="12">
        <v>-4500</v>
      </c>
      <c r="J6" s="13"/>
      <c r="K6" s="58"/>
      <c r="L6" s="42">
        <f>SUM(B6:K6)</f>
        <v>-4500</v>
      </c>
      <c r="M6" s="27"/>
      <c r="N6" s="3"/>
      <c r="O6" s="3"/>
      <c r="P6" s="3"/>
      <c r="Q6" s="3"/>
      <c r="R6" s="3"/>
      <c r="S6" s="3"/>
      <c r="T6" s="4"/>
    </row>
    <row r="7" spans="1:20" s="5" customFormat="1" x14ac:dyDescent="0.3">
      <c r="A7" s="26" t="s">
        <v>29</v>
      </c>
      <c r="B7" s="10">
        <f>SUM(B5)</f>
        <v>2000</v>
      </c>
      <c r="C7" s="10">
        <f t="shared" ref="C7:M7" si="0">SUM(C5)</f>
        <v>4235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300</v>
      </c>
      <c r="H7" s="10">
        <f t="shared" si="0"/>
        <v>0</v>
      </c>
      <c r="I7" s="42">
        <f t="shared" si="0"/>
        <v>378129</v>
      </c>
      <c r="J7" s="10">
        <f t="shared" si="0"/>
        <v>7168</v>
      </c>
      <c r="K7" s="10">
        <f t="shared" si="0"/>
        <v>5835</v>
      </c>
      <c r="L7" s="42">
        <f t="shared" si="0"/>
        <v>397667</v>
      </c>
      <c r="M7" s="65">
        <f t="shared" si="0"/>
        <v>223161</v>
      </c>
      <c r="N7" s="3"/>
      <c r="O7" s="3"/>
      <c r="P7" s="3"/>
      <c r="Q7" s="3"/>
      <c r="R7" s="3"/>
      <c r="S7" s="3"/>
      <c r="T7" s="4"/>
    </row>
    <row r="8" spans="1:20" s="5" customFormat="1" x14ac:dyDescent="0.3">
      <c r="A8" s="26" t="s">
        <v>9</v>
      </c>
      <c r="B8" s="10"/>
      <c r="C8" s="11">
        <v>1115</v>
      </c>
      <c r="D8" s="11"/>
      <c r="E8" s="11"/>
      <c r="F8" s="11"/>
      <c r="G8" s="11"/>
      <c r="H8" s="10"/>
      <c r="I8" s="12">
        <v>223161</v>
      </c>
      <c r="J8" s="12"/>
      <c r="K8" s="11"/>
      <c r="L8" s="12">
        <f t="shared" ref="L8:L25" si="1">SUM(B8:K8)</f>
        <v>224276</v>
      </c>
      <c r="M8" s="35">
        <v>223161</v>
      </c>
      <c r="N8" s="3"/>
      <c r="O8" s="3"/>
      <c r="P8" s="3"/>
      <c r="Q8" s="3"/>
      <c r="R8" s="3"/>
      <c r="S8" s="3"/>
      <c r="T8" s="4"/>
    </row>
    <row r="9" spans="1:20" s="6" customFormat="1" x14ac:dyDescent="0.3">
      <c r="A9" s="24" t="s">
        <v>24</v>
      </c>
      <c r="B9" s="13">
        <v>1000</v>
      </c>
      <c r="C9" s="14"/>
      <c r="D9" s="14"/>
      <c r="E9" s="14"/>
      <c r="F9" s="14"/>
      <c r="G9" s="14"/>
      <c r="H9" s="13"/>
      <c r="I9" s="41">
        <v>449063</v>
      </c>
      <c r="J9" s="29"/>
      <c r="K9" s="14"/>
      <c r="L9" s="12">
        <f t="shared" si="1"/>
        <v>450063</v>
      </c>
      <c r="M9" s="23">
        <v>376018</v>
      </c>
      <c r="R9" s="3"/>
      <c r="S9" s="3"/>
    </row>
    <row r="10" spans="1:20" s="6" customFormat="1" x14ac:dyDescent="0.3">
      <c r="A10" s="8" t="s">
        <v>9</v>
      </c>
      <c r="B10" s="10"/>
      <c r="C10" s="15"/>
      <c r="D10" s="15"/>
      <c r="E10" s="15"/>
      <c r="F10" s="15"/>
      <c r="G10" s="15"/>
      <c r="H10" s="10"/>
      <c r="I10" s="12">
        <v>376018</v>
      </c>
      <c r="J10" s="21"/>
      <c r="K10" s="15"/>
      <c r="L10" s="12">
        <f t="shared" si="1"/>
        <v>376018</v>
      </c>
      <c r="M10" s="23">
        <v>376018</v>
      </c>
    </row>
    <row r="11" spans="1:20" ht="28.5" x14ac:dyDescent="0.3">
      <c r="A11" s="24" t="s">
        <v>6</v>
      </c>
      <c r="B11" s="10">
        <v>65025</v>
      </c>
      <c r="C11" s="15">
        <v>60312</v>
      </c>
      <c r="D11" s="15"/>
      <c r="E11" s="15"/>
      <c r="F11" s="15"/>
      <c r="G11" s="15"/>
      <c r="H11" s="10"/>
      <c r="I11" s="12">
        <v>94603</v>
      </c>
      <c r="J11" s="11">
        <v>52882</v>
      </c>
      <c r="K11" s="15"/>
      <c r="L11" s="41">
        <f t="shared" si="1"/>
        <v>272822</v>
      </c>
      <c r="M11" s="23">
        <v>22815</v>
      </c>
      <c r="R11" s="6"/>
      <c r="S11" s="6"/>
    </row>
    <row r="12" spans="1:20" x14ac:dyDescent="0.3">
      <c r="A12" s="8" t="s">
        <v>9</v>
      </c>
      <c r="B12" s="25"/>
      <c r="C12" s="28"/>
      <c r="D12" s="28"/>
      <c r="E12" s="28"/>
      <c r="F12" s="28"/>
      <c r="G12" s="28"/>
      <c r="H12" s="25"/>
      <c r="I12" s="12">
        <v>22815</v>
      </c>
      <c r="J12" s="59"/>
      <c r="K12" s="28"/>
      <c r="L12" s="41">
        <f t="shared" si="1"/>
        <v>22815</v>
      </c>
      <c r="M12" s="23">
        <v>22815</v>
      </c>
    </row>
    <row r="13" spans="1:20" x14ac:dyDescent="0.3">
      <c r="A13" s="24" t="s">
        <v>12</v>
      </c>
      <c r="B13" s="57">
        <v>5200</v>
      </c>
      <c r="C13" s="60"/>
      <c r="D13" s="60"/>
      <c r="E13" s="60"/>
      <c r="F13" s="60"/>
      <c r="G13" s="60"/>
      <c r="H13" s="57"/>
      <c r="I13" s="12">
        <v>64342</v>
      </c>
      <c r="J13" s="61"/>
      <c r="K13" s="48"/>
      <c r="L13" s="41">
        <f t="shared" si="1"/>
        <v>69542</v>
      </c>
      <c r="M13" s="23">
        <v>18667</v>
      </c>
    </row>
    <row r="14" spans="1:20" x14ac:dyDescent="0.3">
      <c r="A14" s="8" t="s">
        <v>9</v>
      </c>
      <c r="B14" s="57"/>
      <c r="C14" s="60"/>
      <c r="D14" s="60"/>
      <c r="E14" s="60"/>
      <c r="F14" s="60"/>
      <c r="G14" s="60"/>
      <c r="H14" s="57"/>
      <c r="I14" s="12">
        <v>18667</v>
      </c>
      <c r="J14" s="61"/>
      <c r="K14" s="48"/>
      <c r="L14" s="41">
        <f t="shared" si="1"/>
        <v>18667</v>
      </c>
      <c r="M14" s="23">
        <v>18667</v>
      </c>
    </row>
    <row r="15" spans="1:20" ht="28.5" x14ac:dyDescent="0.3">
      <c r="A15" s="24" t="s">
        <v>7</v>
      </c>
      <c r="B15" s="13">
        <v>12979</v>
      </c>
      <c r="C15" s="14">
        <v>112437</v>
      </c>
      <c r="D15" s="14"/>
      <c r="E15" s="62"/>
      <c r="F15" s="62"/>
      <c r="G15" s="62"/>
      <c r="H15" s="13"/>
      <c r="I15" s="12">
        <v>88765</v>
      </c>
      <c r="J15" s="58"/>
      <c r="K15" s="49"/>
      <c r="L15" s="41">
        <f t="shared" si="1"/>
        <v>214181</v>
      </c>
      <c r="M15" s="23">
        <v>0</v>
      </c>
    </row>
    <row r="16" spans="1:20" x14ac:dyDescent="0.3">
      <c r="A16" s="26" t="s">
        <v>28</v>
      </c>
      <c r="B16" s="13">
        <v>36</v>
      </c>
      <c r="C16" s="14">
        <v>10909</v>
      </c>
      <c r="D16" s="14"/>
      <c r="E16" s="62"/>
      <c r="F16" s="62"/>
      <c r="G16" s="62"/>
      <c r="H16" s="13"/>
      <c r="I16" s="12">
        <v>4427</v>
      </c>
      <c r="J16" s="58"/>
      <c r="K16" s="49"/>
      <c r="L16" s="41">
        <f t="shared" si="1"/>
        <v>15372</v>
      </c>
      <c r="M16" s="23"/>
    </row>
    <row r="17" spans="1:13" x14ac:dyDescent="0.3">
      <c r="A17" s="26" t="s">
        <v>29</v>
      </c>
      <c r="B17" s="13">
        <f>SUM(B15:B16)</f>
        <v>13015</v>
      </c>
      <c r="C17" s="13">
        <f t="shared" ref="C17:K17" si="2">SUM(C15:C16)</f>
        <v>123346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2">
        <f t="shared" si="2"/>
        <v>93192</v>
      </c>
      <c r="J17" s="13">
        <f t="shared" si="2"/>
        <v>0</v>
      </c>
      <c r="K17" s="13">
        <f t="shared" si="2"/>
        <v>0</v>
      </c>
      <c r="L17" s="41">
        <f t="shared" si="1"/>
        <v>229553</v>
      </c>
      <c r="M17" s="23">
        <f>SUM(M15:M16)</f>
        <v>0</v>
      </c>
    </row>
    <row r="18" spans="1:13" x14ac:dyDescent="0.3">
      <c r="A18" s="8" t="s">
        <v>9</v>
      </c>
      <c r="B18" s="46"/>
      <c r="C18" s="49">
        <v>112437</v>
      </c>
      <c r="D18" s="49"/>
      <c r="E18" s="50"/>
      <c r="F18" s="50"/>
      <c r="G18" s="50"/>
      <c r="H18" s="46"/>
      <c r="I18" s="41"/>
      <c r="J18" s="56"/>
      <c r="K18" s="49"/>
      <c r="L18" s="41">
        <f t="shared" si="1"/>
        <v>112437</v>
      </c>
      <c r="M18" s="23">
        <v>0</v>
      </c>
    </row>
    <row r="19" spans="1:13" ht="28.5" x14ac:dyDescent="0.3">
      <c r="A19" s="24" t="s">
        <v>25</v>
      </c>
      <c r="B19" s="46">
        <v>82286</v>
      </c>
      <c r="C19" s="49"/>
      <c r="D19" s="49"/>
      <c r="E19" s="49"/>
      <c r="F19" s="49"/>
      <c r="G19" s="49"/>
      <c r="H19" s="46"/>
      <c r="I19" s="41">
        <v>261816</v>
      </c>
      <c r="J19" s="56">
        <v>26537</v>
      </c>
      <c r="K19" s="49"/>
      <c r="L19" s="41">
        <f t="shared" si="1"/>
        <v>370639</v>
      </c>
      <c r="M19" s="23">
        <v>224598</v>
      </c>
    </row>
    <row r="20" spans="1:13" x14ac:dyDescent="0.3">
      <c r="A20" s="8" t="s">
        <v>9</v>
      </c>
      <c r="B20" s="47"/>
      <c r="C20" s="48"/>
      <c r="D20" s="48"/>
      <c r="E20" s="48"/>
      <c r="F20" s="48"/>
      <c r="G20" s="48"/>
      <c r="H20" s="47"/>
      <c r="I20" s="41">
        <v>89961</v>
      </c>
      <c r="J20" s="55"/>
      <c r="K20" s="48"/>
      <c r="L20" s="41">
        <f t="shared" si="1"/>
        <v>89961</v>
      </c>
      <c r="M20" s="23">
        <v>89961</v>
      </c>
    </row>
    <row r="21" spans="1:13" x14ac:dyDescent="0.3">
      <c r="A21" s="24" t="s">
        <v>26</v>
      </c>
      <c r="B21" s="47">
        <v>18700</v>
      </c>
      <c r="C21" s="48"/>
      <c r="D21" s="48"/>
      <c r="E21" s="48"/>
      <c r="F21" s="48"/>
      <c r="G21" s="48"/>
      <c r="H21" s="47"/>
      <c r="I21" s="41">
        <v>71509</v>
      </c>
      <c r="J21" s="55">
        <v>1210</v>
      </c>
      <c r="K21" s="48"/>
      <c r="L21" s="41">
        <f t="shared" si="1"/>
        <v>91419</v>
      </c>
      <c r="M21" s="23">
        <v>34300</v>
      </c>
    </row>
    <row r="22" spans="1:13" ht="28.5" x14ac:dyDescent="0.3">
      <c r="A22" s="44" t="s">
        <v>21</v>
      </c>
      <c r="B22" s="47"/>
      <c r="C22" s="48"/>
      <c r="D22" s="48"/>
      <c r="E22" s="48"/>
      <c r="F22" s="48"/>
      <c r="G22" s="48"/>
      <c r="H22" s="47"/>
      <c r="I22" s="41">
        <v>80303</v>
      </c>
      <c r="J22" s="55">
        <v>1554</v>
      </c>
      <c r="K22" s="48"/>
      <c r="L22" s="41">
        <f t="shared" si="1"/>
        <v>81857</v>
      </c>
      <c r="M22" s="23">
        <v>67836</v>
      </c>
    </row>
    <row r="23" spans="1:13" x14ac:dyDescent="0.3">
      <c r="A23" s="8" t="s">
        <v>22</v>
      </c>
      <c r="B23" s="47"/>
      <c r="C23" s="48"/>
      <c r="D23" s="48"/>
      <c r="E23" s="48"/>
      <c r="F23" s="48"/>
      <c r="G23" s="48"/>
      <c r="H23" s="47"/>
      <c r="I23" s="41">
        <v>67836</v>
      </c>
      <c r="J23" s="55"/>
      <c r="K23" s="48"/>
      <c r="L23" s="41">
        <f t="shared" si="1"/>
        <v>67836</v>
      </c>
      <c r="M23" s="23">
        <v>67836</v>
      </c>
    </row>
    <row r="24" spans="1:13" ht="28.5" x14ac:dyDescent="0.3">
      <c r="A24" s="24" t="s">
        <v>8</v>
      </c>
      <c r="B24" s="46">
        <v>177616</v>
      </c>
      <c r="C24" s="49">
        <v>3730</v>
      </c>
      <c r="D24" s="49"/>
      <c r="E24" s="49"/>
      <c r="F24" s="49"/>
      <c r="G24" s="49"/>
      <c r="H24" s="46"/>
      <c r="I24" s="41">
        <v>468128</v>
      </c>
      <c r="J24" s="56">
        <v>0</v>
      </c>
      <c r="K24" s="41"/>
      <c r="L24" s="51">
        <f t="shared" si="1"/>
        <v>649474</v>
      </c>
      <c r="M24" s="27">
        <v>169704</v>
      </c>
    </row>
    <row r="25" spans="1:13" ht="15.75" thickBot="1" x14ac:dyDescent="0.35">
      <c r="A25" s="66" t="s">
        <v>9</v>
      </c>
      <c r="B25" s="67">
        <v>177616</v>
      </c>
      <c r="C25" s="68"/>
      <c r="D25" s="39"/>
      <c r="E25" s="39"/>
      <c r="F25" s="39"/>
      <c r="G25" s="39"/>
      <c r="H25" s="40"/>
      <c r="I25" s="69">
        <v>169704</v>
      </c>
      <c r="J25" s="63"/>
      <c r="K25" s="39"/>
      <c r="L25" s="70">
        <f t="shared" si="1"/>
        <v>347320</v>
      </c>
      <c r="M25" s="36">
        <v>169704</v>
      </c>
    </row>
    <row r="26" spans="1:13" s="2" customFormat="1" x14ac:dyDescent="0.3">
      <c r="A26" s="30" t="s">
        <v>4</v>
      </c>
      <c r="B26" s="52">
        <f t="shared" ref="B26:M26" si="3">B5+B9+B11+B13+B15+B19+B21+B22+B24</f>
        <v>364806</v>
      </c>
      <c r="C26" s="52">
        <f t="shared" si="3"/>
        <v>180714</v>
      </c>
      <c r="D26" s="52">
        <f t="shared" si="3"/>
        <v>0</v>
      </c>
      <c r="E26" s="52">
        <f t="shared" si="3"/>
        <v>0</v>
      </c>
      <c r="F26" s="52">
        <f t="shared" si="3"/>
        <v>0</v>
      </c>
      <c r="G26" s="52">
        <f t="shared" si="3"/>
        <v>300</v>
      </c>
      <c r="H26" s="52">
        <f t="shared" si="3"/>
        <v>0</v>
      </c>
      <c r="I26" s="52">
        <f t="shared" si="3"/>
        <v>1956658</v>
      </c>
      <c r="J26" s="52">
        <f t="shared" si="3"/>
        <v>89351</v>
      </c>
      <c r="K26" s="52">
        <f t="shared" si="3"/>
        <v>5835</v>
      </c>
      <c r="L26" s="52">
        <f t="shared" si="3"/>
        <v>2597664</v>
      </c>
      <c r="M26" s="37">
        <f t="shared" si="3"/>
        <v>1137099</v>
      </c>
    </row>
    <row r="27" spans="1:13" s="2" customFormat="1" x14ac:dyDescent="0.3">
      <c r="A27" s="71" t="s">
        <v>28</v>
      </c>
      <c r="B27" s="72">
        <f>SUM(B6+B16)</f>
        <v>36</v>
      </c>
      <c r="C27" s="72">
        <f t="shared" ref="C27:L27" si="4">SUM(C6+C16)</f>
        <v>10909</v>
      </c>
      <c r="D27" s="72">
        <f t="shared" si="4"/>
        <v>0</v>
      </c>
      <c r="E27" s="72">
        <f t="shared" si="4"/>
        <v>0</v>
      </c>
      <c r="F27" s="72">
        <f t="shared" si="4"/>
        <v>0</v>
      </c>
      <c r="G27" s="72">
        <f t="shared" si="4"/>
        <v>0</v>
      </c>
      <c r="H27" s="72">
        <f t="shared" si="4"/>
        <v>0</v>
      </c>
      <c r="I27" s="72">
        <f t="shared" si="4"/>
        <v>-73</v>
      </c>
      <c r="J27" s="72">
        <f t="shared" si="4"/>
        <v>0</v>
      </c>
      <c r="K27" s="72">
        <f t="shared" si="4"/>
        <v>0</v>
      </c>
      <c r="L27" s="72">
        <f t="shared" si="4"/>
        <v>10872</v>
      </c>
      <c r="M27" s="73"/>
    </row>
    <row r="28" spans="1:13" s="2" customFormat="1" x14ac:dyDescent="0.3">
      <c r="A28" s="74" t="s">
        <v>29</v>
      </c>
      <c r="B28" s="75">
        <f>SUM(B26:B27)</f>
        <v>364842</v>
      </c>
      <c r="C28" s="75">
        <f t="shared" ref="C28:M28" si="5">SUM(C26:C27)</f>
        <v>191623</v>
      </c>
      <c r="D28" s="75">
        <f t="shared" si="5"/>
        <v>0</v>
      </c>
      <c r="E28" s="75">
        <f t="shared" si="5"/>
        <v>0</v>
      </c>
      <c r="F28" s="75">
        <f t="shared" si="5"/>
        <v>0</v>
      </c>
      <c r="G28" s="75">
        <f t="shared" si="5"/>
        <v>300</v>
      </c>
      <c r="H28" s="75">
        <f t="shared" si="5"/>
        <v>0</v>
      </c>
      <c r="I28" s="75">
        <f t="shared" si="5"/>
        <v>1956585</v>
      </c>
      <c r="J28" s="75">
        <f t="shared" si="5"/>
        <v>89351</v>
      </c>
      <c r="K28" s="75">
        <f t="shared" si="5"/>
        <v>5835</v>
      </c>
      <c r="L28" s="75">
        <f t="shared" si="5"/>
        <v>2608536</v>
      </c>
      <c r="M28" s="76">
        <f t="shared" si="5"/>
        <v>1137099</v>
      </c>
    </row>
    <row r="29" spans="1:13" x14ac:dyDescent="0.25">
      <c r="A29" s="31" t="s">
        <v>9</v>
      </c>
      <c r="B29" s="53">
        <f>SUM(B8+B10+B12+B14+B18+B20+B25+B23)</f>
        <v>177616</v>
      </c>
      <c r="C29" s="53">
        <f>SUM(C8+C10+C12+C14+C18+C20+C25+C23)</f>
        <v>113552</v>
      </c>
      <c r="D29" s="53">
        <f t="shared" ref="D29:M29" si="6">SUM(D8+D10+D12+D14+D18+D20+D25+D23)</f>
        <v>0</v>
      </c>
      <c r="E29" s="53">
        <f t="shared" si="6"/>
        <v>0</v>
      </c>
      <c r="F29" s="53">
        <f t="shared" si="6"/>
        <v>0</v>
      </c>
      <c r="G29" s="53">
        <f t="shared" si="6"/>
        <v>0</v>
      </c>
      <c r="H29" s="53">
        <f t="shared" si="6"/>
        <v>0</v>
      </c>
      <c r="I29" s="53">
        <f t="shared" si="6"/>
        <v>968162</v>
      </c>
      <c r="J29" s="53">
        <f t="shared" si="6"/>
        <v>0</v>
      </c>
      <c r="K29" s="53">
        <f t="shared" si="6"/>
        <v>0</v>
      </c>
      <c r="L29" s="53">
        <f t="shared" si="6"/>
        <v>1259330</v>
      </c>
      <c r="M29" s="33">
        <f t="shared" si="6"/>
        <v>968162</v>
      </c>
    </row>
    <row r="30" spans="1:13" ht="15.75" thickBot="1" x14ac:dyDescent="0.3">
      <c r="A30" s="32" t="s">
        <v>10</v>
      </c>
      <c r="B30" s="54">
        <f>B28-B29</f>
        <v>187226</v>
      </c>
      <c r="C30" s="54">
        <f t="shared" ref="C30:M30" si="7">C28-C29</f>
        <v>78071</v>
      </c>
      <c r="D30" s="54">
        <f t="shared" si="7"/>
        <v>0</v>
      </c>
      <c r="E30" s="54">
        <f t="shared" si="7"/>
        <v>0</v>
      </c>
      <c r="F30" s="54">
        <f t="shared" si="7"/>
        <v>0</v>
      </c>
      <c r="G30" s="54">
        <f t="shared" si="7"/>
        <v>300</v>
      </c>
      <c r="H30" s="54">
        <f t="shared" si="7"/>
        <v>0</v>
      </c>
      <c r="I30" s="54">
        <f t="shared" si="7"/>
        <v>988423</v>
      </c>
      <c r="J30" s="54">
        <f t="shared" si="7"/>
        <v>89351</v>
      </c>
      <c r="K30" s="54">
        <f t="shared" si="7"/>
        <v>5835</v>
      </c>
      <c r="L30" s="54">
        <f t="shared" si="7"/>
        <v>1349206</v>
      </c>
      <c r="M30" s="77">
        <f t="shared" si="7"/>
        <v>168937</v>
      </c>
    </row>
    <row r="31" spans="1:13" ht="13.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3" x14ac:dyDescent="0.3">
      <c r="L32" s="45"/>
    </row>
  </sheetData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honeticPr fontId="8" type="noConversion"/>
  <pageMargins left="0.43307086614173229" right="0.19685039370078741" top="0.78740157480314965" bottom="0.23622047244094491" header="0.19685039370078741" footer="0.39370078740157483"/>
  <pageSetup paperSize="9" scale="85" orientation="landscape" r:id="rId1"/>
  <headerFooter>
    <oddHeader>&amp;C&amp;"Book Antiqua,Félkövér"&amp;11Önkormányzati költségvetési szervek 
2021. évi főbb bevételei jogcím-csoportonként&amp;R&amp;"Book Antiqua,Félkövér"&amp;11 6.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</vt:lpstr>
      <vt:lpstr>'6'!Nyomtatási_terület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2021-06-09T06:54:54Z</dcterms:modified>
</cp:coreProperties>
</file>