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rendeletek\IJR LocLex docx rendeletek\2021. évi költségvetés mellékletei_egységes\"/>
    </mc:Choice>
  </mc:AlternateContent>
  <bookViews>
    <workbookView xWindow="32760" yWindow="32760" windowWidth="28800" windowHeight="11925" tabRatio="963"/>
  </bookViews>
  <sheets>
    <sheet name="8" sheetId="20" r:id="rId1"/>
  </sheets>
  <definedNames>
    <definedName name="_xlnm.Print_Titles" localSheetId="0">'8'!$1:$5</definedName>
  </definedNames>
  <calcPr calcId="152511"/>
</workbook>
</file>

<file path=xl/calcChain.xml><?xml version="1.0" encoding="utf-8"?>
<calcChain xmlns="http://schemas.openxmlformats.org/spreadsheetml/2006/main">
  <c r="S57" i="20" l="1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S54" i="20"/>
  <c r="R54" i="20"/>
  <c r="R56" i="20" s="1"/>
  <c r="R58" i="20" s="1"/>
  <c r="Q54" i="20"/>
  <c r="Q56" i="20" s="1"/>
  <c r="Q58" i="20" s="1"/>
  <c r="P54" i="20"/>
  <c r="P56" i="20"/>
  <c r="P58" i="20" s="1"/>
  <c r="O54" i="20"/>
  <c r="O56" i="20"/>
  <c r="O58" i="20" s="1"/>
  <c r="N54" i="20"/>
  <c r="N56" i="20" s="1"/>
  <c r="N58" i="20"/>
  <c r="M54" i="20"/>
  <c r="M56" i="20" s="1"/>
  <c r="M58" i="20" s="1"/>
  <c r="L54" i="20"/>
  <c r="L56" i="20"/>
  <c r="L58" i="20" s="1"/>
  <c r="K54" i="20"/>
  <c r="K56" i="20"/>
  <c r="K58" i="20" s="1"/>
  <c r="J54" i="20"/>
  <c r="J56" i="20" s="1"/>
  <c r="J58" i="20"/>
  <c r="I54" i="20"/>
  <c r="I56" i="20" s="1"/>
  <c r="I58" i="20" s="1"/>
  <c r="H54" i="20"/>
  <c r="H56" i="20"/>
  <c r="H58" i="20" s="1"/>
  <c r="G54" i="20"/>
  <c r="G56" i="20"/>
  <c r="G58" i="20" s="1"/>
  <c r="F54" i="20"/>
  <c r="E54" i="20"/>
  <c r="E56" i="20" s="1"/>
  <c r="E58" i="20" s="1"/>
  <c r="D54" i="20"/>
  <c r="D56" i="20"/>
  <c r="D58" i="20" s="1"/>
  <c r="C54" i="20"/>
  <c r="B54" i="20"/>
  <c r="B56" i="20" s="1"/>
  <c r="B58" i="20" s="1"/>
  <c r="N53" i="20"/>
  <c r="H53" i="20"/>
  <c r="T53" i="20"/>
  <c r="T52" i="20"/>
  <c r="T51" i="20"/>
  <c r="T50" i="20"/>
  <c r="T49" i="20"/>
  <c r="T48" i="20"/>
  <c r="T47" i="20"/>
  <c r="T46" i="20"/>
  <c r="T45" i="20"/>
  <c r="T44" i="20"/>
  <c r="T43" i="20"/>
  <c r="T42" i="20"/>
  <c r="T41" i="20"/>
  <c r="T40" i="20"/>
  <c r="T39" i="20"/>
  <c r="T38" i="20"/>
  <c r="T37" i="20"/>
  <c r="T36" i="20"/>
  <c r="T35" i="20"/>
  <c r="J34" i="20"/>
  <c r="D34" i="20"/>
  <c r="C34" i="20"/>
  <c r="B34" i="20"/>
  <c r="T33" i="20"/>
  <c r="T55" i="20" s="1"/>
  <c r="T32" i="20"/>
  <c r="T31" i="20"/>
  <c r="T30" i="20"/>
  <c r="T29" i="20"/>
  <c r="T28" i="20"/>
  <c r="T27" i="20"/>
  <c r="T26" i="20"/>
  <c r="T25" i="20"/>
  <c r="K24" i="20"/>
  <c r="J24" i="20"/>
  <c r="D24" i="20"/>
  <c r="C24" i="20"/>
  <c r="B24" i="20"/>
  <c r="T24" i="20" s="1"/>
  <c r="T23" i="20"/>
  <c r="T22" i="20"/>
  <c r="T21" i="20"/>
  <c r="T20" i="20"/>
  <c r="T19" i="20"/>
  <c r="T18" i="20"/>
  <c r="T57" i="20" s="1"/>
  <c r="P17" i="20"/>
  <c r="T17" i="20" s="1"/>
  <c r="F17" i="20"/>
  <c r="T16" i="20"/>
  <c r="T15" i="20"/>
  <c r="T14" i="20"/>
  <c r="T13" i="20"/>
  <c r="T12" i="20"/>
  <c r="T54" i="20"/>
  <c r="T56" i="20" s="1"/>
  <c r="T58" i="20" s="1"/>
  <c r="T11" i="20"/>
  <c r="T10" i="20"/>
  <c r="T9" i="20"/>
  <c r="S8" i="20"/>
  <c r="R8" i="20"/>
  <c r="M8" i="20"/>
  <c r="J8" i="20"/>
  <c r="I8" i="20"/>
  <c r="G8" i="20"/>
  <c r="D8" i="20"/>
  <c r="C8" i="20"/>
  <c r="B8" i="20"/>
  <c r="T7" i="20"/>
  <c r="T6" i="20"/>
  <c r="T8" i="20"/>
  <c r="C56" i="20"/>
  <c r="C58" i="20"/>
  <c r="S56" i="20"/>
  <c r="S58" i="20"/>
  <c r="T34" i="20"/>
  <c r="F56" i="20" l="1"/>
  <c r="F58" i="20" s="1"/>
</calcChain>
</file>

<file path=xl/sharedStrings.xml><?xml version="1.0" encoding="utf-8"?>
<sst xmlns="http://schemas.openxmlformats.org/spreadsheetml/2006/main" count="79" uniqueCount="59">
  <si>
    <t>Személyi juttatások</t>
  </si>
  <si>
    <t>Egyéb működési célú kiadások</t>
  </si>
  <si>
    <t>I. Működési költségvetés</t>
  </si>
  <si>
    <t>Kiadások összesen</t>
  </si>
  <si>
    <t>Dologi kiadások</t>
  </si>
  <si>
    <t>Finanszírozási kiadások</t>
  </si>
  <si>
    <t>Ellátot-tak pénz-beli jutta-tása</t>
  </si>
  <si>
    <t>Felhal-mozási tartalék</t>
  </si>
  <si>
    <t>Költségvetési kiadások</t>
  </si>
  <si>
    <t xml:space="preserve">Összesen </t>
  </si>
  <si>
    <t>II. Felhalmozási  költségvetés</t>
  </si>
  <si>
    <t>önként vállalt feladat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</si>
  <si>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</si>
  <si>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</si>
  <si>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</si>
  <si>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</si>
  <si>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</si>
  <si>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</si>
  <si>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</si>
  <si>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</si>
  <si>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</si>
  <si>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</si>
  <si>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</si>
  <si>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</si>
  <si>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</si>
  <si>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Köztemető fennt., műk. 013320</t>
  </si>
  <si>
    <t>eből: köt.feladat</t>
  </si>
  <si>
    <t>ebból: köt.feladat</t>
  </si>
  <si>
    <t xml:space="preserve">Kormányzati funkciók </t>
  </si>
  <si>
    <t xml:space="preserve">Munka-adókat terhelő járulékok </t>
  </si>
  <si>
    <t>Beruházás</t>
  </si>
  <si>
    <t>Felújítás</t>
  </si>
  <si>
    <t>Tartalék</t>
  </si>
  <si>
    <t>Egyéb felhalmozási célú kiadások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</si>
  <si>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</si>
  <si>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</si>
  <si>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</si>
  <si>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</si>
  <si>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</si>
  <si>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</si>
  <si>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Egyéb szoc.term.beni és pénzb.ell. 107060</t>
  </si>
  <si>
    <t>Út, autópálya ép.,(fejl)  045120</t>
  </si>
  <si>
    <t>Irányító szervi támogatások folyósítása</t>
  </si>
  <si>
    <t xml:space="preserve">ÁHT- belüli megelőlegezés visszafiz. </t>
  </si>
  <si>
    <t>Támog. célú fin. műveletek 018030</t>
  </si>
  <si>
    <t>Strand 081061</t>
  </si>
  <si>
    <t>ebből: köt. feladat</t>
  </si>
  <si>
    <t>Településfejl. 062020</t>
  </si>
  <si>
    <t>Bűnmegelőzés 031060</t>
  </si>
  <si>
    <t>Esélyegyenlőség 107080</t>
  </si>
  <si>
    <t>Önkorm. elsz. 018010</t>
  </si>
  <si>
    <t>Hitel</t>
  </si>
  <si>
    <t>Sport 081030</t>
  </si>
  <si>
    <t>Óvodai nevelés ell.műk. feladatai 091140</t>
  </si>
  <si>
    <t>Fiatalok társ.beill.084070</t>
  </si>
  <si>
    <t>Kábítószer megelőzés 074052</t>
  </si>
  <si>
    <t>Módosítás</t>
  </si>
  <si>
    <t>Módosított előirányzat</t>
  </si>
  <si>
    <t>Pénz-ügyi lízing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</si>
</sst>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\-??\ _F_t_-;_-@_-"/>
  </numFmts>
  <fonts count="12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7"/>
      <name val="Book Antiqua"/>
      <family val="1"/>
      <charset val="238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7"/>
      <name val="Book Antiqua"/>
      <family val="1"/>
      <charset val="238"/>
    </font>
    <font>
      <sz val="8"/>
      <name val="Arial"/>
      <family val="2"/>
      <charset val="238"/>
    </font>
    <font>
      <sz val="10"/>
      <color rgb="FFFF0000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Border="1"/>
    <xf numFmtId="0" fontId="1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7" fillId="0" borderId="3" xfId="0" applyFont="1" applyFill="1" applyBorder="1" applyAlignment="1">
      <alignment wrapText="1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1" fontId="9" fillId="0" borderId="15" xfId="2" applyNumberFormat="1" applyFont="1" applyFill="1" applyBorder="1" applyAlignment="1">
      <alignment horizontal="center"/>
    </xf>
    <xf numFmtId="1" fontId="1" fillId="0" borderId="6" xfId="2" applyNumberFormat="1" applyFont="1" applyFill="1" applyBorder="1"/>
    <xf numFmtId="1" fontId="1" fillId="0" borderId="8" xfId="2" applyNumberFormat="1" applyFont="1" applyFill="1" applyBorder="1"/>
    <xf numFmtId="0" fontId="6" fillId="0" borderId="1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1"/>
    </xf>
    <xf numFmtId="1" fontId="1" fillId="0" borderId="12" xfId="2" applyNumberFormat="1" applyFont="1" applyFill="1" applyBorder="1"/>
    <xf numFmtId="0" fontId="7" fillId="0" borderId="3" xfId="0" applyFont="1" applyFill="1" applyBorder="1" applyAlignment="1">
      <alignment horizontal="left" wrapText="1" indent="1"/>
    </xf>
    <xf numFmtId="1" fontId="1" fillId="0" borderId="20" xfId="2" applyNumberFormat="1" applyFont="1" applyFill="1" applyBorder="1"/>
    <xf numFmtId="1" fontId="1" fillId="0" borderId="4" xfId="2" applyNumberFormat="1" applyFont="1" applyFill="1" applyBorder="1"/>
    <xf numFmtId="0" fontId="7" fillId="0" borderId="23" xfId="0" applyFont="1" applyFill="1" applyBorder="1" applyAlignment="1">
      <alignment horizontal="left" wrapText="1" indent="1"/>
    </xf>
    <xf numFmtId="0" fontId="7" fillId="0" borderId="9" xfId="0" applyFont="1" applyFill="1" applyBorder="1" applyAlignment="1">
      <alignment wrapText="1"/>
    </xf>
    <xf numFmtId="0" fontId="1" fillId="2" borderId="6" xfId="0" applyFont="1" applyFill="1" applyBorder="1"/>
    <xf numFmtId="0" fontId="7" fillId="0" borderId="2" xfId="0" applyFont="1" applyFill="1" applyBorder="1" applyAlignment="1">
      <alignment wrapText="1"/>
    </xf>
    <xf numFmtId="1" fontId="1" fillId="0" borderId="6" xfId="2" applyNumberFormat="1" applyFont="1" applyFill="1" applyBorder="1" applyAlignment="1">
      <alignment vertical="center"/>
    </xf>
    <xf numFmtId="1" fontId="1" fillId="0" borderId="14" xfId="2" applyNumberFormat="1" applyFont="1" applyFill="1" applyBorder="1"/>
    <xf numFmtId="1" fontId="7" fillId="0" borderId="0" xfId="0" applyNumberFormat="1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2" fillId="0" borderId="21" xfId="2" applyNumberFormat="1" applyFont="1" applyFill="1" applyBorder="1"/>
    <xf numFmtId="1" fontId="2" fillId="0" borderId="6" xfId="0" applyNumberFormat="1" applyFont="1" applyFill="1" applyBorder="1"/>
    <xf numFmtId="1" fontId="2" fillId="0" borderId="12" xfId="0" applyNumberFormat="1" applyFont="1" applyFill="1" applyBorder="1"/>
    <xf numFmtId="1" fontId="2" fillId="0" borderId="15" xfId="0" applyNumberFormat="1" applyFont="1" applyFill="1" applyBorder="1"/>
    <xf numFmtId="0" fontId="2" fillId="0" borderId="0" xfId="0" applyFont="1" applyFill="1"/>
    <xf numFmtId="1" fontId="1" fillId="0" borderId="0" xfId="0" applyNumberFormat="1" applyFont="1" applyFill="1"/>
    <xf numFmtId="1" fontId="1" fillId="2" borderId="6" xfId="2" applyNumberFormat="1" applyFont="1" applyFill="1" applyBorder="1"/>
    <xf numFmtId="1" fontId="1" fillId="2" borderId="14" xfId="2" applyNumberFormat="1" applyFont="1" applyFill="1" applyBorder="1"/>
    <xf numFmtId="1" fontId="1" fillId="2" borderId="20" xfId="2" applyNumberFormat="1" applyFont="1" applyFill="1" applyBorder="1"/>
    <xf numFmtId="1" fontId="1" fillId="2" borderId="6" xfId="2" applyNumberFormat="1" applyFont="1" applyFill="1" applyBorder="1" applyAlignment="1">
      <alignment vertical="center"/>
    </xf>
    <xf numFmtId="0" fontId="1" fillId="2" borderId="0" xfId="0" applyFont="1" applyFill="1" applyBorder="1"/>
    <xf numFmtId="1" fontId="1" fillId="2" borderId="4" xfId="2" applyNumberFormat="1" applyFont="1" applyFill="1" applyBorder="1"/>
    <xf numFmtId="1" fontId="1" fillId="2" borderId="8" xfId="2" applyNumberFormat="1" applyFont="1" applyFill="1" applyBorder="1"/>
    <xf numFmtId="1" fontId="1" fillId="2" borderId="12" xfId="2" applyNumberFormat="1" applyFont="1" applyFill="1" applyBorder="1"/>
    <xf numFmtId="1" fontId="1" fillId="2" borderId="17" xfId="2" applyNumberFormat="1" applyFont="1" applyFill="1" applyBorder="1"/>
    <xf numFmtId="1" fontId="2" fillId="0" borderId="17" xfId="0" applyNumberFormat="1" applyFont="1" applyFill="1" applyBorder="1"/>
    <xf numFmtId="1" fontId="1" fillId="2" borderId="25" xfId="2" applyNumberFormat="1" applyFont="1" applyFill="1" applyBorder="1"/>
    <xf numFmtId="1" fontId="1" fillId="2" borderId="17" xfId="2" applyNumberFormat="1" applyFont="1" applyFill="1" applyBorder="1" applyAlignment="1">
      <alignment vertical="center"/>
    </xf>
    <xf numFmtId="1" fontId="1" fillId="2" borderId="26" xfId="2" applyNumberFormat="1" applyFont="1" applyFill="1" applyBorder="1"/>
    <xf numFmtId="1" fontId="1" fillId="2" borderId="29" xfId="2" applyNumberFormat="1" applyFont="1" applyFill="1" applyBorder="1"/>
    <xf numFmtId="1" fontId="1" fillId="2" borderId="15" xfId="2" applyNumberFormat="1" applyFont="1" applyFill="1" applyBorder="1"/>
    <xf numFmtId="1" fontId="2" fillId="0" borderId="31" xfId="2" applyNumberFormat="1" applyFont="1" applyFill="1" applyBorder="1"/>
    <xf numFmtId="0" fontId="7" fillId="0" borderId="13" xfId="0" applyFont="1" applyFill="1" applyBorder="1" applyAlignment="1">
      <alignment horizontal="left" wrapText="1" indent="1"/>
    </xf>
    <xf numFmtId="1" fontId="1" fillId="2" borderId="18" xfId="2" applyNumberFormat="1" applyFont="1" applyFill="1" applyBorder="1"/>
    <xf numFmtId="1" fontId="11" fillId="2" borderId="6" xfId="2" applyNumberFormat="1" applyFont="1" applyFill="1" applyBorder="1"/>
    <xf numFmtId="0" fontId="7" fillId="0" borderId="9" xfId="0" applyFont="1" applyFill="1" applyBorder="1" applyAlignment="1">
      <alignment horizontal="left" wrapText="1" indent="1"/>
    </xf>
    <xf numFmtId="1" fontId="2" fillId="0" borderId="6" xfId="2" applyNumberFormat="1" applyFont="1" applyFill="1" applyBorder="1"/>
    <xf numFmtId="1" fontId="2" fillId="0" borderId="17" xfId="2" applyNumberFormat="1" applyFont="1" applyFill="1" applyBorder="1"/>
    <xf numFmtId="0" fontId="6" fillId="0" borderId="23" xfId="0" applyFont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" fontId="8" fillId="0" borderId="31" xfId="2" applyNumberFormat="1" applyFont="1" applyFill="1" applyBorder="1" applyAlignment="1">
      <alignment horizontal="center" vertical="center" wrapText="1"/>
    </xf>
    <xf numFmtId="1" fontId="8" fillId="0" borderId="26" xfId="2" applyNumberFormat="1" applyFont="1" applyFill="1" applyBorder="1" applyAlignment="1">
      <alignment horizontal="center" vertical="center" wrapText="1"/>
    </xf>
    <xf numFmtId="1" fontId="8" fillId="0" borderId="29" xfId="2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W41" sqref="W41"/>
    </sheetView>
  </sheetViews>
  <sheetFormatPr defaultRowHeight="15" x14ac:dyDescent="0.3"/>
  <cols>
    <col min="1" max="1" width="19.85546875" style="5" customWidth="1"/>
    <col min="2" max="2" width="8.28515625" style="3" customWidth="1"/>
    <col min="3" max="3" width="7.28515625" style="3" customWidth="1"/>
    <col min="4" max="4" width="9.42578125" style="3" customWidth="1"/>
    <col min="5" max="5" width="7.140625" style="3" customWidth="1"/>
    <col min="6" max="6" width="9.5703125" style="3" customWidth="1"/>
    <col min="7" max="7" width="8.85546875" style="3" customWidth="1"/>
    <col min="8" max="9" width="6.85546875" style="3" customWidth="1"/>
    <col min="10" max="10" width="8.42578125" style="3" customWidth="1"/>
    <col min="11" max="11" width="7.85546875" style="3" customWidth="1"/>
    <col min="12" max="14" width="7.140625" style="3" customWidth="1"/>
    <col min="15" max="15" width="6.85546875" style="3" customWidth="1"/>
    <col min="16" max="16" width="10" style="3" customWidth="1"/>
    <col min="17" max="18" width="7" style="3" customWidth="1"/>
    <col min="19" max="19" width="4.140625" style="37" customWidth="1"/>
    <col min="20" max="20" width="8.42578125" style="37" customWidth="1"/>
    <col min="21" max="16384" width="9.140625" style="1"/>
  </cols>
  <sheetData>
    <row r="1" spans="1:21" ht="14.25" x14ac:dyDescent="0.3">
      <c r="A1" s="64" t="s">
        <v>28</v>
      </c>
      <c r="B1" s="81" t="s">
        <v>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78" t="s">
        <v>5</v>
      </c>
      <c r="Q1" s="79"/>
      <c r="R1" s="79"/>
      <c r="S1" s="80"/>
      <c r="T1" s="65" t="s">
        <v>3</v>
      </c>
    </row>
    <row r="2" spans="1:21" ht="13.5" customHeight="1" x14ac:dyDescent="0.25">
      <c r="A2" s="62"/>
      <c r="B2" s="84" t="s">
        <v>2</v>
      </c>
      <c r="C2" s="85"/>
      <c r="D2" s="85"/>
      <c r="E2" s="85"/>
      <c r="F2" s="85"/>
      <c r="G2" s="85"/>
      <c r="H2" s="85"/>
      <c r="I2" s="86"/>
      <c r="J2" s="87" t="s">
        <v>10</v>
      </c>
      <c r="K2" s="88"/>
      <c r="L2" s="88"/>
      <c r="M2" s="88"/>
      <c r="N2" s="88"/>
      <c r="O2" s="89"/>
      <c r="P2" s="74" t="s">
        <v>42</v>
      </c>
      <c r="Q2" s="71" t="s">
        <v>43</v>
      </c>
      <c r="R2" s="68" t="s">
        <v>58</v>
      </c>
      <c r="S2" s="74" t="s">
        <v>51</v>
      </c>
      <c r="T2" s="66"/>
    </row>
    <row r="3" spans="1:21" ht="20.25" customHeight="1" x14ac:dyDescent="0.25">
      <c r="A3" s="62"/>
      <c r="B3" s="71" t="s">
        <v>0</v>
      </c>
      <c r="C3" s="68" t="s">
        <v>29</v>
      </c>
      <c r="D3" s="68" t="s">
        <v>4</v>
      </c>
      <c r="E3" s="68" t="s">
        <v>6</v>
      </c>
      <c r="F3" s="75" t="s">
        <v>1</v>
      </c>
      <c r="G3" s="76"/>
      <c r="H3" s="76"/>
      <c r="I3" s="77"/>
      <c r="J3" s="74" t="s">
        <v>30</v>
      </c>
      <c r="K3" s="74" t="s">
        <v>31</v>
      </c>
      <c r="L3" s="74" t="s">
        <v>33</v>
      </c>
      <c r="M3" s="74"/>
      <c r="N3" s="74"/>
      <c r="O3" s="74"/>
      <c r="P3" s="74"/>
      <c r="Q3" s="72"/>
      <c r="R3" s="69"/>
      <c r="S3" s="74"/>
      <c r="T3" s="66"/>
    </row>
    <row r="4" spans="1:21" ht="76.5" x14ac:dyDescent="0.25">
      <c r="A4" s="63"/>
      <c r="B4" s="73"/>
      <c r="C4" s="70"/>
      <c r="D4" s="70"/>
      <c r="E4" s="70"/>
      <c r="F4" s="29" t="s">
        <v>35</v>
      </c>
      <c r="G4" s="28" t="s">
        <v>36</v>
      </c>
      <c r="H4" s="30" t="s">
        <v>32</v>
      </c>
      <c r="I4" s="30" t="s">
        <v>34</v>
      </c>
      <c r="J4" s="74"/>
      <c r="K4" s="74"/>
      <c r="L4" s="28" t="s">
        <v>37</v>
      </c>
      <c r="M4" s="28" t="s">
        <v>38</v>
      </c>
      <c r="N4" s="28" t="s">
        <v>7</v>
      </c>
      <c r="O4" s="28" t="s">
        <v>39</v>
      </c>
      <c r="P4" s="74"/>
      <c r="Q4" s="73"/>
      <c r="R4" s="70"/>
      <c r="S4" s="74"/>
      <c r="T4" s="67"/>
    </row>
    <row r="5" spans="1:21" thickBot="1" x14ac:dyDescent="0.35">
      <c r="A5" s="6">
        <v>1</v>
      </c>
      <c r="B5" s="31">
        <v>2</v>
      </c>
      <c r="C5" s="31">
        <v>3</v>
      </c>
      <c r="D5" s="32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1">
        <v>17</v>
      </c>
      <c r="R5" s="31">
        <v>18</v>
      </c>
      <c r="S5" s="31">
        <v>19</v>
      </c>
      <c r="T5" s="12">
        <v>20</v>
      </c>
    </row>
    <row r="6" spans="1:21" s="8" customFormat="1" ht="13.5" x14ac:dyDescent="0.25">
      <c r="A6" s="7" t="s">
        <v>12</v>
      </c>
      <c r="B6" s="40">
        <v>76672</v>
      </c>
      <c r="C6" s="40">
        <v>15540</v>
      </c>
      <c r="D6" s="40">
        <v>102887</v>
      </c>
      <c r="E6" s="40"/>
      <c r="F6" s="40"/>
      <c r="G6" s="40">
        <v>12000</v>
      </c>
      <c r="H6" s="40"/>
      <c r="I6" s="40">
        <v>30000</v>
      </c>
      <c r="J6" s="40">
        <v>1000</v>
      </c>
      <c r="K6" s="40"/>
      <c r="L6" s="40"/>
      <c r="M6" s="40">
        <v>10270</v>
      </c>
      <c r="N6" s="40"/>
      <c r="O6" s="40"/>
      <c r="P6" s="40"/>
      <c r="Q6" s="40"/>
      <c r="R6" s="40"/>
      <c r="S6" s="26"/>
      <c r="T6" s="49">
        <f t="shared" ref="T6:T53" si="0">SUM(B6:S6)</f>
        <v>248369</v>
      </c>
      <c r="U6" s="10"/>
    </row>
    <row r="7" spans="1:21" s="8" customFormat="1" ht="13.5" x14ac:dyDescent="0.25">
      <c r="A7" s="18" t="s">
        <v>56</v>
      </c>
      <c r="B7" s="44"/>
      <c r="C7" s="44"/>
      <c r="D7" s="44">
        <v>1739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9"/>
      <c r="Q7" s="44"/>
      <c r="R7" s="44">
        <v>2761</v>
      </c>
      <c r="S7" s="20"/>
      <c r="T7" s="52">
        <f t="shared" si="0"/>
        <v>4500</v>
      </c>
      <c r="U7" s="10"/>
    </row>
    <row r="8" spans="1:21" s="8" customFormat="1" ht="13.5" x14ac:dyDescent="0.25">
      <c r="A8" s="18" t="s">
        <v>57</v>
      </c>
      <c r="B8" s="44">
        <f>SUM(B6:B7)</f>
        <v>76672</v>
      </c>
      <c r="C8" s="44">
        <f t="shared" ref="C8:T8" si="1">SUM(C6:C7)</f>
        <v>15540</v>
      </c>
      <c r="D8" s="44">
        <f t="shared" si="1"/>
        <v>104626</v>
      </c>
      <c r="E8" s="44"/>
      <c r="F8" s="44"/>
      <c r="G8" s="44">
        <f t="shared" si="1"/>
        <v>12000</v>
      </c>
      <c r="H8" s="44"/>
      <c r="I8" s="44">
        <f t="shared" si="1"/>
        <v>30000</v>
      </c>
      <c r="J8" s="44">
        <f t="shared" si="1"/>
        <v>1000</v>
      </c>
      <c r="K8" s="44"/>
      <c r="L8" s="44"/>
      <c r="M8" s="44">
        <f t="shared" si="1"/>
        <v>10270</v>
      </c>
      <c r="N8" s="44"/>
      <c r="O8" s="44"/>
      <c r="P8" s="44"/>
      <c r="Q8" s="44"/>
      <c r="R8" s="44">
        <f t="shared" si="1"/>
        <v>2761</v>
      </c>
      <c r="S8" s="44">
        <f t="shared" si="1"/>
        <v>0</v>
      </c>
      <c r="T8" s="52">
        <f t="shared" si="1"/>
        <v>252869</v>
      </c>
      <c r="U8" s="10"/>
    </row>
    <row r="9" spans="1:21" s="8" customFormat="1" ht="13.5" x14ac:dyDescent="0.25">
      <c r="A9" s="18" t="s">
        <v>27</v>
      </c>
      <c r="B9" s="39">
        <v>26881</v>
      </c>
      <c r="C9" s="39">
        <v>4704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13"/>
      <c r="T9" s="47">
        <f t="shared" si="0"/>
        <v>31585</v>
      </c>
      <c r="U9" s="10"/>
    </row>
    <row r="10" spans="1:21" s="8" customFormat="1" ht="25.5" x14ac:dyDescent="0.25">
      <c r="A10" s="9" t="s">
        <v>25</v>
      </c>
      <c r="B10" s="39"/>
      <c r="C10" s="39"/>
      <c r="D10" s="39"/>
      <c r="E10" s="39"/>
      <c r="F10" s="39"/>
      <c r="G10" s="39">
        <v>12341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13"/>
      <c r="T10" s="47">
        <f t="shared" si="0"/>
        <v>12341</v>
      </c>
    </row>
    <row r="11" spans="1:21" s="8" customFormat="1" ht="13.5" x14ac:dyDescent="0.25">
      <c r="A11" s="18" t="s">
        <v>27</v>
      </c>
      <c r="B11" s="41"/>
      <c r="C11" s="41"/>
      <c r="D11" s="41"/>
      <c r="E11" s="41"/>
      <c r="F11" s="41"/>
      <c r="G11" s="41">
        <v>12341</v>
      </c>
      <c r="H11" s="41"/>
      <c r="I11" s="41"/>
      <c r="J11" s="41"/>
      <c r="K11" s="41"/>
      <c r="L11" s="41"/>
      <c r="M11" s="41"/>
      <c r="N11" s="41"/>
      <c r="O11" s="41"/>
      <c r="P11" s="39"/>
      <c r="Q11" s="41"/>
      <c r="R11" s="41"/>
      <c r="S11" s="19"/>
      <c r="T11" s="47">
        <f t="shared" si="0"/>
        <v>12341</v>
      </c>
    </row>
    <row r="12" spans="1:21" s="8" customFormat="1" ht="25.5" x14ac:dyDescent="0.25">
      <c r="A12" s="9" t="s">
        <v>19</v>
      </c>
      <c r="B12" s="39"/>
      <c r="C12" s="39"/>
      <c r="D12" s="39">
        <v>51994</v>
      </c>
      <c r="E12" s="39"/>
      <c r="F12" s="39"/>
      <c r="G12" s="39">
        <v>317914</v>
      </c>
      <c r="H12" s="39"/>
      <c r="I12" s="39"/>
      <c r="J12" s="39">
        <v>29066</v>
      </c>
      <c r="K12" s="39">
        <v>204598</v>
      </c>
      <c r="L12" s="39"/>
      <c r="M12" s="39"/>
      <c r="N12" s="39"/>
      <c r="O12" s="39"/>
      <c r="P12" s="39"/>
      <c r="Q12" s="39"/>
      <c r="R12" s="39"/>
      <c r="S12" s="13"/>
      <c r="T12" s="47">
        <f t="shared" si="0"/>
        <v>603572</v>
      </c>
      <c r="U12" s="10"/>
    </row>
    <row r="13" spans="1:21" s="8" customFormat="1" ht="13.5" x14ac:dyDescent="0.25">
      <c r="A13" s="9" t="s">
        <v>50</v>
      </c>
      <c r="B13" s="39"/>
      <c r="C13" s="39"/>
      <c r="D13" s="39"/>
      <c r="E13" s="39"/>
      <c r="F13" s="39">
        <v>119172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>
        <v>55836</v>
      </c>
      <c r="R13" s="39"/>
      <c r="S13" s="13"/>
      <c r="T13" s="47">
        <f t="shared" si="0"/>
        <v>175008</v>
      </c>
      <c r="U13" s="10"/>
    </row>
    <row r="14" spans="1:21" s="8" customFormat="1" ht="13.5" x14ac:dyDescent="0.25">
      <c r="A14" s="18" t="s">
        <v>46</v>
      </c>
      <c r="B14" s="39"/>
      <c r="C14" s="39"/>
      <c r="D14" s="39"/>
      <c r="E14" s="39"/>
      <c r="F14" s="39">
        <v>119172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>
        <v>55836</v>
      </c>
      <c r="R14" s="39"/>
      <c r="S14" s="13"/>
      <c r="T14" s="47">
        <f t="shared" si="0"/>
        <v>175008</v>
      </c>
      <c r="U14" s="10"/>
    </row>
    <row r="15" spans="1:21" s="8" customFormat="1" ht="25.5" x14ac:dyDescent="0.25">
      <c r="A15" s="9" t="s">
        <v>44</v>
      </c>
      <c r="B15" s="39"/>
      <c r="C15" s="39"/>
      <c r="D15" s="39"/>
      <c r="E15" s="39"/>
      <c r="F15" s="42">
        <v>93836</v>
      </c>
      <c r="G15" s="42"/>
      <c r="H15" s="42"/>
      <c r="I15" s="42"/>
      <c r="J15" s="42"/>
      <c r="K15" s="42"/>
      <c r="L15" s="42"/>
      <c r="M15" s="42"/>
      <c r="N15" s="42"/>
      <c r="O15" s="42"/>
      <c r="P15" s="42">
        <v>1956658</v>
      </c>
      <c r="Q15" s="39"/>
      <c r="R15" s="39"/>
      <c r="S15" s="13"/>
      <c r="T15" s="50">
        <f t="shared" si="0"/>
        <v>2050494</v>
      </c>
      <c r="U15" s="10"/>
    </row>
    <row r="16" spans="1:21" s="8" customFormat="1" ht="13.5" x14ac:dyDescent="0.25">
      <c r="A16" s="18" t="s">
        <v>56</v>
      </c>
      <c r="B16" s="39"/>
      <c r="C16" s="39"/>
      <c r="D16" s="39"/>
      <c r="E16" s="39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>
        <v>-73</v>
      </c>
      <c r="Q16" s="39"/>
      <c r="R16" s="39"/>
      <c r="S16" s="13"/>
      <c r="T16" s="50">
        <f t="shared" si="0"/>
        <v>-73</v>
      </c>
      <c r="U16" s="10"/>
    </row>
    <row r="17" spans="1:21" s="8" customFormat="1" ht="13.5" x14ac:dyDescent="0.25">
      <c r="A17" s="18" t="s">
        <v>57</v>
      </c>
      <c r="B17" s="39"/>
      <c r="C17" s="39"/>
      <c r="D17" s="39"/>
      <c r="E17" s="39"/>
      <c r="F17" s="42">
        <f>SUM(F15:F16)</f>
        <v>93836</v>
      </c>
      <c r="G17" s="42"/>
      <c r="H17" s="42"/>
      <c r="I17" s="42"/>
      <c r="J17" s="42"/>
      <c r="K17" s="42"/>
      <c r="L17" s="42"/>
      <c r="M17" s="42"/>
      <c r="N17" s="42"/>
      <c r="O17" s="42"/>
      <c r="P17" s="42">
        <f>SUM(P15:P16)</f>
        <v>1956585</v>
      </c>
      <c r="Q17" s="39"/>
      <c r="R17" s="39"/>
      <c r="S17" s="13"/>
      <c r="T17" s="50">
        <f t="shared" si="0"/>
        <v>2050421</v>
      </c>
      <c r="U17" s="10"/>
    </row>
    <row r="18" spans="1:21" s="8" customFormat="1" ht="13.5" x14ac:dyDescent="0.25">
      <c r="A18" s="18" t="s">
        <v>27</v>
      </c>
      <c r="B18" s="39"/>
      <c r="C18" s="39"/>
      <c r="D18" s="39"/>
      <c r="E18" s="39"/>
      <c r="F18" s="39">
        <v>83184</v>
      </c>
      <c r="G18" s="39"/>
      <c r="H18" s="39"/>
      <c r="I18" s="39"/>
      <c r="J18" s="39"/>
      <c r="K18" s="39"/>
      <c r="L18" s="39"/>
      <c r="M18" s="39"/>
      <c r="N18" s="39"/>
      <c r="O18" s="39"/>
      <c r="P18" s="39">
        <v>968162</v>
      </c>
      <c r="Q18" s="39"/>
      <c r="R18" s="39"/>
      <c r="S18" s="13"/>
      <c r="T18" s="47">
        <f t="shared" si="0"/>
        <v>1051346</v>
      </c>
      <c r="U18" s="10"/>
    </row>
    <row r="19" spans="1:21" s="8" customFormat="1" ht="13.5" x14ac:dyDescent="0.25">
      <c r="A19" s="9" t="s">
        <v>48</v>
      </c>
      <c r="B19" s="39">
        <v>597</v>
      </c>
      <c r="C19" s="39">
        <v>228</v>
      </c>
      <c r="D19" s="39">
        <v>270</v>
      </c>
      <c r="E19" s="39"/>
      <c r="F19" s="39"/>
      <c r="G19" s="39"/>
      <c r="H19" s="39"/>
      <c r="I19" s="43"/>
      <c r="J19" s="39"/>
      <c r="K19" s="39"/>
      <c r="L19" s="39"/>
      <c r="M19" s="39"/>
      <c r="N19" s="39"/>
      <c r="O19" s="39"/>
      <c r="P19" s="39"/>
      <c r="Q19" s="39"/>
      <c r="R19" s="39"/>
      <c r="S19" s="13"/>
      <c r="T19" s="47">
        <f t="shared" si="0"/>
        <v>1095</v>
      </c>
      <c r="U19" s="10"/>
    </row>
    <row r="20" spans="1:21" s="8" customFormat="1" ht="13.5" x14ac:dyDescent="0.25">
      <c r="A20" s="9" t="s">
        <v>15</v>
      </c>
      <c r="B20" s="39">
        <v>2896</v>
      </c>
      <c r="C20" s="39">
        <v>224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13"/>
      <c r="T20" s="47">
        <f t="shared" si="0"/>
        <v>3120</v>
      </c>
      <c r="U20" s="10"/>
    </row>
    <row r="21" spans="1:21" s="8" customFormat="1" ht="13.5" x14ac:dyDescent="0.25">
      <c r="A21" s="24" t="s">
        <v>16</v>
      </c>
      <c r="B21" s="44"/>
      <c r="C21" s="44"/>
      <c r="D21" s="44">
        <v>1000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9"/>
      <c r="Q21" s="44"/>
      <c r="R21" s="44"/>
      <c r="S21" s="20"/>
      <c r="T21" s="51">
        <f t="shared" si="0"/>
        <v>1000</v>
      </c>
      <c r="U21" s="11"/>
    </row>
    <row r="22" spans="1:21" s="8" customFormat="1" ht="25.5" x14ac:dyDescent="0.25">
      <c r="A22" s="9" t="s">
        <v>41</v>
      </c>
      <c r="B22" s="39">
        <v>1600</v>
      </c>
      <c r="C22" s="39">
        <v>223</v>
      </c>
      <c r="D22" s="39">
        <v>26875</v>
      </c>
      <c r="E22" s="39"/>
      <c r="F22" s="39"/>
      <c r="G22" s="39"/>
      <c r="H22" s="39"/>
      <c r="I22" s="39"/>
      <c r="J22" s="39">
        <v>111626</v>
      </c>
      <c r="K22" s="39">
        <v>137300</v>
      </c>
      <c r="L22" s="39"/>
      <c r="M22" s="39"/>
      <c r="N22" s="39"/>
      <c r="O22" s="39"/>
      <c r="P22" s="39"/>
      <c r="Q22" s="39"/>
      <c r="R22" s="39"/>
      <c r="S22" s="13"/>
      <c r="T22" s="47">
        <f t="shared" si="0"/>
        <v>277624</v>
      </c>
    </row>
    <row r="23" spans="1:21" s="8" customFormat="1" ht="13.5" x14ac:dyDescent="0.25">
      <c r="A23" s="18" t="s">
        <v>56</v>
      </c>
      <c r="B23" s="39"/>
      <c r="C23" s="39"/>
      <c r="D23" s="39"/>
      <c r="E23" s="39"/>
      <c r="F23" s="39"/>
      <c r="G23" s="39"/>
      <c r="H23" s="39"/>
      <c r="I23" s="39"/>
      <c r="J23" s="39"/>
      <c r="K23" s="39">
        <v>12900</v>
      </c>
      <c r="L23" s="39"/>
      <c r="M23" s="39"/>
      <c r="N23" s="39"/>
      <c r="O23" s="39"/>
      <c r="P23" s="39"/>
      <c r="Q23" s="39"/>
      <c r="R23" s="39"/>
      <c r="S23" s="13"/>
      <c r="T23" s="47">
        <f t="shared" si="0"/>
        <v>12900</v>
      </c>
    </row>
    <row r="24" spans="1:21" s="8" customFormat="1" ht="13.5" x14ac:dyDescent="0.25">
      <c r="A24" s="18" t="s">
        <v>57</v>
      </c>
      <c r="B24" s="39">
        <f>SUM(B22:B23)</f>
        <v>1600</v>
      </c>
      <c r="C24" s="39">
        <f>SUM(C22:C23)</f>
        <v>223</v>
      </c>
      <c r="D24" s="39">
        <f>SUM(D22:D23)</f>
        <v>26875</v>
      </c>
      <c r="E24" s="39"/>
      <c r="F24" s="39"/>
      <c r="G24" s="39"/>
      <c r="H24" s="39"/>
      <c r="I24" s="39"/>
      <c r="J24" s="39">
        <f>SUM(J22:J23)</f>
        <v>111626</v>
      </c>
      <c r="K24" s="39">
        <f>SUM(K22:K23)</f>
        <v>150200</v>
      </c>
      <c r="L24" s="39"/>
      <c r="M24" s="39"/>
      <c r="N24" s="39"/>
      <c r="O24" s="39"/>
      <c r="P24" s="39"/>
      <c r="Q24" s="39"/>
      <c r="R24" s="39"/>
      <c r="S24" s="13"/>
      <c r="T24" s="47">
        <f t="shared" si="0"/>
        <v>290524</v>
      </c>
    </row>
    <row r="25" spans="1:21" s="8" customFormat="1" ht="13.5" x14ac:dyDescent="0.25">
      <c r="A25" s="18" t="s">
        <v>27</v>
      </c>
      <c r="B25" s="39"/>
      <c r="C25" s="39"/>
      <c r="D25" s="39"/>
      <c r="E25" s="39"/>
      <c r="F25" s="39"/>
      <c r="G25" s="39"/>
      <c r="H25" s="39"/>
      <c r="I25" s="39"/>
      <c r="J25" s="39">
        <v>11300</v>
      </c>
      <c r="K25" s="39">
        <v>76000</v>
      </c>
      <c r="L25" s="39"/>
      <c r="M25" s="39"/>
      <c r="N25" s="39"/>
      <c r="O25" s="39"/>
      <c r="P25" s="39"/>
      <c r="Q25" s="39"/>
      <c r="R25" s="39"/>
      <c r="S25" s="13"/>
      <c r="T25" s="47">
        <f t="shared" si="0"/>
        <v>87300</v>
      </c>
    </row>
    <row r="26" spans="1:21" s="8" customFormat="1" ht="13.5" x14ac:dyDescent="0.25">
      <c r="A26" s="9" t="s">
        <v>18</v>
      </c>
      <c r="B26" s="39"/>
      <c r="C26" s="39"/>
      <c r="D26" s="39">
        <v>9000</v>
      </c>
      <c r="E26" s="39"/>
      <c r="F26" s="39"/>
      <c r="G26" s="39">
        <v>44927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13"/>
      <c r="T26" s="47">
        <f t="shared" si="0"/>
        <v>53927</v>
      </c>
    </row>
    <row r="27" spans="1:21" s="8" customFormat="1" ht="13.5" x14ac:dyDescent="0.25">
      <c r="A27" s="18" t="s">
        <v>27</v>
      </c>
      <c r="B27" s="39"/>
      <c r="C27" s="39"/>
      <c r="D27" s="39"/>
      <c r="E27" s="39"/>
      <c r="F27" s="39"/>
      <c r="G27" s="39">
        <v>44927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13"/>
      <c r="T27" s="47">
        <f t="shared" si="0"/>
        <v>44927</v>
      </c>
    </row>
    <row r="28" spans="1:21" s="8" customFormat="1" ht="25.5" x14ac:dyDescent="0.25">
      <c r="A28" s="22" t="s">
        <v>22</v>
      </c>
      <c r="B28" s="41">
        <v>2850</v>
      </c>
      <c r="C28" s="41">
        <v>398</v>
      </c>
      <c r="D28" s="41">
        <v>64743</v>
      </c>
      <c r="E28" s="41"/>
      <c r="F28" s="41"/>
      <c r="G28" s="41"/>
      <c r="H28" s="41"/>
      <c r="I28" s="41"/>
      <c r="J28" s="41">
        <v>297759</v>
      </c>
      <c r="K28" s="41">
        <v>11000</v>
      </c>
      <c r="L28" s="41"/>
      <c r="M28" s="41"/>
      <c r="N28" s="41"/>
      <c r="O28" s="41"/>
      <c r="P28" s="44"/>
      <c r="Q28" s="41"/>
      <c r="R28" s="41"/>
      <c r="S28" s="19"/>
      <c r="T28" s="52">
        <f t="shared" si="0"/>
        <v>376750</v>
      </c>
    </row>
    <row r="29" spans="1:21" s="8" customFormat="1" ht="13.5" x14ac:dyDescent="0.25">
      <c r="A29" s="18" t="s">
        <v>27</v>
      </c>
      <c r="B29" s="45"/>
      <c r="C29" s="45"/>
      <c r="D29" s="45"/>
      <c r="E29" s="45"/>
      <c r="F29" s="45"/>
      <c r="G29" s="45"/>
      <c r="H29" s="45"/>
      <c r="I29" s="45"/>
      <c r="J29" s="45">
        <v>6300</v>
      </c>
      <c r="K29" s="45">
        <v>11000</v>
      </c>
      <c r="L29" s="45"/>
      <c r="M29" s="45"/>
      <c r="N29" s="45"/>
      <c r="O29" s="45"/>
      <c r="P29" s="39"/>
      <c r="Q29" s="45"/>
      <c r="R29" s="45"/>
      <c r="S29" s="14"/>
      <c r="T29" s="47">
        <f t="shared" si="0"/>
        <v>17300</v>
      </c>
      <c r="U29" s="10"/>
    </row>
    <row r="30" spans="1:21" s="8" customFormat="1" ht="13.5" x14ac:dyDescent="0.25">
      <c r="A30" s="9" t="s">
        <v>17</v>
      </c>
      <c r="B30" s="39"/>
      <c r="C30" s="39"/>
      <c r="D30" s="39">
        <v>19600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13"/>
      <c r="T30" s="47">
        <f t="shared" si="0"/>
        <v>19600</v>
      </c>
      <c r="U30" s="10"/>
    </row>
    <row r="31" spans="1:21" s="8" customFormat="1" ht="14.25" thickBot="1" x14ac:dyDescent="0.3">
      <c r="A31" s="21" t="s">
        <v>27</v>
      </c>
      <c r="B31" s="46"/>
      <c r="C31" s="46"/>
      <c r="D31" s="46">
        <v>17500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7"/>
      <c r="T31" s="53">
        <f t="shared" si="0"/>
        <v>17500</v>
      </c>
      <c r="U31" s="10"/>
    </row>
    <row r="32" spans="1:21" s="8" customFormat="1" ht="13.5" x14ac:dyDescent="0.25">
      <c r="A32" s="7" t="s">
        <v>47</v>
      </c>
      <c r="B32" s="40">
        <v>21624</v>
      </c>
      <c r="C32" s="40">
        <v>3051</v>
      </c>
      <c r="D32" s="40">
        <v>363656</v>
      </c>
      <c r="E32" s="40"/>
      <c r="F32" s="40"/>
      <c r="G32" s="40"/>
      <c r="H32" s="40"/>
      <c r="I32" s="40"/>
      <c r="J32" s="40">
        <v>1692663</v>
      </c>
      <c r="K32" s="40"/>
      <c r="L32" s="40"/>
      <c r="M32" s="40"/>
      <c r="N32" s="40"/>
      <c r="O32" s="40"/>
      <c r="P32" s="40"/>
      <c r="Q32" s="40"/>
      <c r="R32" s="40"/>
      <c r="S32" s="26"/>
      <c r="T32" s="49">
        <f t="shared" si="0"/>
        <v>2080994</v>
      </c>
      <c r="U32" s="27"/>
    </row>
    <row r="33" spans="1:21" s="8" customFormat="1" ht="13.5" x14ac:dyDescent="0.25">
      <c r="A33" s="18" t="s">
        <v>56</v>
      </c>
      <c r="B33" s="39"/>
      <c r="C33" s="39"/>
      <c r="D33" s="39">
        <v>200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13"/>
      <c r="T33" s="47">
        <f t="shared" si="0"/>
        <v>200</v>
      </c>
      <c r="U33" s="27"/>
    </row>
    <row r="34" spans="1:21" s="8" customFormat="1" ht="13.5" x14ac:dyDescent="0.25">
      <c r="A34" s="55" t="s">
        <v>57</v>
      </c>
      <c r="B34" s="45">
        <f>SUM(B32:B33)</f>
        <v>21624</v>
      </c>
      <c r="C34" s="45">
        <f>SUM(C32:C33)</f>
        <v>3051</v>
      </c>
      <c r="D34" s="45">
        <f>SUM(D32:D33)</f>
        <v>363856</v>
      </c>
      <c r="E34" s="45"/>
      <c r="F34" s="45"/>
      <c r="G34" s="45"/>
      <c r="H34" s="45"/>
      <c r="I34" s="45"/>
      <c r="J34" s="45">
        <f>SUM(J32:J33)</f>
        <v>1692663</v>
      </c>
      <c r="K34" s="45"/>
      <c r="L34" s="45"/>
      <c r="M34" s="45"/>
      <c r="N34" s="45"/>
      <c r="O34" s="45"/>
      <c r="P34" s="45"/>
      <c r="Q34" s="45"/>
      <c r="R34" s="45"/>
      <c r="S34" s="14"/>
      <c r="T34" s="56">
        <f t="shared" si="0"/>
        <v>2081194</v>
      </c>
      <c r="U34" s="27"/>
    </row>
    <row r="35" spans="1:21" s="8" customFormat="1" ht="13.5" x14ac:dyDescent="0.25">
      <c r="A35" s="9" t="s">
        <v>13</v>
      </c>
      <c r="B35" s="39"/>
      <c r="C35" s="39"/>
      <c r="D35" s="39">
        <v>61644</v>
      </c>
      <c r="E35" s="39"/>
      <c r="F35" s="39"/>
      <c r="G35" s="39"/>
      <c r="H35" s="39"/>
      <c r="I35" s="39"/>
      <c r="J35" s="39">
        <v>9300</v>
      </c>
      <c r="K35" s="39"/>
      <c r="L35" s="39"/>
      <c r="M35" s="39"/>
      <c r="N35" s="39"/>
      <c r="O35" s="39"/>
      <c r="P35" s="39"/>
      <c r="Q35" s="39"/>
      <c r="R35" s="39"/>
      <c r="S35" s="13"/>
      <c r="T35" s="47">
        <f t="shared" si="0"/>
        <v>70944</v>
      </c>
    </row>
    <row r="36" spans="1:21" s="8" customFormat="1" ht="13.5" x14ac:dyDescent="0.25">
      <c r="A36" s="18" t="s">
        <v>27</v>
      </c>
      <c r="B36" s="39"/>
      <c r="C36" s="39"/>
      <c r="D36" s="39">
        <v>46250</v>
      </c>
      <c r="E36" s="39"/>
      <c r="F36" s="39"/>
      <c r="G36" s="39"/>
      <c r="H36" s="39"/>
      <c r="I36" s="39"/>
      <c r="J36" s="39">
        <v>9300</v>
      </c>
      <c r="K36" s="39"/>
      <c r="L36" s="39"/>
      <c r="M36" s="39"/>
      <c r="N36" s="39"/>
      <c r="O36" s="39"/>
      <c r="P36" s="39"/>
      <c r="Q36" s="39"/>
      <c r="R36" s="39"/>
      <c r="S36" s="13"/>
      <c r="T36" s="47">
        <f t="shared" si="0"/>
        <v>55550</v>
      </c>
    </row>
    <row r="37" spans="1:21" s="8" customFormat="1" ht="13.5" x14ac:dyDescent="0.25">
      <c r="A37" s="9" t="s">
        <v>20</v>
      </c>
      <c r="B37" s="39"/>
      <c r="C37" s="57"/>
      <c r="D37" s="39">
        <v>10360</v>
      </c>
      <c r="E37" s="39"/>
      <c r="F37" s="39"/>
      <c r="G37" s="39">
        <v>26430</v>
      </c>
      <c r="H37" s="39"/>
      <c r="I37" s="39"/>
      <c r="J37" s="39">
        <v>40500</v>
      </c>
      <c r="K37" s="39"/>
      <c r="L37" s="39"/>
      <c r="M37" s="39"/>
      <c r="N37" s="39"/>
      <c r="O37" s="39"/>
      <c r="P37" s="39"/>
      <c r="Q37" s="39"/>
      <c r="R37" s="39"/>
      <c r="S37" s="13"/>
      <c r="T37" s="47">
        <f t="shared" si="0"/>
        <v>77290</v>
      </c>
      <c r="U37" s="10"/>
    </row>
    <row r="38" spans="1:21" s="8" customFormat="1" ht="13.5" x14ac:dyDescent="0.25">
      <c r="A38" s="18" t="s">
        <v>27</v>
      </c>
      <c r="B38" s="39"/>
      <c r="C38" s="39"/>
      <c r="D38" s="39"/>
      <c r="E38" s="39"/>
      <c r="F38" s="39"/>
      <c r="G38" s="39">
        <v>26430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13"/>
      <c r="T38" s="47">
        <f t="shared" si="0"/>
        <v>26430</v>
      </c>
      <c r="U38" s="10"/>
    </row>
    <row r="39" spans="1:21" s="8" customFormat="1" ht="25.5" x14ac:dyDescent="0.25">
      <c r="A39" s="9" t="s">
        <v>14</v>
      </c>
      <c r="B39" s="39"/>
      <c r="C39" s="39"/>
      <c r="D39" s="39">
        <v>26350</v>
      </c>
      <c r="E39" s="39"/>
      <c r="F39" s="39"/>
      <c r="G39" s="39"/>
      <c r="H39" s="39"/>
      <c r="I39" s="39"/>
      <c r="J39" s="39"/>
      <c r="K39" s="39"/>
      <c r="L39" s="39"/>
      <c r="M39" s="39">
        <v>1400</v>
      </c>
      <c r="N39" s="39"/>
      <c r="O39" s="39"/>
      <c r="P39" s="39"/>
      <c r="Q39" s="39"/>
      <c r="R39" s="39"/>
      <c r="S39" s="13"/>
      <c r="T39" s="47">
        <f t="shared" si="0"/>
        <v>27750</v>
      </c>
      <c r="U39" s="10"/>
    </row>
    <row r="40" spans="1:21" s="8" customFormat="1" ht="13.5" x14ac:dyDescent="0.25">
      <c r="A40" s="18" t="s">
        <v>27</v>
      </c>
      <c r="B40" s="39"/>
      <c r="C40" s="39"/>
      <c r="D40" s="39">
        <v>20000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13"/>
      <c r="T40" s="47">
        <f t="shared" si="0"/>
        <v>20000</v>
      </c>
      <c r="U40" s="10"/>
    </row>
    <row r="41" spans="1:21" s="8" customFormat="1" ht="13.5" x14ac:dyDescent="0.25">
      <c r="A41" s="9" t="s">
        <v>23</v>
      </c>
      <c r="B41" s="39"/>
      <c r="C41" s="39"/>
      <c r="D41" s="39">
        <v>1700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13"/>
      <c r="T41" s="47">
        <f t="shared" si="0"/>
        <v>1700</v>
      </c>
      <c r="U41" s="10"/>
    </row>
    <row r="42" spans="1:21" s="8" customFormat="1" ht="25.5" x14ac:dyDescent="0.25">
      <c r="A42" s="9" t="s">
        <v>55</v>
      </c>
      <c r="B42" s="39"/>
      <c r="C42" s="39"/>
      <c r="D42" s="39">
        <v>1200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13"/>
      <c r="T42" s="47">
        <f t="shared" si="0"/>
        <v>1200</v>
      </c>
      <c r="U42" s="10"/>
    </row>
    <row r="43" spans="1:21" s="8" customFormat="1" ht="13.5" x14ac:dyDescent="0.25">
      <c r="A43" s="9" t="s">
        <v>52</v>
      </c>
      <c r="B43" s="39"/>
      <c r="C43" s="39"/>
      <c r="D43" s="39"/>
      <c r="E43" s="39"/>
      <c r="F43" s="39"/>
      <c r="G43" s="39">
        <v>1020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13"/>
      <c r="T43" s="47">
        <f t="shared" si="0"/>
        <v>1020</v>
      </c>
      <c r="U43" s="10"/>
    </row>
    <row r="44" spans="1:21" s="8" customFormat="1" ht="13.5" x14ac:dyDescent="0.25">
      <c r="A44" s="9" t="s">
        <v>45</v>
      </c>
      <c r="B44" s="13"/>
      <c r="C44" s="13"/>
      <c r="D44" s="13">
        <v>22801</v>
      </c>
      <c r="E44" s="13"/>
      <c r="F44" s="39"/>
      <c r="G44" s="39"/>
      <c r="H44" s="39"/>
      <c r="I44" s="39"/>
      <c r="J44" s="39">
        <v>263199</v>
      </c>
      <c r="K44" s="39"/>
      <c r="L44" s="39"/>
      <c r="M44" s="39"/>
      <c r="N44" s="39"/>
      <c r="O44" s="13"/>
      <c r="P44" s="13"/>
      <c r="Q44" s="13"/>
      <c r="R44" s="13"/>
      <c r="S44" s="13"/>
      <c r="T44" s="47">
        <f t="shared" si="0"/>
        <v>286000</v>
      </c>
      <c r="U44" s="10"/>
    </row>
    <row r="45" spans="1:21" s="8" customFormat="1" ht="25.5" x14ac:dyDescent="0.25">
      <c r="A45" s="9" t="s">
        <v>24</v>
      </c>
      <c r="B45" s="13"/>
      <c r="C45" s="13"/>
      <c r="D45" s="13"/>
      <c r="E45" s="13"/>
      <c r="F45" s="39"/>
      <c r="G45" s="39">
        <v>20830</v>
      </c>
      <c r="H45" s="39"/>
      <c r="I45" s="23"/>
      <c r="J45" s="39"/>
      <c r="K45" s="39"/>
      <c r="L45" s="39"/>
      <c r="M45" s="39"/>
      <c r="N45" s="39"/>
      <c r="O45" s="13"/>
      <c r="P45" s="13"/>
      <c r="Q45" s="13"/>
      <c r="R45" s="13"/>
      <c r="S45" s="13"/>
      <c r="T45" s="47">
        <f t="shared" si="0"/>
        <v>20830</v>
      </c>
      <c r="U45" s="10"/>
    </row>
    <row r="46" spans="1:21" s="8" customFormat="1" ht="13.5" x14ac:dyDescent="0.25">
      <c r="A46" s="9" t="s">
        <v>54</v>
      </c>
      <c r="B46" s="13">
        <v>12594</v>
      </c>
      <c r="C46" s="13">
        <v>1877</v>
      </c>
      <c r="D46" s="13">
        <v>6718</v>
      </c>
      <c r="E46" s="13"/>
      <c r="F46" s="39"/>
      <c r="G46" s="39"/>
      <c r="H46" s="39"/>
      <c r="I46" s="43"/>
      <c r="J46" s="39">
        <v>188811</v>
      </c>
      <c r="K46" s="39"/>
      <c r="L46" s="39"/>
      <c r="M46" s="39"/>
      <c r="N46" s="39"/>
      <c r="O46" s="13"/>
      <c r="P46" s="13"/>
      <c r="Q46" s="13"/>
      <c r="R46" s="13"/>
      <c r="S46" s="13"/>
      <c r="T46" s="47">
        <f t="shared" si="0"/>
        <v>210000</v>
      </c>
      <c r="U46" s="10"/>
    </row>
    <row r="47" spans="1:21" s="8" customFormat="1" ht="25.5" x14ac:dyDescent="0.25">
      <c r="A47" s="9" t="s">
        <v>53</v>
      </c>
      <c r="B47" s="13">
        <v>123</v>
      </c>
      <c r="C47" s="13">
        <v>17</v>
      </c>
      <c r="D47" s="39">
        <v>69001</v>
      </c>
      <c r="E47" s="39"/>
      <c r="F47" s="39"/>
      <c r="G47" s="39"/>
      <c r="H47" s="39"/>
      <c r="I47" s="39"/>
      <c r="J47" s="39">
        <v>19760</v>
      </c>
      <c r="K47" s="39">
        <v>64732</v>
      </c>
      <c r="L47" s="39"/>
      <c r="M47" s="42"/>
      <c r="N47" s="39"/>
      <c r="O47" s="13"/>
      <c r="P47" s="13"/>
      <c r="Q47" s="13"/>
      <c r="R47" s="13"/>
      <c r="S47" s="13"/>
      <c r="T47" s="47">
        <f t="shared" si="0"/>
        <v>153633</v>
      </c>
      <c r="U47" s="10"/>
    </row>
    <row r="48" spans="1:21" s="8" customFormat="1" ht="13.5" x14ac:dyDescent="0.25">
      <c r="A48" s="9" t="s">
        <v>49</v>
      </c>
      <c r="B48" s="13">
        <v>3000</v>
      </c>
      <c r="C48" s="13">
        <v>1000</v>
      </c>
      <c r="D48" s="39">
        <v>40866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3"/>
      <c r="P48" s="13"/>
      <c r="Q48" s="13"/>
      <c r="R48" s="13"/>
      <c r="S48" s="13"/>
      <c r="T48" s="47">
        <f t="shared" si="0"/>
        <v>44866</v>
      </c>
      <c r="U48" s="10"/>
    </row>
    <row r="49" spans="1:22" s="8" customFormat="1" ht="25.5" x14ac:dyDescent="0.25">
      <c r="A49" s="9" t="s">
        <v>40</v>
      </c>
      <c r="B49" s="13"/>
      <c r="C49" s="13"/>
      <c r="D49" s="39"/>
      <c r="E49" s="42">
        <v>21650</v>
      </c>
      <c r="F49" s="42">
        <v>2000</v>
      </c>
      <c r="G49" s="39"/>
      <c r="H49" s="39"/>
      <c r="I49" s="39"/>
      <c r="J49" s="39"/>
      <c r="K49" s="39"/>
      <c r="L49" s="39"/>
      <c r="M49" s="39"/>
      <c r="N49" s="39"/>
      <c r="O49" s="13"/>
      <c r="P49" s="13"/>
      <c r="Q49" s="13"/>
      <c r="R49" s="13"/>
      <c r="S49" s="13"/>
      <c r="T49" s="47">
        <f t="shared" si="0"/>
        <v>23650</v>
      </c>
      <c r="U49" s="10"/>
    </row>
    <row r="50" spans="1:22" s="8" customFormat="1" ht="13.5" x14ac:dyDescent="0.25">
      <c r="A50" s="18" t="s">
        <v>27</v>
      </c>
      <c r="B50" s="13"/>
      <c r="C50" s="13"/>
      <c r="D50" s="13"/>
      <c r="E50" s="25">
        <v>21650</v>
      </c>
      <c r="F50" s="42">
        <v>0</v>
      </c>
      <c r="G50" s="39"/>
      <c r="H50" s="39"/>
      <c r="I50" s="39"/>
      <c r="J50" s="39"/>
      <c r="K50" s="39"/>
      <c r="L50" s="39"/>
      <c r="M50" s="39"/>
      <c r="N50" s="39"/>
      <c r="O50" s="13"/>
      <c r="P50" s="13"/>
      <c r="Q50" s="13"/>
      <c r="R50" s="13"/>
      <c r="S50" s="13"/>
      <c r="T50" s="47">
        <f t="shared" si="0"/>
        <v>21650</v>
      </c>
    </row>
    <row r="51" spans="1:22" s="8" customFormat="1" ht="13.5" x14ac:dyDescent="0.25">
      <c r="A51" s="9" t="s">
        <v>21</v>
      </c>
      <c r="B51" s="13"/>
      <c r="C51" s="13"/>
      <c r="D51" s="13"/>
      <c r="E51" s="13"/>
      <c r="F51" s="39"/>
      <c r="G51" s="39"/>
      <c r="H51" s="39">
        <v>226283</v>
      </c>
      <c r="I51" s="39"/>
      <c r="J51" s="39"/>
      <c r="K51" s="39"/>
      <c r="L51" s="39"/>
      <c r="M51" s="39"/>
      <c r="N51" s="39">
        <v>260043</v>
      </c>
      <c r="O51" s="13"/>
      <c r="P51" s="13"/>
      <c r="Q51" s="13"/>
      <c r="R51" s="13"/>
      <c r="S51" s="13"/>
      <c r="T51" s="47">
        <f t="shared" si="0"/>
        <v>486326</v>
      </c>
      <c r="U51" s="10"/>
    </row>
    <row r="52" spans="1:22" s="8" customFormat="1" ht="13.5" x14ac:dyDescent="0.25">
      <c r="A52" s="18" t="s">
        <v>56</v>
      </c>
      <c r="B52" s="13"/>
      <c r="C52" s="13"/>
      <c r="D52" s="13"/>
      <c r="E52" s="13"/>
      <c r="F52" s="39"/>
      <c r="G52" s="39"/>
      <c r="H52" s="39">
        <v>-4627</v>
      </c>
      <c r="I52" s="39"/>
      <c r="J52" s="39"/>
      <c r="K52" s="39"/>
      <c r="L52" s="39"/>
      <c r="M52" s="39"/>
      <c r="N52" s="39">
        <v>-12900</v>
      </c>
      <c r="O52" s="13"/>
      <c r="P52" s="13"/>
      <c r="Q52" s="13"/>
      <c r="R52" s="13"/>
      <c r="S52" s="13"/>
      <c r="T52" s="47">
        <f t="shared" si="0"/>
        <v>-17527</v>
      </c>
      <c r="U52" s="10"/>
    </row>
    <row r="53" spans="1:22" s="8" customFormat="1" ht="14.25" thickBot="1" x14ac:dyDescent="0.3">
      <c r="A53" s="58" t="s">
        <v>57</v>
      </c>
      <c r="B53" s="19"/>
      <c r="C53" s="19"/>
      <c r="D53" s="19"/>
      <c r="E53" s="19"/>
      <c r="F53" s="41"/>
      <c r="G53" s="41"/>
      <c r="H53" s="41">
        <f>SUM(H51:H52)</f>
        <v>221656</v>
      </c>
      <c r="I53" s="41"/>
      <c r="J53" s="41"/>
      <c r="K53" s="41"/>
      <c r="L53" s="41"/>
      <c r="M53" s="41"/>
      <c r="N53" s="41">
        <f>SUM(N51:N52)</f>
        <v>247143</v>
      </c>
      <c r="O53" s="19"/>
      <c r="P53" s="19"/>
      <c r="Q53" s="19"/>
      <c r="R53" s="19"/>
      <c r="S53" s="19"/>
      <c r="T53" s="56">
        <f t="shared" si="0"/>
        <v>468799</v>
      </c>
      <c r="U53" s="10"/>
    </row>
    <row r="54" spans="1:22" s="2" customFormat="1" x14ac:dyDescent="0.3">
      <c r="A54" s="15" t="s">
        <v>9</v>
      </c>
      <c r="B54" s="33">
        <f>SUM(B6+B10+B12+B13+B15+B19+B20+B21+B22+B26+B28+B30+B32+B35+B37+B39+B41+B43+B44+B45+B47+B48+B49+B51+B46+B42)</f>
        <v>121956</v>
      </c>
      <c r="C54" s="33">
        <f t="shared" ref="C54:T54" si="2">SUM(C6+C10+C12+C13+C15+C19+C20+C21+C22+C26+C28+C30+C32+C35+C37+C39+C41+C43+C44+C45+C47+C48+C49+C51+C46+C42)</f>
        <v>22558</v>
      </c>
      <c r="D54" s="33">
        <f t="shared" si="2"/>
        <v>880665</v>
      </c>
      <c r="E54" s="33">
        <f t="shared" si="2"/>
        <v>21650</v>
      </c>
      <c r="F54" s="33">
        <f t="shared" si="2"/>
        <v>215008</v>
      </c>
      <c r="G54" s="33">
        <f t="shared" si="2"/>
        <v>435462</v>
      </c>
      <c r="H54" s="33">
        <f t="shared" si="2"/>
        <v>226283</v>
      </c>
      <c r="I54" s="33">
        <f t="shared" si="2"/>
        <v>30000</v>
      </c>
      <c r="J54" s="33">
        <f t="shared" si="2"/>
        <v>2653684</v>
      </c>
      <c r="K54" s="33">
        <f t="shared" si="2"/>
        <v>417630</v>
      </c>
      <c r="L54" s="33">
        <f t="shared" si="2"/>
        <v>0</v>
      </c>
      <c r="M54" s="33">
        <f t="shared" si="2"/>
        <v>11670</v>
      </c>
      <c r="N54" s="33">
        <f t="shared" si="2"/>
        <v>260043</v>
      </c>
      <c r="O54" s="33">
        <f t="shared" si="2"/>
        <v>0</v>
      </c>
      <c r="P54" s="33">
        <f t="shared" si="2"/>
        <v>1956658</v>
      </c>
      <c r="Q54" s="33">
        <f t="shared" si="2"/>
        <v>55836</v>
      </c>
      <c r="R54" s="33">
        <f t="shared" si="2"/>
        <v>0</v>
      </c>
      <c r="S54" s="33">
        <f t="shared" si="2"/>
        <v>0</v>
      </c>
      <c r="T54" s="54">
        <f t="shared" si="2"/>
        <v>7309103</v>
      </c>
      <c r="U54" s="4"/>
      <c r="V54" s="4"/>
    </row>
    <row r="55" spans="1:22" s="2" customFormat="1" x14ac:dyDescent="0.3">
      <c r="A55" s="16" t="s">
        <v>56</v>
      </c>
      <c r="B55" s="59">
        <f>SUM(B7+B16+B23+B33+B52)</f>
        <v>0</v>
      </c>
      <c r="C55" s="59">
        <f t="shared" ref="C55:T55" si="3">SUM(C7+C16+C23+C33+C52)</f>
        <v>0</v>
      </c>
      <c r="D55" s="59">
        <f t="shared" si="3"/>
        <v>1939</v>
      </c>
      <c r="E55" s="59">
        <f t="shared" si="3"/>
        <v>0</v>
      </c>
      <c r="F55" s="59">
        <f t="shared" si="3"/>
        <v>0</v>
      </c>
      <c r="G55" s="59">
        <f t="shared" si="3"/>
        <v>0</v>
      </c>
      <c r="H55" s="59">
        <f t="shared" si="3"/>
        <v>-4627</v>
      </c>
      <c r="I55" s="59">
        <f t="shared" si="3"/>
        <v>0</v>
      </c>
      <c r="J55" s="59">
        <f t="shared" si="3"/>
        <v>0</v>
      </c>
      <c r="K55" s="59">
        <f t="shared" si="3"/>
        <v>12900</v>
      </c>
      <c r="L55" s="59">
        <f t="shared" si="3"/>
        <v>0</v>
      </c>
      <c r="M55" s="59">
        <f t="shared" si="3"/>
        <v>0</v>
      </c>
      <c r="N55" s="59">
        <f t="shared" si="3"/>
        <v>-12900</v>
      </c>
      <c r="O55" s="59">
        <f t="shared" si="3"/>
        <v>0</v>
      </c>
      <c r="P55" s="59">
        <f t="shared" si="3"/>
        <v>-73</v>
      </c>
      <c r="Q55" s="59">
        <f t="shared" si="3"/>
        <v>0</v>
      </c>
      <c r="R55" s="59">
        <f t="shared" si="3"/>
        <v>2761</v>
      </c>
      <c r="S55" s="59">
        <f t="shared" si="3"/>
        <v>0</v>
      </c>
      <c r="T55" s="60">
        <f t="shared" si="3"/>
        <v>0</v>
      </c>
      <c r="U55" s="4"/>
      <c r="V55" s="4"/>
    </row>
    <row r="56" spans="1:22" s="2" customFormat="1" ht="28.5" x14ac:dyDescent="0.3">
      <c r="A56" s="16" t="s">
        <v>57</v>
      </c>
      <c r="B56" s="59">
        <f>SUM(B54:B55)</f>
        <v>121956</v>
      </c>
      <c r="C56" s="59">
        <f t="shared" ref="C56:T56" si="4">SUM(C54:C55)</f>
        <v>22558</v>
      </c>
      <c r="D56" s="59">
        <f t="shared" si="4"/>
        <v>882604</v>
      </c>
      <c r="E56" s="59">
        <f t="shared" si="4"/>
        <v>21650</v>
      </c>
      <c r="F56" s="59">
        <f t="shared" si="4"/>
        <v>215008</v>
      </c>
      <c r="G56" s="59">
        <f t="shared" si="4"/>
        <v>435462</v>
      </c>
      <c r="H56" s="59">
        <f t="shared" si="4"/>
        <v>221656</v>
      </c>
      <c r="I56" s="59">
        <f t="shared" si="4"/>
        <v>30000</v>
      </c>
      <c r="J56" s="59">
        <f t="shared" si="4"/>
        <v>2653684</v>
      </c>
      <c r="K56" s="59">
        <f t="shared" si="4"/>
        <v>430530</v>
      </c>
      <c r="L56" s="59">
        <f t="shared" si="4"/>
        <v>0</v>
      </c>
      <c r="M56" s="59">
        <f t="shared" si="4"/>
        <v>11670</v>
      </c>
      <c r="N56" s="59">
        <f t="shared" si="4"/>
        <v>247143</v>
      </c>
      <c r="O56" s="59">
        <f t="shared" si="4"/>
        <v>0</v>
      </c>
      <c r="P56" s="59">
        <f t="shared" si="4"/>
        <v>1956585</v>
      </c>
      <c r="Q56" s="59">
        <f t="shared" si="4"/>
        <v>55836</v>
      </c>
      <c r="R56" s="59">
        <f t="shared" si="4"/>
        <v>2761</v>
      </c>
      <c r="S56" s="59">
        <f t="shared" si="4"/>
        <v>0</v>
      </c>
      <c r="T56" s="60">
        <f t="shared" si="4"/>
        <v>7309103</v>
      </c>
      <c r="U56" s="4"/>
      <c r="V56" s="4"/>
    </row>
    <row r="57" spans="1:22" s="2" customFormat="1" x14ac:dyDescent="0.3">
      <c r="A57" s="16" t="s">
        <v>26</v>
      </c>
      <c r="B57" s="34">
        <f t="shared" ref="B57:T57" si="5">SUM(B9+B11+B14+B18+B25+B27+B29+B31+B36+B38+B40+B50)</f>
        <v>26881</v>
      </c>
      <c r="C57" s="34">
        <f t="shared" si="5"/>
        <v>4704</v>
      </c>
      <c r="D57" s="34">
        <f t="shared" si="5"/>
        <v>83750</v>
      </c>
      <c r="E57" s="34">
        <f t="shared" si="5"/>
        <v>21650</v>
      </c>
      <c r="F57" s="34">
        <f t="shared" si="5"/>
        <v>202356</v>
      </c>
      <c r="G57" s="34">
        <f t="shared" si="5"/>
        <v>83698</v>
      </c>
      <c r="H57" s="34">
        <f t="shared" si="5"/>
        <v>0</v>
      </c>
      <c r="I57" s="34">
        <f t="shared" si="5"/>
        <v>0</v>
      </c>
      <c r="J57" s="34">
        <f t="shared" si="5"/>
        <v>26900</v>
      </c>
      <c r="K57" s="34">
        <f t="shared" si="5"/>
        <v>87000</v>
      </c>
      <c r="L57" s="34">
        <f t="shared" si="5"/>
        <v>0</v>
      </c>
      <c r="M57" s="34">
        <f t="shared" si="5"/>
        <v>0</v>
      </c>
      <c r="N57" s="34">
        <f t="shared" si="5"/>
        <v>0</v>
      </c>
      <c r="O57" s="34">
        <f t="shared" si="5"/>
        <v>0</v>
      </c>
      <c r="P57" s="34">
        <f t="shared" si="5"/>
        <v>968162</v>
      </c>
      <c r="Q57" s="34">
        <f t="shared" si="5"/>
        <v>55836</v>
      </c>
      <c r="R57" s="34">
        <f t="shared" si="5"/>
        <v>0</v>
      </c>
      <c r="S57" s="34">
        <f t="shared" si="5"/>
        <v>0</v>
      </c>
      <c r="T57" s="48">
        <f t="shared" si="5"/>
        <v>1560937</v>
      </c>
    </row>
    <row r="58" spans="1:22" s="2" customFormat="1" ht="15.75" thickBot="1" x14ac:dyDescent="0.35">
      <c r="A58" s="61" t="s">
        <v>11</v>
      </c>
      <c r="B58" s="35">
        <f>B56-B57</f>
        <v>95075</v>
      </c>
      <c r="C58" s="35">
        <f t="shared" ref="C58:T58" si="6">C56-C57</f>
        <v>17854</v>
      </c>
      <c r="D58" s="35">
        <f t="shared" si="6"/>
        <v>798854</v>
      </c>
      <c r="E58" s="35">
        <f t="shared" si="6"/>
        <v>0</v>
      </c>
      <c r="F58" s="35">
        <f t="shared" si="6"/>
        <v>12652</v>
      </c>
      <c r="G58" s="35">
        <f t="shared" si="6"/>
        <v>351764</v>
      </c>
      <c r="H58" s="35">
        <f t="shared" si="6"/>
        <v>221656</v>
      </c>
      <c r="I58" s="35">
        <f t="shared" si="6"/>
        <v>30000</v>
      </c>
      <c r="J58" s="35">
        <f t="shared" si="6"/>
        <v>2626784</v>
      </c>
      <c r="K58" s="35">
        <f t="shared" si="6"/>
        <v>343530</v>
      </c>
      <c r="L58" s="35">
        <f t="shared" si="6"/>
        <v>0</v>
      </c>
      <c r="M58" s="35">
        <f t="shared" si="6"/>
        <v>11670</v>
      </c>
      <c r="N58" s="35">
        <f t="shared" si="6"/>
        <v>247143</v>
      </c>
      <c r="O58" s="35">
        <f t="shared" si="6"/>
        <v>0</v>
      </c>
      <c r="P58" s="35">
        <f t="shared" si="6"/>
        <v>988423</v>
      </c>
      <c r="Q58" s="35">
        <f t="shared" si="6"/>
        <v>0</v>
      </c>
      <c r="R58" s="35">
        <f t="shared" si="6"/>
        <v>2761</v>
      </c>
      <c r="S58" s="35">
        <f t="shared" si="6"/>
        <v>0</v>
      </c>
      <c r="T58" s="36">
        <f t="shared" si="6"/>
        <v>5748166</v>
      </c>
      <c r="V58" s="1"/>
    </row>
    <row r="63" spans="1:22" x14ac:dyDescent="0.3">
      <c r="J63" s="38"/>
    </row>
  </sheetData>
  <mergeCells count="18">
    <mergeCell ref="P1:S1"/>
    <mergeCell ref="T1:T4"/>
    <mergeCell ref="S2:S4"/>
    <mergeCell ref="A1:A4"/>
    <mergeCell ref="B1:O1"/>
    <mergeCell ref="B3:B4"/>
    <mergeCell ref="C3:C4"/>
    <mergeCell ref="B2:I2"/>
    <mergeCell ref="P2:P4"/>
    <mergeCell ref="J2:O2"/>
    <mergeCell ref="R2:R4"/>
    <mergeCell ref="Q2:Q4"/>
    <mergeCell ref="D3:D4"/>
    <mergeCell ref="E3:E4"/>
    <mergeCell ref="J3:J4"/>
    <mergeCell ref="K3:K4"/>
    <mergeCell ref="F3:I3"/>
    <mergeCell ref="L3:O3"/>
  </mergeCells>
  <phoneticPr fontId="10" type="noConversion"/>
  <pageMargins left="0.19685039370078741" right="0.19685039370078741" top="0.9055118110236221" bottom="0.39370078740157483" header="0.31496062992125984" footer="0.19685039370078741"/>
  <pageSetup paperSize="9" scale="85" orientation="landscape" r:id="rId1"/>
  <headerFooter>
    <oddHeader>&amp;C&amp;"Book Antiqua,Félkövér"&amp;11Keszthely Város Önkormányzata
2021. évi főbb kiadásai jogcím-csoportonként és feladatonként&amp;R&amp;"Book Antiqua,Félkövér"8. melléklet
ezer Ft</oddHeader>
    <oddFooter>&amp;C&amp;P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</vt:lpstr>
      <vt:lpstr>'8'!Nyomtatási_cím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2021-03-19T12:23:19Z</cp:lastPrinted>
  <dcterms:created xsi:type="dcterms:W3CDTF">2011-12-13T08:40:14Z</dcterms:created>
  <dcterms:modified xsi:type="dcterms:W3CDTF">2021-06-09T06:56:41Z</dcterms:modified>
</cp:coreProperties>
</file>