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2021. évi költségvetés mellékletei_egységes\"/>
    </mc:Choice>
  </mc:AlternateContent>
  <bookViews>
    <workbookView xWindow="32760" yWindow="32760" windowWidth="28800" windowHeight="11925" tabRatio="963"/>
  </bookViews>
  <sheets>
    <sheet name="9" sheetId="14" r:id="rId1"/>
  </sheets>
  <definedNames>
    <definedName name="_xlnm.Print_Area" localSheetId="0">'9'!$A$1:$M$32</definedName>
  </definedNames>
  <calcPr calcId="152511"/>
</workbook>
</file>

<file path=xl/calcChain.xml><?xml version="1.0" encoding="utf-8"?>
<calcChain xmlns="http://schemas.openxmlformats.org/spreadsheetml/2006/main">
  <c r="M31" i="14" l="1"/>
  <c r="L31" i="14"/>
  <c r="J31" i="14"/>
  <c r="I31" i="14"/>
  <c r="H31" i="14"/>
  <c r="G31" i="14"/>
  <c r="F31" i="14"/>
  <c r="E31" i="14"/>
  <c r="D31" i="14"/>
  <c r="C31" i="14"/>
  <c r="B31" i="14"/>
  <c r="J29" i="14"/>
  <c r="I29" i="14"/>
  <c r="H29" i="14"/>
  <c r="G29" i="14"/>
  <c r="F29" i="14"/>
  <c r="E29" i="14"/>
  <c r="D29" i="14"/>
  <c r="C29" i="14"/>
  <c r="C30" i="14" s="1"/>
  <c r="C32" i="14" s="1"/>
  <c r="B29" i="14"/>
  <c r="M28" i="14"/>
  <c r="M30" i="14"/>
  <c r="M32" i="14"/>
  <c r="L28" i="14"/>
  <c r="L30" i="14" s="1"/>
  <c r="L32" i="14" s="1"/>
  <c r="J28" i="14"/>
  <c r="J30" i="14" s="1"/>
  <c r="J32" i="14" s="1"/>
  <c r="I28" i="14"/>
  <c r="I30" i="14"/>
  <c r="I32" i="14" s="1"/>
  <c r="H28" i="14"/>
  <c r="H30" i="14"/>
  <c r="H32" i="14"/>
  <c r="G28" i="14"/>
  <c r="G30" i="14" s="1"/>
  <c r="G32" i="14" s="1"/>
  <c r="F28" i="14"/>
  <c r="F30" i="14"/>
  <c r="F32" i="14" s="1"/>
  <c r="E28" i="14"/>
  <c r="E30" i="14" s="1"/>
  <c r="E32" i="14" s="1"/>
  <c r="D28" i="14"/>
  <c r="D30" i="14"/>
  <c r="D32" i="14" s="1"/>
  <c r="C28" i="14"/>
  <c r="B28" i="14"/>
  <c r="B30" i="14"/>
  <c r="B32" i="14"/>
  <c r="K27" i="14"/>
  <c r="L26" i="14"/>
  <c r="D26" i="14"/>
  <c r="C26" i="14"/>
  <c r="B26" i="14"/>
  <c r="K26" i="14" s="1"/>
  <c r="K25" i="14"/>
  <c r="K24" i="14"/>
  <c r="K23" i="14"/>
  <c r="K22" i="14"/>
  <c r="K21" i="14"/>
  <c r="K20" i="14"/>
  <c r="K19" i="14"/>
  <c r="K18" i="14"/>
  <c r="L17" i="14"/>
  <c r="J17" i="14"/>
  <c r="I17" i="14"/>
  <c r="H17" i="14"/>
  <c r="G17" i="14"/>
  <c r="F17" i="14"/>
  <c r="E17" i="14"/>
  <c r="D17" i="14"/>
  <c r="C17" i="14"/>
  <c r="B17" i="14"/>
  <c r="K16" i="14"/>
  <c r="K15" i="14"/>
  <c r="K14" i="14"/>
  <c r="K13" i="14"/>
  <c r="K12" i="14"/>
  <c r="K11" i="14"/>
  <c r="K10" i="14"/>
  <c r="K9" i="14"/>
  <c r="K8" i="14"/>
  <c r="K31" i="14" s="1"/>
  <c r="L7" i="14"/>
  <c r="J7" i="14"/>
  <c r="I7" i="14"/>
  <c r="H7" i="14"/>
  <c r="G7" i="14"/>
  <c r="F7" i="14"/>
  <c r="E7" i="14"/>
  <c r="D7" i="14"/>
  <c r="C7" i="14"/>
  <c r="B7" i="14"/>
  <c r="K6" i="14"/>
  <c r="K29" i="14" s="1"/>
  <c r="K5" i="14"/>
  <c r="K7" i="14"/>
  <c r="K28" i="14" l="1"/>
  <c r="K30" i="14" s="1"/>
  <c r="K32" i="14" s="1"/>
  <c r="K17" i="14"/>
</calcChain>
</file>

<file path=xl/sharedStrings.xml><?xml version="1.0" encoding="utf-8"?>
<sst xmlns="http://schemas.openxmlformats.org/spreadsheetml/2006/main" count="44" uniqueCount="30">
  <si>
    <t>Személyi juttatások</t>
  </si>
  <si>
    <t>Cím</t>
  </si>
  <si>
    <t>Lét-szám-keret</t>
  </si>
  <si>
    <t>Egyéb működési célú kiadások</t>
  </si>
  <si>
    <t>I. Működési költségvetés</t>
  </si>
  <si>
    <t>Kiadások összesen</t>
  </si>
  <si>
    <t>Dologi kiadások</t>
  </si>
  <si>
    <t>Felújí-tások</t>
  </si>
  <si>
    <t>II. Felhalmozási költségvetés</t>
  </si>
  <si>
    <t>Költségvetési szervek eredeti előirányzata összesen</t>
  </si>
  <si>
    <r>
      <rPr>
        <b/>
        <sz val="10"/>
        <rFont val="Book Antiqua"/>
        <family val="1"/>
        <charset val="238"/>
      </rPr>
      <t>Goldmark Károly Művelődési Központ</t>
    </r>
    <r>
      <rPr>
        <sz val="10"/>
        <rFont val="Book Antiqua"/>
        <family val="1"/>
        <charset val="238"/>
      </rPr>
      <t xml:space="preserve"> eredeti előirányzat</t>
    </r>
  </si>
  <si>
    <r>
      <rPr>
        <b/>
        <sz val="10"/>
        <rFont val="Book Antiqua"/>
        <family val="1"/>
        <charset val="238"/>
      </rPr>
      <t>F.Gy. Városi Könyvtár</t>
    </r>
    <r>
      <rPr>
        <sz val="10"/>
        <rFont val="Book Antiqua"/>
        <family val="1"/>
        <charset val="238"/>
      </rPr>
      <t xml:space="preserve"> eredeti előir.</t>
    </r>
  </si>
  <si>
    <r>
      <rPr>
        <b/>
        <sz val="10"/>
        <rFont val="Book Antiqua"/>
        <family val="1"/>
        <charset val="238"/>
      </rPr>
      <t xml:space="preserve">Keszthely Város Önk. Alapellátási Intézete </t>
    </r>
    <r>
      <rPr>
        <sz val="10"/>
        <rFont val="Book Antiqua"/>
        <family val="1"/>
        <charset val="238"/>
      </rPr>
      <t>eredeti előir.</t>
    </r>
  </si>
  <si>
    <r>
      <rPr>
        <b/>
        <sz val="10"/>
        <rFont val="Book Antiqua"/>
        <family val="1"/>
        <charset val="238"/>
      </rPr>
      <t xml:space="preserve">Keszthely Város Önk. Egyesített Szociális Intézménye </t>
    </r>
    <r>
      <rPr>
        <sz val="10"/>
        <rFont val="Book Antiqua"/>
        <family val="1"/>
        <charset val="238"/>
      </rPr>
      <t>eredeti ei.</t>
    </r>
  </si>
  <si>
    <r>
      <rPr>
        <b/>
        <sz val="10"/>
        <rFont val="Book Antiqua"/>
        <family val="1"/>
        <charset val="238"/>
      </rPr>
      <t xml:space="preserve">Balatoni Múzeum </t>
    </r>
    <r>
      <rPr>
        <sz val="10"/>
        <rFont val="Book Antiqua"/>
        <family val="1"/>
        <charset val="238"/>
      </rPr>
      <t>eredeti ei.</t>
    </r>
  </si>
  <si>
    <r>
      <rPr>
        <b/>
        <sz val="10"/>
        <rFont val="Book Antiqua"/>
        <family val="1"/>
        <charset val="238"/>
      </rPr>
      <t xml:space="preserve">Gazdasági Ellátó Szervezet Keszthely </t>
    </r>
    <r>
      <rPr>
        <sz val="10"/>
        <rFont val="Book Antiqua"/>
        <family val="1"/>
        <charset val="238"/>
      </rPr>
      <t>eredeti előirányzat</t>
    </r>
  </si>
  <si>
    <t>ebből: kötelező feladat</t>
  </si>
  <si>
    <t>önként vállalt feladat</t>
  </si>
  <si>
    <t>Beruházások</t>
  </si>
  <si>
    <r>
      <rPr>
        <b/>
        <sz val="10"/>
        <rFont val="Book Antiqua"/>
        <family val="1"/>
        <charset val="238"/>
      </rPr>
      <t>Keszthelyi</t>
    </r>
    <r>
      <rPr>
        <sz val="10"/>
        <rFont val="Book Antiqua"/>
        <family val="1"/>
        <charset val="238"/>
      </rPr>
      <t xml:space="preserve"> </t>
    </r>
    <r>
      <rPr>
        <b/>
        <sz val="10"/>
        <rFont val="Book Antiqua"/>
        <family val="1"/>
        <charset val="238"/>
      </rPr>
      <t>Életfa Óvoda</t>
    </r>
    <r>
      <rPr>
        <sz val="10"/>
        <rFont val="Book Antiqua"/>
        <family val="1"/>
        <charset val="238"/>
      </rPr>
      <t xml:space="preserve"> eredeti előirányzat</t>
    </r>
  </si>
  <si>
    <t>Ellátottak pénzbeli jutt.</t>
  </si>
  <si>
    <t xml:space="preserve">Kölcsön nyújtása </t>
  </si>
  <si>
    <t>Tám. áht-n belülre</t>
  </si>
  <si>
    <t>Tám. áht-n kivülre</t>
  </si>
  <si>
    <r>
      <rPr>
        <b/>
        <sz val="10"/>
        <rFont val="Book Antiqua"/>
        <family val="1"/>
        <charset val="238"/>
      </rPr>
      <t>Keszthelyi Család- és Gyermekjóléti Központ</t>
    </r>
    <r>
      <rPr>
        <sz val="10"/>
        <rFont val="Book Antiqua"/>
        <family val="1"/>
        <charset val="238"/>
      </rPr>
      <t xml:space="preserve"> eredeti előirányzat</t>
    </r>
  </si>
  <si>
    <t>Munkaadókat terhelő járulékok és szoc. hozzájár. adó</t>
  </si>
  <si>
    <t>Módosítás</t>
  </si>
  <si>
    <t>Módosított előirányzat</t>
  </si>
  <si>
    <t>Közfogl. létszáma</t>
  </si>
  <si>
    <r>
      <t xml:space="preserve">Keszthelyi Polgármesteri Hivatal </t>
    </r>
    <r>
      <rPr>
        <sz val="10"/>
        <rFont val="Book Antiqua"/>
        <family val="1"/>
        <charset val="238"/>
      </rPr>
      <t>eredeti előir.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</si>
</sst>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8"/>
      <name val="Book Antiqua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Protection="0">
      <alignment horizontal="center"/>
    </xf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2" fillId="0" borderId="0" xfId="0" applyFont="1" applyBorder="1"/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6" fillId="0" borderId="0" xfId="0" applyFont="1"/>
    <xf numFmtId="3" fontId="1" fillId="0" borderId="4" xfId="0" applyNumberFormat="1" applyFont="1" applyFill="1" applyBorder="1"/>
    <xf numFmtId="3" fontId="2" fillId="0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0" fontId="3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3" fontId="2" fillId="0" borderId="19" xfId="0" applyNumberFormat="1" applyFont="1" applyFill="1" applyBorder="1"/>
    <xf numFmtId="3" fontId="2" fillId="0" borderId="9" xfId="0" applyNumberFormat="1" applyFont="1" applyFill="1" applyBorder="1"/>
    <xf numFmtId="0" fontId="1" fillId="0" borderId="15" xfId="0" applyFont="1" applyFill="1" applyBorder="1" applyAlignment="1">
      <alignment horizontal="left" vertical="top" wrapText="1" indent="1"/>
    </xf>
    <xf numFmtId="3" fontId="1" fillId="0" borderId="9" xfId="0" applyNumberFormat="1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Fill="1" applyBorder="1"/>
    <xf numFmtId="0" fontId="1" fillId="0" borderId="24" xfId="0" applyFont="1" applyBorder="1"/>
    <xf numFmtId="0" fontId="2" fillId="0" borderId="15" xfId="0" applyFont="1" applyFill="1" applyBorder="1" applyAlignment="1">
      <alignment horizontal="left" vertical="top" wrapText="1" indent="4"/>
    </xf>
    <xf numFmtId="0" fontId="1" fillId="0" borderId="25" xfId="0" applyFont="1" applyFill="1" applyBorder="1" applyAlignment="1">
      <alignment horizontal="center"/>
    </xf>
    <xf numFmtId="3" fontId="2" fillId="0" borderId="26" xfId="0" applyNumberFormat="1" applyFont="1" applyFill="1" applyBorder="1"/>
    <xf numFmtId="3" fontId="1" fillId="2" borderId="13" xfId="0" applyNumberFormat="1" applyFont="1" applyFill="1" applyBorder="1"/>
    <xf numFmtId="3" fontId="2" fillId="2" borderId="5" xfId="0" applyNumberFormat="1" applyFont="1" applyFill="1" applyBorder="1"/>
    <xf numFmtId="3" fontId="1" fillId="2" borderId="5" xfId="0" applyNumberFormat="1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9" xfId="0" applyNumberFormat="1" applyFont="1" applyFill="1" applyBorder="1"/>
    <xf numFmtId="3" fontId="2" fillId="2" borderId="9" xfId="0" applyNumberFormat="1" applyFont="1" applyFill="1" applyBorder="1"/>
    <xf numFmtId="3" fontId="2" fillId="2" borderId="19" xfId="0" applyNumberFormat="1" applyFont="1" applyFill="1" applyBorder="1"/>
    <xf numFmtId="0" fontId="2" fillId="0" borderId="3" xfId="0" applyFont="1" applyFill="1" applyBorder="1" applyAlignment="1">
      <alignment horizontal="left" vertical="top" wrapText="1" indent="1"/>
    </xf>
    <xf numFmtId="3" fontId="2" fillId="0" borderId="16" xfId="0" applyNumberFormat="1" applyFont="1" applyFill="1" applyBorder="1"/>
    <xf numFmtId="0" fontId="1" fillId="0" borderId="2" xfId="0" applyFont="1" applyFill="1" applyBorder="1" applyAlignment="1">
      <alignment horizontal="left" vertical="top" wrapText="1" indent="2"/>
    </xf>
    <xf numFmtId="0" fontId="1" fillId="0" borderId="29" xfId="0" applyFont="1" applyBorder="1"/>
    <xf numFmtId="3" fontId="2" fillId="0" borderId="20" xfId="0" applyNumberFormat="1" applyFont="1" applyFill="1" applyBorder="1"/>
    <xf numFmtId="0" fontId="2" fillId="0" borderId="3" xfId="0" applyFont="1" applyFill="1" applyBorder="1" applyAlignment="1">
      <alignment horizontal="left" vertical="top" wrapText="1" indent="2"/>
    </xf>
    <xf numFmtId="3" fontId="2" fillId="0" borderId="27" xfId="0" applyNumberFormat="1" applyFont="1" applyFill="1" applyBorder="1"/>
    <xf numFmtId="0" fontId="2" fillId="0" borderId="2" xfId="0" applyFont="1" applyFill="1" applyBorder="1" applyAlignment="1">
      <alignment horizontal="left" vertical="top" wrapText="1" indent="2"/>
    </xf>
    <xf numFmtId="3" fontId="2" fillId="0" borderId="18" xfId="0" applyNumberFormat="1" applyFont="1" applyFill="1" applyBorder="1"/>
    <xf numFmtId="3" fontId="2" fillId="0" borderId="21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2">
    <cellStyle name="Címsor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7" zoomScaleNormal="100" workbookViewId="0">
      <selection activeCell="H36" sqref="H36"/>
    </sheetView>
  </sheetViews>
  <sheetFormatPr defaultRowHeight="16.5" x14ac:dyDescent="0.3"/>
  <cols>
    <col min="1" max="1" width="43.42578125" style="3" customWidth="1"/>
    <col min="2" max="2" width="9.28515625" style="1" customWidth="1"/>
    <col min="3" max="3" width="10.140625" style="1" customWidth="1"/>
    <col min="4" max="4" width="9.140625" style="1" customWidth="1"/>
    <col min="5" max="5" width="9.42578125" style="1" customWidth="1"/>
    <col min="6" max="6" width="10.140625" style="1" customWidth="1"/>
    <col min="7" max="7" width="8.7109375" style="8" customWidth="1"/>
    <col min="8" max="8" width="9.5703125" style="1" customWidth="1"/>
    <col min="9" max="9" width="8.7109375" style="1" customWidth="1"/>
    <col min="10" max="10" width="10.140625" style="1" customWidth="1"/>
    <col min="11" max="11" width="10" style="2" customWidth="1"/>
    <col min="12" max="12" width="6.85546875" style="1" customWidth="1"/>
    <col min="13" max="13" width="9.5703125" style="1" customWidth="1"/>
    <col min="14" max="16384" width="9.140625" style="1"/>
  </cols>
  <sheetData>
    <row r="1" spans="1:15" ht="16.5" customHeight="1" x14ac:dyDescent="0.25">
      <c r="A1" s="53" t="s">
        <v>1</v>
      </c>
      <c r="B1" s="62" t="s">
        <v>4</v>
      </c>
      <c r="C1" s="62"/>
      <c r="D1" s="62"/>
      <c r="E1" s="62"/>
      <c r="F1" s="62"/>
      <c r="G1" s="62"/>
      <c r="H1" s="62" t="s">
        <v>8</v>
      </c>
      <c r="I1" s="62"/>
      <c r="J1" s="62"/>
      <c r="K1" s="52" t="s">
        <v>5</v>
      </c>
      <c r="L1" s="52" t="s">
        <v>2</v>
      </c>
      <c r="M1" s="56" t="s">
        <v>28</v>
      </c>
    </row>
    <row r="2" spans="1:15" ht="31.5" customHeight="1" x14ac:dyDescent="0.25">
      <c r="A2" s="54"/>
      <c r="B2" s="50" t="s">
        <v>0</v>
      </c>
      <c r="C2" s="50" t="s">
        <v>25</v>
      </c>
      <c r="D2" s="50" t="s">
        <v>6</v>
      </c>
      <c r="E2" s="50" t="s">
        <v>20</v>
      </c>
      <c r="F2" s="60" t="s">
        <v>3</v>
      </c>
      <c r="G2" s="61"/>
      <c r="H2" s="50" t="s">
        <v>18</v>
      </c>
      <c r="I2" s="50" t="s">
        <v>7</v>
      </c>
      <c r="J2" s="50" t="s">
        <v>21</v>
      </c>
      <c r="K2" s="50"/>
      <c r="L2" s="50"/>
      <c r="M2" s="57"/>
    </row>
    <row r="3" spans="1:15" ht="59.25" customHeight="1" thickBot="1" x14ac:dyDescent="0.3">
      <c r="A3" s="55"/>
      <c r="B3" s="51"/>
      <c r="C3" s="51"/>
      <c r="D3" s="51"/>
      <c r="E3" s="51"/>
      <c r="F3" s="16" t="s">
        <v>22</v>
      </c>
      <c r="G3" s="16" t="s">
        <v>23</v>
      </c>
      <c r="H3" s="51"/>
      <c r="I3" s="51"/>
      <c r="J3" s="51"/>
      <c r="K3" s="51"/>
      <c r="L3" s="59"/>
      <c r="M3" s="58"/>
    </row>
    <row r="4" spans="1:15" ht="17.25" thickBot="1" x14ac:dyDescent="0.35">
      <c r="A4" s="13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4">
        <v>10</v>
      </c>
      <c r="K4" s="29">
        <v>11</v>
      </c>
      <c r="L4" s="34">
        <v>12</v>
      </c>
      <c r="M4" s="35">
        <v>13</v>
      </c>
    </row>
    <row r="5" spans="1:15" ht="15" x14ac:dyDescent="0.3">
      <c r="A5" s="6" t="s">
        <v>29</v>
      </c>
      <c r="B5" s="9">
        <v>266368</v>
      </c>
      <c r="C5" s="9">
        <v>47445</v>
      </c>
      <c r="D5" s="9">
        <v>52774</v>
      </c>
      <c r="E5" s="9"/>
      <c r="F5" s="9"/>
      <c r="G5" s="9"/>
      <c r="H5" s="9">
        <v>11080</v>
      </c>
      <c r="I5" s="9"/>
      <c r="J5" s="11">
        <v>20000</v>
      </c>
      <c r="K5" s="10">
        <f>SUM(B5:J5)</f>
        <v>397667</v>
      </c>
      <c r="L5" s="9">
        <v>57</v>
      </c>
      <c r="M5" s="24">
        <v>0</v>
      </c>
    </row>
    <row r="6" spans="1:15" ht="15" x14ac:dyDescent="0.3">
      <c r="A6" s="42" t="s">
        <v>26</v>
      </c>
      <c r="B6" s="9"/>
      <c r="C6" s="9"/>
      <c r="D6" s="9">
        <v>-4500</v>
      </c>
      <c r="E6" s="9"/>
      <c r="F6" s="9"/>
      <c r="G6" s="9"/>
      <c r="H6" s="9"/>
      <c r="I6" s="9"/>
      <c r="J6" s="11"/>
      <c r="K6" s="10">
        <f>SUM(B6:J6)</f>
        <v>-4500</v>
      </c>
      <c r="L6" s="9"/>
      <c r="M6" s="24"/>
    </row>
    <row r="7" spans="1:15" ht="15" x14ac:dyDescent="0.3">
      <c r="A7" s="42" t="s">
        <v>27</v>
      </c>
      <c r="B7" s="9">
        <f>SUM(B5:B6)</f>
        <v>266368</v>
      </c>
      <c r="C7" s="9">
        <f t="shared" ref="C7:L7" si="0">SUM(C5:C6)</f>
        <v>47445</v>
      </c>
      <c r="D7" s="9">
        <f t="shared" si="0"/>
        <v>48274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11080</v>
      </c>
      <c r="I7" s="9">
        <f t="shared" si="0"/>
        <v>0</v>
      </c>
      <c r="J7" s="9">
        <f t="shared" si="0"/>
        <v>20000</v>
      </c>
      <c r="K7" s="10">
        <f>SUM(B7:J7)</f>
        <v>393167</v>
      </c>
      <c r="L7" s="9">
        <f t="shared" si="0"/>
        <v>57</v>
      </c>
      <c r="M7" s="24"/>
    </row>
    <row r="8" spans="1:15" ht="15" x14ac:dyDescent="0.3">
      <c r="A8" s="7" t="s">
        <v>16</v>
      </c>
      <c r="B8" s="9">
        <v>173115</v>
      </c>
      <c r="C8" s="9">
        <v>26660</v>
      </c>
      <c r="D8" s="9">
        <v>24501</v>
      </c>
      <c r="E8" s="9"/>
      <c r="F8" s="9"/>
      <c r="G8" s="9"/>
      <c r="H8" s="9">
        <v>0</v>
      </c>
      <c r="I8" s="9">
        <v>0</v>
      </c>
      <c r="J8" s="11">
        <v>0</v>
      </c>
      <c r="K8" s="10">
        <f>SUM(B8:J8)</f>
        <v>224276</v>
      </c>
      <c r="L8" s="11">
        <v>41</v>
      </c>
      <c r="M8" s="25"/>
    </row>
    <row r="9" spans="1:15" s="4" customFormat="1" ht="15" x14ac:dyDescent="0.3">
      <c r="A9" s="17" t="s">
        <v>19</v>
      </c>
      <c r="B9" s="11">
        <v>349349</v>
      </c>
      <c r="C9" s="11">
        <v>60169</v>
      </c>
      <c r="D9" s="11">
        <v>36640</v>
      </c>
      <c r="E9" s="11"/>
      <c r="F9" s="11"/>
      <c r="G9" s="11"/>
      <c r="H9" s="11">
        <v>2000</v>
      </c>
      <c r="I9" s="11">
        <v>1905</v>
      </c>
      <c r="J9" s="11"/>
      <c r="K9" s="32">
        <f t="shared" ref="K9:K27" si="1">SUM(B9:I9)</f>
        <v>450063</v>
      </c>
      <c r="L9" s="11">
        <v>87</v>
      </c>
      <c r="M9" s="26">
        <v>0</v>
      </c>
      <c r="O9" s="1"/>
    </row>
    <row r="10" spans="1:15" s="4" customFormat="1" ht="15" x14ac:dyDescent="0.3">
      <c r="A10" s="7" t="s">
        <v>16</v>
      </c>
      <c r="B10" s="11">
        <v>290000</v>
      </c>
      <c r="C10" s="11">
        <v>49940</v>
      </c>
      <c r="D10" s="11">
        <v>32173</v>
      </c>
      <c r="E10" s="11"/>
      <c r="F10" s="11"/>
      <c r="G10" s="11"/>
      <c r="H10" s="11">
        <v>2000</v>
      </c>
      <c r="I10" s="11">
        <v>1905</v>
      </c>
      <c r="J10" s="11"/>
      <c r="K10" s="32">
        <f t="shared" si="1"/>
        <v>376018</v>
      </c>
      <c r="L10" s="11">
        <v>86</v>
      </c>
      <c r="M10" s="26"/>
      <c r="O10" s="1"/>
    </row>
    <row r="11" spans="1:15" ht="28.5" x14ac:dyDescent="0.3">
      <c r="A11" s="18" t="s">
        <v>10</v>
      </c>
      <c r="B11" s="11">
        <v>64336</v>
      </c>
      <c r="C11" s="11">
        <v>15563</v>
      </c>
      <c r="D11" s="11">
        <v>186700</v>
      </c>
      <c r="E11" s="11"/>
      <c r="F11" s="11"/>
      <c r="G11" s="11"/>
      <c r="H11" s="11">
        <v>3302</v>
      </c>
      <c r="I11" s="11">
        <v>2921</v>
      </c>
      <c r="J11" s="11"/>
      <c r="K11" s="32">
        <f t="shared" si="1"/>
        <v>272822</v>
      </c>
      <c r="L11" s="11">
        <v>20</v>
      </c>
      <c r="M11" s="25">
        <v>2</v>
      </c>
    </row>
    <row r="12" spans="1:15" ht="15" x14ac:dyDescent="0.3">
      <c r="A12" s="7" t="s">
        <v>16</v>
      </c>
      <c r="B12" s="12">
        <v>19000</v>
      </c>
      <c r="C12" s="12">
        <v>2945</v>
      </c>
      <c r="D12" s="12">
        <v>870</v>
      </c>
      <c r="E12" s="12"/>
      <c r="F12" s="12"/>
      <c r="G12" s="12"/>
      <c r="H12" s="12">
        <v>0</v>
      </c>
      <c r="I12" s="12">
        <v>0</v>
      </c>
      <c r="J12" s="36"/>
      <c r="K12" s="32">
        <f t="shared" si="1"/>
        <v>22815</v>
      </c>
      <c r="L12" s="11">
        <v>7</v>
      </c>
      <c r="M12" s="25"/>
    </row>
    <row r="13" spans="1:15" ht="15" x14ac:dyDescent="0.3">
      <c r="A13" s="17" t="s">
        <v>11</v>
      </c>
      <c r="B13" s="12">
        <v>43449</v>
      </c>
      <c r="C13" s="12">
        <v>6867</v>
      </c>
      <c r="D13" s="12">
        <v>13376</v>
      </c>
      <c r="E13" s="12"/>
      <c r="F13" s="12"/>
      <c r="G13" s="12"/>
      <c r="H13" s="12">
        <v>5850</v>
      </c>
      <c r="I13" s="12"/>
      <c r="J13" s="36"/>
      <c r="K13" s="32">
        <f t="shared" si="1"/>
        <v>69542</v>
      </c>
      <c r="L13" s="11">
        <v>13</v>
      </c>
      <c r="M13" s="25">
        <v>1</v>
      </c>
    </row>
    <row r="14" spans="1:15" ht="15" x14ac:dyDescent="0.3">
      <c r="A14" s="7" t="s">
        <v>16</v>
      </c>
      <c r="B14" s="12">
        <v>10000</v>
      </c>
      <c r="C14" s="12">
        <v>3723</v>
      </c>
      <c r="D14" s="12"/>
      <c r="E14" s="12"/>
      <c r="F14" s="12"/>
      <c r="G14" s="12"/>
      <c r="H14" s="12">
        <v>4944</v>
      </c>
      <c r="I14" s="12"/>
      <c r="J14" s="36"/>
      <c r="K14" s="32">
        <f t="shared" si="1"/>
        <v>18667</v>
      </c>
      <c r="L14" s="11">
        <v>11</v>
      </c>
      <c r="M14" s="25"/>
    </row>
    <row r="15" spans="1:15" ht="28.5" x14ac:dyDescent="0.3">
      <c r="A15" s="17" t="s">
        <v>12</v>
      </c>
      <c r="B15" s="11">
        <v>106160</v>
      </c>
      <c r="C15" s="11">
        <v>16301</v>
      </c>
      <c r="D15" s="11">
        <v>90308</v>
      </c>
      <c r="E15" s="11"/>
      <c r="F15" s="11">
        <v>170</v>
      </c>
      <c r="G15" s="11"/>
      <c r="H15" s="11">
        <v>1242</v>
      </c>
      <c r="I15" s="11"/>
      <c r="J15" s="33"/>
      <c r="K15" s="32">
        <f t="shared" si="1"/>
        <v>214181</v>
      </c>
      <c r="L15" s="11">
        <v>20</v>
      </c>
      <c r="M15" s="25">
        <v>0</v>
      </c>
    </row>
    <row r="16" spans="1:15" ht="15" x14ac:dyDescent="0.3">
      <c r="A16" s="42" t="s">
        <v>26</v>
      </c>
      <c r="B16" s="11">
        <v>13309</v>
      </c>
      <c r="C16" s="11">
        <v>2063</v>
      </c>
      <c r="D16" s="11"/>
      <c r="E16" s="11"/>
      <c r="F16" s="11"/>
      <c r="G16" s="11"/>
      <c r="H16" s="11"/>
      <c r="I16" s="11"/>
      <c r="J16" s="33"/>
      <c r="K16" s="32">
        <f t="shared" si="1"/>
        <v>15372</v>
      </c>
      <c r="L16" s="11"/>
      <c r="M16" s="25"/>
    </row>
    <row r="17" spans="1:13" ht="15" x14ac:dyDescent="0.3">
      <c r="A17" s="42" t="s">
        <v>27</v>
      </c>
      <c r="B17" s="11">
        <f>SUM(B15:B16)</f>
        <v>119469</v>
      </c>
      <c r="C17" s="11">
        <f t="shared" ref="C17:L17" si="2">SUM(C15:C16)</f>
        <v>18364</v>
      </c>
      <c r="D17" s="11">
        <f t="shared" si="2"/>
        <v>90308</v>
      </c>
      <c r="E17" s="11">
        <f t="shared" si="2"/>
        <v>0</v>
      </c>
      <c r="F17" s="11">
        <f t="shared" si="2"/>
        <v>170</v>
      </c>
      <c r="G17" s="11">
        <f t="shared" si="2"/>
        <v>0</v>
      </c>
      <c r="H17" s="11">
        <f t="shared" si="2"/>
        <v>1242</v>
      </c>
      <c r="I17" s="11">
        <f t="shared" si="2"/>
        <v>0</v>
      </c>
      <c r="J17" s="11">
        <f t="shared" si="2"/>
        <v>0</v>
      </c>
      <c r="K17" s="32">
        <f t="shared" si="1"/>
        <v>229553</v>
      </c>
      <c r="L17" s="11">
        <f t="shared" si="2"/>
        <v>20</v>
      </c>
      <c r="M17" s="25"/>
    </row>
    <row r="18" spans="1:13" ht="15" x14ac:dyDescent="0.3">
      <c r="A18" s="7" t="s">
        <v>16</v>
      </c>
      <c r="B18" s="11">
        <v>62000</v>
      </c>
      <c r="C18" s="11">
        <v>9610</v>
      </c>
      <c r="D18" s="11">
        <v>40657</v>
      </c>
      <c r="E18" s="11"/>
      <c r="F18" s="11">
        <v>170</v>
      </c>
      <c r="G18" s="11"/>
      <c r="H18" s="11">
        <v>0</v>
      </c>
      <c r="I18" s="11"/>
      <c r="J18" s="33"/>
      <c r="K18" s="32">
        <f t="shared" si="1"/>
        <v>112437</v>
      </c>
      <c r="L18" s="11">
        <v>11</v>
      </c>
      <c r="M18" s="25"/>
    </row>
    <row r="19" spans="1:13" ht="30" x14ac:dyDescent="0.3">
      <c r="A19" s="17" t="s">
        <v>13</v>
      </c>
      <c r="B19" s="11">
        <v>199046</v>
      </c>
      <c r="C19" s="11">
        <v>35778</v>
      </c>
      <c r="D19" s="11">
        <v>131362</v>
      </c>
      <c r="E19" s="11"/>
      <c r="F19" s="11"/>
      <c r="G19" s="11"/>
      <c r="H19" s="11">
        <v>4453</v>
      </c>
      <c r="I19" s="11"/>
      <c r="J19" s="33"/>
      <c r="K19" s="32">
        <f t="shared" si="1"/>
        <v>370639</v>
      </c>
      <c r="L19" s="11">
        <v>61</v>
      </c>
      <c r="M19" s="25">
        <v>0</v>
      </c>
    </row>
    <row r="20" spans="1:13" ht="15" x14ac:dyDescent="0.3">
      <c r="A20" s="7" t="s">
        <v>16</v>
      </c>
      <c r="B20" s="11">
        <v>47771</v>
      </c>
      <c r="C20" s="11">
        <v>7405</v>
      </c>
      <c r="D20" s="11">
        <v>34785</v>
      </c>
      <c r="E20" s="11"/>
      <c r="F20" s="11"/>
      <c r="G20" s="11"/>
      <c r="H20" s="11"/>
      <c r="I20" s="11"/>
      <c r="J20" s="36"/>
      <c r="K20" s="32">
        <f t="shared" si="1"/>
        <v>89961</v>
      </c>
      <c r="L20" s="11">
        <v>21</v>
      </c>
      <c r="M20" s="25"/>
    </row>
    <row r="21" spans="1:13" ht="15" x14ac:dyDescent="0.3">
      <c r="A21" s="17" t="s">
        <v>14</v>
      </c>
      <c r="B21" s="11">
        <v>45031</v>
      </c>
      <c r="C21" s="11">
        <v>6953</v>
      </c>
      <c r="D21" s="11">
        <v>32124</v>
      </c>
      <c r="E21" s="11"/>
      <c r="F21" s="11"/>
      <c r="G21" s="11"/>
      <c r="H21" s="11">
        <v>4311</v>
      </c>
      <c r="I21" s="11">
        <v>3000</v>
      </c>
      <c r="J21" s="36"/>
      <c r="K21" s="32">
        <f t="shared" si="1"/>
        <v>91419</v>
      </c>
      <c r="L21" s="33">
        <v>14</v>
      </c>
      <c r="M21" s="25">
        <v>0</v>
      </c>
    </row>
    <row r="22" spans="1:13" ht="28.5" x14ac:dyDescent="0.3">
      <c r="A22" s="17" t="s">
        <v>24</v>
      </c>
      <c r="B22" s="11">
        <v>59847</v>
      </c>
      <c r="C22" s="11">
        <v>9378</v>
      </c>
      <c r="D22" s="11">
        <v>12329</v>
      </c>
      <c r="E22" s="11"/>
      <c r="F22" s="11"/>
      <c r="G22" s="11"/>
      <c r="H22" s="11">
        <v>303</v>
      </c>
      <c r="I22" s="11"/>
      <c r="J22" s="36"/>
      <c r="K22" s="32">
        <f t="shared" si="1"/>
        <v>81857</v>
      </c>
      <c r="L22" s="11">
        <v>21</v>
      </c>
      <c r="M22" s="25">
        <v>0</v>
      </c>
    </row>
    <row r="23" spans="1:13" ht="15" x14ac:dyDescent="0.3">
      <c r="A23" s="7" t="s">
        <v>16</v>
      </c>
      <c r="B23" s="11">
        <v>49673</v>
      </c>
      <c r="C23" s="11">
        <v>7700</v>
      </c>
      <c r="D23" s="11">
        <v>10263</v>
      </c>
      <c r="E23" s="11"/>
      <c r="F23" s="11"/>
      <c r="G23" s="11"/>
      <c r="H23" s="11">
        <v>200</v>
      </c>
      <c r="I23" s="11"/>
      <c r="J23" s="36"/>
      <c r="K23" s="32">
        <f t="shared" si="1"/>
        <v>67836</v>
      </c>
      <c r="L23" s="11">
        <v>21</v>
      </c>
      <c r="M23" s="25"/>
    </row>
    <row r="24" spans="1:13" ht="28.5" x14ac:dyDescent="0.3">
      <c r="A24" s="17" t="s">
        <v>15</v>
      </c>
      <c r="B24" s="11">
        <v>241378</v>
      </c>
      <c r="C24" s="11">
        <v>41373</v>
      </c>
      <c r="D24" s="11">
        <v>366723</v>
      </c>
      <c r="E24" s="11"/>
      <c r="F24" s="11"/>
      <c r="G24" s="11"/>
      <c r="H24" s="11"/>
      <c r="I24" s="11"/>
      <c r="J24" s="33"/>
      <c r="K24" s="32">
        <f>SUM(B24:J24)</f>
        <v>649474</v>
      </c>
      <c r="L24" s="11">
        <v>121</v>
      </c>
      <c r="M24" s="25">
        <v>6</v>
      </c>
    </row>
    <row r="25" spans="1:13" ht="15" x14ac:dyDescent="0.3">
      <c r="A25" s="42" t="s">
        <v>26</v>
      </c>
      <c r="B25" s="11"/>
      <c r="C25" s="11"/>
      <c r="D25" s="11"/>
      <c r="E25" s="11"/>
      <c r="F25" s="11"/>
      <c r="G25" s="11"/>
      <c r="H25" s="11"/>
      <c r="I25" s="11"/>
      <c r="J25" s="33"/>
      <c r="K25" s="32">
        <f>SUM(B25:J25)</f>
        <v>0</v>
      </c>
      <c r="L25" s="12">
        <v>-49</v>
      </c>
      <c r="M25" s="43"/>
    </row>
    <row r="26" spans="1:13" ht="15" x14ac:dyDescent="0.3">
      <c r="A26" s="42" t="s">
        <v>27</v>
      </c>
      <c r="B26" s="11">
        <f>SUM(B24:B25)</f>
        <v>241378</v>
      </c>
      <c r="C26" s="11">
        <f>SUM(C24:C25)</f>
        <v>41373</v>
      </c>
      <c r="D26" s="11">
        <f>SUM(D24:D25)</f>
        <v>366723</v>
      </c>
      <c r="E26" s="11"/>
      <c r="F26" s="11"/>
      <c r="G26" s="11"/>
      <c r="H26" s="11"/>
      <c r="I26" s="11"/>
      <c r="J26" s="11"/>
      <c r="K26" s="32">
        <f>SUM(B26:J26)</f>
        <v>649474</v>
      </c>
      <c r="L26" s="11">
        <f>SUM(L24:L25)</f>
        <v>72</v>
      </c>
      <c r="M26" s="43"/>
    </row>
    <row r="27" spans="1:13" ht="15.75" thickBot="1" x14ac:dyDescent="0.35">
      <c r="A27" s="22" t="s">
        <v>16</v>
      </c>
      <c r="B27" s="23">
        <v>127930</v>
      </c>
      <c r="C27" s="37">
        <v>19900</v>
      </c>
      <c r="D27" s="37">
        <v>199490</v>
      </c>
      <c r="E27" s="37"/>
      <c r="F27" s="37"/>
      <c r="G27" s="37"/>
      <c r="H27" s="37"/>
      <c r="I27" s="37"/>
      <c r="J27" s="37"/>
      <c r="K27" s="38">
        <f t="shared" si="1"/>
        <v>347320</v>
      </c>
      <c r="L27" s="31">
        <v>72</v>
      </c>
      <c r="M27" s="27">
        <v>0</v>
      </c>
    </row>
    <row r="28" spans="1:13" s="5" customFormat="1" ht="30" x14ac:dyDescent="0.3">
      <c r="A28" s="19" t="s">
        <v>9</v>
      </c>
      <c r="B28" s="20">
        <f>SUM(B5+B9+B11+B13+B15+B19+B21+B22+B24)</f>
        <v>1374964</v>
      </c>
      <c r="C28" s="39">
        <f t="shared" ref="C28:L28" si="3">SUM(C5+C9+C11+C13+C15+C19+C21+C24+C22)</f>
        <v>239827</v>
      </c>
      <c r="D28" s="39">
        <f t="shared" si="3"/>
        <v>922336</v>
      </c>
      <c r="E28" s="39">
        <f t="shared" si="3"/>
        <v>0</v>
      </c>
      <c r="F28" s="39">
        <f t="shared" si="3"/>
        <v>170</v>
      </c>
      <c r="G28" s="39">
        <f t="shared" si="3"/>
        <v>0</v>
      </c>
      <c r="H28" s="39">
        <f t="shared" si="3"/>
        <v>32541</v>
      </c>
      <c r="I28" s="39">
        <f t="shared" si="3"/>
        <v>7826</v>
      </c>
      <c r="J28" s="39">
        <f t="shared" si="3"/>
        <v>20000</v>
      </c>
      <c r="K28" s="39">
        <f t="shared" si="3"/>
        <v>2597664</v>
      </c>
      <c r="L28" s="20">
        <f t="shared" si="3"/>
        <v>414</v>
      </c>
      <c r="M28" s="44">
        <f>SUM(M5+M9+M11+M13+M15+M19+M21+M24+M22)</f>
        <v>9</v>
      </c>
    </row>
    <row r="29" spans="1:13" s="5" customFormat="1" ht="15" x14ac:dyDescent="0.3">
      <c r="A29" s="45" t="s">
        <v>26</v>
      </c>
      <c r="B29" s="10">
        <f>SUM(B16+B6)</f>
        <v>13309</v>
      </c>
      <c r="C29" s="10">
        <f t="shared" ref="C29:K29" si="4">SUM(C16+C6)</f>
        <v>2063</v>
      </c>
      <c r="D29" s="10">
        <f t="shared" si="4"/>
        <v>-4500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10872</v>
      </c>
      <c r="L29" s="10">
        <v>-49</v>
      </c>
      <c r="M29" s="46"/>
    </row>
    <row r="30" spans="1:13" s="5" customFormat="1" ht="15" x14ac:dyDescent="0.3">
      <c r="A30" s="47" t="s">
        <v>27</v>
      </c>
      <c r="B30" s="48">
        <f>SUM(B28:B29)</f>
        <v>1388273</v>
      </c>
      <c r="C30" s="48">
        <f t="shared" ref="C30:M30" si="5">SUM(C28:C29)</f>
        <v>241890</v>
      </c>
      <c r="D30" s="48">
        <f t="shared" si="5"/>
        <v>917836</v>
      </c>
      <c r="E30" s="48">
        <f t="shared" si="5"/>
        <v>0</v>
      </c>
      <c r="F30" s="48">
        <f t="shared" si="5"/>
        <v>170</v>
      </c>
      <c r="G30" s="48">
        <f t="shared" si="5"/>
        <v>0</v>
      </c>
      <c r="H30" s="48">
        <f t="shared" si="5"/>
        <v>32541</v>
      </c>
      <c r="I30" s="48">
        <f t="shared" si="5"/>
        <v>7826</v>
      </c>
      <c r="J30" s="48">
        <f t="shared" si="5"/>
        <v>20000</v>
      </c>
      <c r="K30" s="48">
        <f t="shared" si="5"/>
        <v>2608536</v>
      </c>
      <c r="L30" s="48">
        <f t="shared" si="5"/>
        <v>365</v>
      </c>
      <c r="M30" s="49">
        <f t="shared" si="5"/>
        <v>9</v>
      </c>
    </row>
    <row r="31" spans="1:13" s="2" customFormat="1" ht="15" x14ac:dyDescent="0.3">
      <c r="A31" s="40" t="s">
        <v>16</v>
      </c>
      <c r="B31" s="10">
        <f>SUM(B8+B10+B12+B14+B18+B20+B27+B23)</f>
        <v>779489</v>
      </c>
      <c r="C31" s="32">
        <f t="shared" ref="C31:K31" si="6">SUM(C8+C10+C12+C14+C18+C20+C27+C23)</f>
        <v>127883</v>
      </c>
      <c r="D31" s="32">
        <f t="shared" si="6"/>
        <v>342739</v>
      </c>
      <c r="E31" s="32">
        <f t="shared" si="6"/>
        <v>0</v>
      </c>
      <c r="F31" s="32">
        <f t="shared" si="6"/>
        <v>170</v>
      </c>
      <c r="G31" s="32">
        <f t="shared" si="6"/>
        <v>0</v>
      </c>
      <c r="H31" s="32">
        <f t="shared" si="6"/>
        <v>7144</v>
      </c>
      <c r="I31" s="32">
        <f t="shared" si="6"/>
        <v>1905</v>
      </c>
      <c r="J31" s="32">
        <f t="shared" si="6"/>
        <v>0</v>
      </c>
      <c r="K31" s="32">
        <f t="shared" si="6"/>
        <v>1259330</v>
      </c>
      <c r="L31" s="10">
        <f>SUM(L8+L10+L12+L14+L18+L20+L27)</f>
        <v>249</v>
      </c>
      <c r="M31" s="41">
        <f>SUM(M8+M10+M12+M14+M18+M20+M27)</f>
        <v>0</v>
      </c>
    </row>
    <row r="32" spans="1:13" s="2" customFormat="1" ht="15.75" thickBot="1" x14ac:dyDescent="0.35">
      <c r="A32" s="28" t="s">
        <v>17</v>
      </c>
      <c r="B32" s="21">
        <f>B30-B31</f>
        <v>608784</v>
      </c>
      <c r="C32" s="21">
        <f t="shared" ref="C32:M32" si="7">C30-C31</f>
        <v>114007</v>
      </c>
      <c r="D32" s="21">
        <f t="shared" si="7"/>
        <v>575097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25397</v>
      </c>
      <c r="I32" s="21">
        <f t="shared" si="7"/>
        <v>5921</v>
      </c>
      <c r="J32" s="21">
        <f t="shared" si="7"/>
        <v>20000</v>
      </c>
      <c r="K32" s="21">
        <f t="shared" si="7"/>
        <v>1349206</v>
      </c>
      <c r="L32" s="21">
        <f t="shared" si="7"/>
        <v>116</v>
      </c>
      <c r="M32" s="30">
        <f t="shared" si="7"/>
        <v>9</v>
      </c>
    </row>
  </sheetData>
  <mergeCells count="14">
    <mergeCell ref="I2:I3"/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  <mergeCell ref="H2:H3"/>
  </mergeCells>
  <phoneticPr fontId="7" type="noConversion"/>
  <pageMargins left="0.19685039370078741" right="0.15748031496062992" top="0.78740157480314965" bottom="0.23622047244094491" header="0.19685039370078741" footer="0.19685039370078741"/>
  <pageSetup paperSize="9" scale="85" orientation="landscape" r:id="rId1"/>
  <headerFooter>
    <oddHeader>&amp;C&amp;"Book Antiqua,Félkövér"&amp;11Önkormányzati költségvetési szervek 
2021. évi főbb kiadásai jogcím-csoportonként&amp;R&amp;"Book Antiqua,Félkövér"&amp;11 9. 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</vt:lpstr>
      <vt:lpstr>'9'!Nyomtatási_terület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2021-06-09T06:57:20Z</dcterms:modified>
</cp:coreProperties>
</file>