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rendeletek\IJR LocLex docx rendeletek\2021. évi költségvetés mellékletei_egységes\"/>
    </mc:Choice>
  </mc:AlternateContent>
  <bookViews>
    <workbookView xWindow="32760" yWindow="32760" windowWidth="28800" windowHeight="11925" tabRatio="963"/>
  </bookViews>
  <sheets>
    <sheet name="10" sheetId="21" r:id="rId1"/>
  </sheets>
  <definedNames>
    <definedName name="_xlnm.Print_Titles" localSheetId="0">'10'!$1:$1</definedName>
  </definedNames>
  <calcPr calcId="152511"/>
</workbook>
</file>

<file path=xl/calcChain.xml><?xml version="1.0" encoding="utf-8"?>
<calcChain xmlns="http://schemas.openxmlformats.org/spreadsheetml/2006/main">
  <c r="E84" i="21" l="1"/>
  <c r="E85" i="21"/>
  <c r="D83" i="21"/>
  <c r="E83" i="21"/>
  <c r="C83" i="21"/>
  <c r="E20" i="21"/>
  <c r="E89" i="21"/>
  <c r="E88" i="21"/>
  <c r="E87" i="21" s="1"/>
  <c r="D87" i="21"/>
  <c r="C87" i="21"/>
  <c r="E75" i="21"/>
  <c r="E73" i="21" s="1"/>
  <c r="D78" i="21"/>
  <c r="C78" i="21"/>
  <c r="E80" i="21"/>
  <c r="E81" i="21"/>
  <c r="E4" i="21"/>
  <c r="C3" i="21"/>
  <c r="E3" i="21"/>
  <c r="E34" i="21"/>
  <c r="E39" i="21"/>
  <c r="E40" i="21"/>
  <c r="E41" i="21"/>
  <c r="E25" i="21"/>
  <c r="E22" i="21"/>
  <c r="E23" i="21"/>
  <c r="E24" i="21"/>
  <c r="E26" i="21"/>
  <c r="E45" i="21"/>
  <c r="E44" i="21"/>
  <c r="E43" i="21" s="1"/>
  <c r="D43" i="21"/>
  <c r="C43" i="21"/>
  <c r="E55" i="21"/>
  <c r="E51" i="21"/>
  <c r="D50" i="21"/>
  <c r="C50" i="21"/>
  <c r="E48" i="21"/>
  <c r="D47" i="21"/>
  <c r="E47" i="21" s="1"/>
  <c r="C47" i="21"/>
  <c r="C70" i="21"/>
  <c r="E70" i="21"/>
  <c r="E71" i="21"/>
  <c r="E54" i="21"/>
  <c r="D53" i="21"/>
  <c r="C53" i="21"/>
  <c r="E53" i="21" s="1"/>
  <c r="D6" i="21"/>
  <c r="E7" i="21"/>
  <c r="E27" i="21"/>
  <c r="E10" i="21"/>
  <c r="E62" i="21"/>
  <c r="E63" i="21"/>
  <c r="E64" i="21"/>
  <c r="E65" i="21"/>
  <c r="D90" i="21"/>
  <c r="D9" i="21"/>
  <c r="E11" i="21"/>
  <c r="E12" i="21"/>
  <c r="E9" i="21" s="1"/>
  <c r="E13" i="21"/>
  <c r="C9" i="21"/>
  <c r="E35" i="21"/>
  <c r="E76" i="21"/>
  <c r="D73" i="21"/>
  <c r="C73" i="21"/>
  <c r="D70" i="21"/>
  <c r="E91" i="21"/>
  <c r="E92" i="21"/>
  <c r="E90" i="21" s="1"/>
  <c r="C90" i="21"/>
  <c r="C15" i="21"/>
  <c r="E28" i="21"/>
  <c r="D67" i="21"/>
  <c r="E68" i="21"/>
  <c r="E67" i="21"/>
  <c r="C67" i="21"/>
  <c r="E33" i="21"/>
  <c r="E32" i="21"/>
  <c r="C6" i="21"/>
  <c r="E74" i="21"/>
  <c r="E19" i="21"/>
  <c r="D15" i="21"/>
  <c r="D30" i="21"/>
  <c r="C30" i="21"/>
  <c r="E31" i="21"/>
  <c r="E30" i="21" s="1"/>
  <c r="E21" i="21"/>
  <c r="E16" i="21"/>
  <c r="E17" i="21"/>
  <c r="E18" i="21"/>
  <c r="E61" i="21"/>
  <c r="D59" i="21"/>
  <c r="C59" i="21"/>
  <c r="E59" i="21" s="1"/>
  <c r="D37" i="21"/>
  <c r="D56" i="21" s="1"/>
  <c r="D96" i="21" s="1"/>
  <c r="C37" i="21"/>
  <c r="E38" i="21"/>
  <c r="E57" i="21"/>
  <c r="E58" i="21"/>
  <c r="E60" i="21"/>
  <c r="E79" i="21"/>
  <c r="E78" i="21"/>
  <c r="E95" i="21"/>
  <c r="E37" i="21"/>
  <c r="E6" i="21"/>
  <c r="E50" i="21"/>
  <c r="D94" i="21"/>
  <c r="E94" i="21"/>
  <c r="C94" i="21"/>
  <c r="C56" i="21" l="1"/>
  <c r="C96" i="21" s="1"/>
  <c r="E15" i="21"/>
  <c r="E56" i="21"/>
  <c r="E96" i="21" s="1"/>
</calcChain>
</file>

<file path=xl/sharedStrings.xml><?xml version="1.0" encoding="utf-8"?>
<sst xmlns="http://schemas.openxmlformats.org/spreadsheetml/2006/main" count="81" uniqueCount="79">
  <si>
    <t>Sor-szám</t>
  </si>
  <si>
    <t>Összesen:</t>
  </si>
  <si>
    <t>Beruházás megnevezése</t>
  </si>
  <si>
    <t>Önkormányzat összesen:</t>
  </si>
  <si>
    <t>Keszthely Város Önkormányzata:</t>
  </si>
  <si>
    <t>Költségvetési szervek</t>
  </si>
  <si>
    <t>Út, autópálya építés ( 045120 )</t>
  </si>
  <si>
    <t>Nem lakóingatlan bérbeadása ( 013350 )</t>
  </si>
  <si>
    <t>Közvilágítás ( 064010 )</t>
  </si>
  <si>
    <t>Ár- és belvízvédelemmel összefüggő tevékenység ( 047410 )</t>
  </si>
  <si>
    <t>Kötelező feladat</t>
  </si>
  <si>
    <t>Önként vállalt feladat</t>
  </si>
  <si>
    <t>Balatoni Múzeum</t>
  </si>
  <si>
    <t>Fejér György Városi Könyvtár</t>
  </si>
  <si>
    <t>Egyesített Szociális Intézmény</t>
  </si>
  <si>
    <t>Keszthelyi Életfa Óvoda</t>
  </si>
  <si>
    <t xml:space="preserve">Goldmark Károly Művelődési Központ </t>
  </si>
  <si>
    <t>Keszthelyi Polgármesteri Hivatal</t>
  </si>
  <si>
    <t>Kisértékű informatikai eszközök</t>
  </si>
  <si>
    <t xml:space="preserve">Szabadidős park, fürdő és strandszolgálatás (081061) </t>
  </si>
  <si>
    <t>Településfejlesztés (062020)</t>
  </si>
  <si>
    <t xml:space="preserve">Keszthely Város Önkormányzata Alapellátási Intézete </t>
  </si>
  <si>
    <t xml:space="preserve">Keszthelyi Család- és Gyermekjóléti Központ </t>
  </si>
  <si>
    <t>Önkormányzati jogalkotás ( 011130 )</t>
  </si>
  <si>
    <t xml:space="preserve">Helyi gazdaságfejlesztés megvalósítása a keszthelyi Reischl sörház barokk szárnyában TOP-1.1.3-15-ZA1-2016-00003 </t>
  </si>
  <si>
    <t>A Reischl féle sörház felújítása (barnamezős beruházás) TOP-2.1.1-15-ZA1-2016-00001</t>
  </si>
  <si>
    <t>Keszthely Zöld Város TOP-2.1.2-15-ZA1-2016-00003</t>
  </si>
  <si>
    <t>Óvodai nevelés, ellátás működtetési feladatai (091140)</t>
  </si>
  <si>
    <t>Keszthely Hazavár - ifjúságot segítő támogatási program (Esély Otthon) EFOP-1.2.1-16 -2017-00023</t>
  </si>
  <si>
    <t>Egyéb kisértékű tárgyi eszközök (bútor, udvari tárgyaló)</t>
  </si>
  <si>
    <t>Nagyteljesítményű darálógép</t>
  </si>
  <si>
    <t xml:space="preserve">Mobiltelefon </t>
  </si>
  <si>
    <t xml:space="preserve">Közvilágítás tervezése egyedi bővítések (Kilátó köz 6-8., Keringő u. 104/a., Napsugár u., Meggyfa u. gyalogos része, Dobó István u., Klempa köz tervezés, stb.) </t>
  </si>
  <si>
    <t>Keszthelyi Tanuszoda energetikai korszerűsítése TOP-3.2.1-16-ZA1-2019-00022.</t>
  </si>
  <si>
    <t xml:space="preserve">Festetics örökség bemutatását és hálózatba kapcsolását célzó termék- és infrastruktúra fejlesztés GINOP-7.1.9-17-2018-00015. </t>
  </si>
  <si>
    <t>A belterületi csapadékvíz elvezetési rendszer fejlesztése Keszthely-Kertvárosban II.ütem előkészítő költségek TOP-2.1.3 pályázat</t>
  </si>
  <si>
    <t xml:space="preserve">A belterületi csapadékvíz elvezetési rendszer fejlesztése Keszthely-Kert-városban (Mély u. csapadékcsatorna) TOP-2.1.3-15-ZA1-2016-00014. </t>
  </si>
  <si>
    <t xml:space="preserve">Keszthelyi Városi Strand társadalmi és környezeti szempontból fenntart-ható családbarát attrakció-fejlesztése TOP-1.2.1-15-ZA1-2016-000011 </t>
  </si>
  <si>
    <t>Eszközbeszerzés a Keszthelyi Életfa Óvoda tagóvodái számára TOP-1.4.1-15-ZA1-2018-00035</t>
  </si>
  <si>
    <t>Fiatalok társadalmi beilleszkedése (084070)</t>
  </si>
  <si>
    <t>2021. évi terv</t>
  </si>
  <si>
    <t>Mártírok útja autóbusz pályaudvar gyalogátkelő létesítés (tervezés, engedélyezés, építés)</t>
  </si>
  <si>
    <t>Ady E.u. (kórház) gyalogátkelő létesítése (tervezés, engedélyezés, kivitelezés)</t>
  </si>
  <si>
    <t>Napfény köz padkarendezése vízelvezetéssel</t>
  </si>
  <si>
    <t xml:space="preserve">Hévízi úti kerékpárút - TOP-3.1.1-15-ZA2-2019-00004 </t>
  </si>
  <si>
    <t>Zöldterület kezelés ( 066010 )</t>
  </si>
  <si>
    <t>Térfigyelő kamerarendszer fejlesztése - I.ütem</t>
  </si>
  <si>
    <t>Erzsébet liget zöldfelületi rehabilitáció pályázat önrész (255/2020.(IX.24)</t>
  </si>
  <si>
    <t>Keszthely város vízjogi üzemeltetési engedélye (Csókakői patak, önálló részek)</t>
  </si>
  <si>
    <t>Csapadékvízelvezető rendszer tervezése és kivitelezése lakossági problémák megoldására</t>
  </si>
  <si>
    <t>Balassa u. Pál u. - Korona u.közti szakaszán zárt csapadékvíz-elvezető rendszer tervezése</t>
  </si>
  <si>
    <t>Zámor városrész vízelvezetése, projekt megalapozó tervek</t>
  </si>
  <si>
    <t>Goldmark K. u. - Szegfű u. torkolatában áteresz építés</t>
  </si>
  <si>
    <t>Schwarz D.u. 40. keresztrács építés</t>
  </si>
  <si>
    <t>Nyárfa u. 3. melett keresztrács építés</t>
  </si>
  <si>
    <t>Rákóczi tér - Gerencsér u. kereszteződésében a járda vízelvezetése</t>
  </si>
  <si>
    <t>Pelikán gyógyszertár északi oldalán az út (Cserszeg u.) vízelvezetése</t>
  </si>
  <si>
    <t>Gyalogátkelők megvilágítása (ellenőrző mérés, átalakítás)</t>
  </si>
  <si>
    <t>Vásár tér 10 - Schwarz D.u. 50.közti gyalogút - közút közvilágítás I.ütem</t>
  </si>
  <si>
    <t>Kossuth u. 3-5. parkoló, játszótér közvilágítás</t>
  </si>
  <si>
    <t>Városfejlesztési komplex programok előkészítése</t>
  </si>
  <si>
    <t>Városi Betlehem</t>
  </si>
  <si>
    <t>Szoftver beszerzés</t>
  </si>
  <si>
    <t>Kommunikációs eszközök (kabinet részére)</t>
  </si>
  <si>
    <t>Információs tábla</t>
  </si>
  <si>
    <t>Honlap fejlesztés</t>
  </si>
  <si>
    <t>Hordozható EKG</t>
  </si>
  <si>
    <t>Hallásvizsgáló szűrőaudióméter - 2 db</t>
  </si>
  <si>
    <t>Multifunkciós nyomtató</t>
  </si>
  <si>
    <t>VW Caddy személygépkocsi</t>
  </si>
  <si>
    <t xml:space="preserve">Kisértékű tárgyi eszközök </t>
  </si>
  <si>
    <t>Informatikai eszközök, programok</t>
  </si>
  <si>
    <t xml:space="preserve">EFOP - NőKözpont - pályázat </t>
  </si>
  <si>
    <t>Számítógép, programok, könyvek</t>
  </si>
  <si>
    <t>Belvárosi utcák csapadékvízelvezetése 6/2021. (I.20.)</t>
  </si>
  <si>
    <t>Kisértékű tárgyi eszköz</t>
  </si>
  <si>
    <t>Textiltartó fémszekrény</t>
  </si>
  <si>
    <t>Szoftver, számítástechnikai eszközök</t>
  </si>
  <si>
    <t>Lóczy u. 22. szennyvíz csatorna kivitelezése (tervezési munka átfúzódó 300 eFt)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</si>
</sst>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7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Protection="0">
      <alignment horizontal="center"/>
    </xf>
    <xf numFmtId="164" fontId="5" fillId="0" borderId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wrapText="1" indent="2"/>
    </xf>
    <xf numFmtId="165" fontId="3" fillId="0" borderId="17" xfId="2" applyNumberFormat="1" applyFont="1" applyFill="1" applyBorder="1" applyAlignment="1" applyProtection="1"/>
    <xf numFmtId="0" fontId="2" fillId="0" borderId="16" xfId="0" applyFont="1" applyBorder="1" applyAlignment="1">
      <alignment horizontal="left" wrapText="1" indent="1"/>
    </xf>
    <xf numFmtId="0" fontId="3" fillId="0" borderId="18" xfId="0" applyFont="1" applyBorder="1" applyAlignment="1">
      <alignment wrapText="1"/>
    </xf>
    <xf numFmtId="165" fontId="3" fillId="0" borderId="19" xfId="2" applyNumberFormat="1" applyFont="1" applyFill="1" applyBorder="1" applyAlignment="1" applyProtection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2" fillId="0" borderId="0" xfId="0" applyFont="1" applyAlignment="1">
      <alignment horizontal="left" indent="3"/>
    </xf>
    <xf numFmtId="0" fontId="3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165" fontId="3" fillId="0" borderId="23" xfId="2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24" xfId="0" applyFont="1" applyBorder="1" applyAlignment="1">
      <alignment horizontal="center"/>
    </xf>
    <xf numFmtId="165" fontId="3" fillId="0" borderId="25" xfId="2" applyNumberFormat="1" applyFont="1" applyFill="1" applyBorder="1" applyAlignment="1" applyProtection="1"/>
    <xf numFmtId="0" fontId="3" fillId="0" borderId="28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33" xfId="0" applyFont="1" applyBorder="1"/>
    <xf numFmtId="0" fontId="3" fillId="0" borderId="34" xfId="0" applyFont="1" applyBorder="1" applyAlignment="1">
      <alignment horizontal="center" vertical="center" wrapText="1"/>
    </xf>
    <xf numFmtId="165" fontId="2" fillId="0" borderId="35" xfId="2" applyNumberFormat="1" applyFont="1" applyFill="1" applyBorder="1" applyAlignment="1" applyProtection="1"/>
    <xf numFmtId="165" fontId="3" fillId="0" borderId="35" xfId="2" applyNumberFormat="1" applyFont="1" applyFill="1" applyBorder="1" applyAlignment="1" applyProtection="1"/>
    <xf numFmtId="165" fontId="3" fillId="0" borderId="36" xfId="2" applyNumberFormat="1" applyFont="1" applyFill="1" applyBorder="1" applyAlignment="1" applyProtection="1"/>
    <xf numFmtId="165" fontId="2" fillId="0" borderId="36" xfId="2" applyNumberFormat="1" applyFont="1" applyFill="1" applyBorder="1" applyAlignment="1" applyProtection="1"/>
    <xf numFmtId="165" fontId="2" fillId="0" borderId="37" xfId="2" applyNumberFormat="1" applyFont="1" applyFill="1" applyBorder="1" applyAlignment="1" applyProtection="1"/>
    <xf numFmtId="165" fontId="2" fillId="0" borderId="29" xfId="0" applyNumberFormat="1" applyFont="1" applyBorder="1"/>
    <xf numFmtId="165" fontId="3" fillId="0" borderId="39" xfId="2" applyNumberFormat="1" applyFont="1" applyFill="1" applyBorder="1" applyAlignment="1" applyProtection="1"/>
    <xf numFmtId="165" fontId="3" fillId="0" borderId="29" xfId="0" applyNumberFormat="1" applyFont="1" applyBorder="1"/>
    <xf numFmtId="165" fontId="2" fillId="2" borderId="35" xfId="2" applyNumberFormat="1" applyFont="1" applyFill="1" applyBorder="1" applyAlignment="1" applyProtection="1"/>
    <xf numFmtId="0" fontId="3" fillId="0" borderId="41" xfId="0" applyFont="1" applyBorder="1" applyAlignment="1">
      <alignment horizontal="center"/>
    </xf>
    <xf numFmtId="165" fontId="2" fillId="0" borderId="5" xfId="2" applyNumberFormat="1" applyFont="1" applyFill="1" applyBorder="1" applyAlignment="1" applyProtection="1"/>
    <xf numFmtId="0" fontId="2" fillId="0" borderId="5" xfId="0" applyFont="1" applyBorder="1" applyAlignment="1">
      <alignment horizontal="left" wrapText="1" indent="1"/>
    </xf>
    <xf numFmtId="165" fontId="3" fillId="0" borderId="5" xfId="2" applyNumberFormat="1" applyFont="1" applyFill="1" applyBorder="1" applyAlignment="1" applyProtection="1"/>
    <xf numFmtId="165" fontId="2" fillId="0" borderId="45" xfId="0" applyNumberFormat="1" applyFont="1" applyBorder="1"/>
    <xf numFmtId="165" fontId="2" fillId="0" borderId="30" xfId="0" applyNumberFormat="1" applyFont="1" applyBorder="1"/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65" fontId="2" fillId="0" borderId="29" xfId="2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>
      <alignment horizontal="left" wrapText="1" indent="1"/>
    </xf>
    <xf numFmtId="165" fontId="3" fillId="0" borderId="29" xfId="2" applyNumberFormat="1" applyFont="1" applyFill="1" applyBorder="1" applyAlignment="1" applyProtection="1"/>
    <xf numFmtId="165" fontId="2" fillId="0" borderId="39" xfId="2" applyNumberFormat="1" applyFont="1" applyFill="1" applyBorder="1" applyAlignment="1" applyProtection="1"/>
    <xf numFmtId="165" fontId="2" fillId="0" borderId="30" xfId="2" applyNumberFormat="1" applyFont="1" applyBorder="1"/>
    <xf numFmtId="165" fontId="3" fillId="0" borderId="45" xfId="0" applyNumberFormat="1" applyFont="1" applyBorder="1"/>
    <xf numFmtId="165" fontId="2" fillId="0" borderId="50" xfId="2" applyNumberFormat="1" applyFont="1" applyFill="1" applyBorder="1" applyAlignment="1" applyProtection="1"/>
    <xf numFmtId="165" fontId="1" fillId="0" borderId="50" xfId="2" applyNumberFormat="1" applyFont="1" applyFill="1" applyBorder="1" applyAlignment="1" applyProtection="1"/>
    <xf numFmtId="165" fontId="2" fillId="0" borderId="29" xfId="2" applyNumberFormat="1" applyFont="1" applyBorder="1"/>
    <xf numFmtId="165" fontId="2" fillId="2" borderId="29" xfId="0" applyNumberFormat="1" applyFont="1" applyFill="1" applyBorder="1"/>
    <xf numFmtId="0" fontId="2" fillId="2" borderId="16" xfId="0" applyFont="1" applyFill="1" applyBorder="1" applyAlignment="1">
      <alignment horizontal="left" wrapText="1" indent="1"/>
    </xf>
    <xf numFmtId="0" fontId="3" fillId="2" borderId="18" xfId="0" applyFont="1" applyFill="1" applyBorder="1" applyAlignment="1">
      <alignment wrapText="1"/>
    </xf>
    <xf numFmtId="165" fontId="3" fillId="2" borderId="36" xfId="2" applyNumberFormat="1" applyFont="1" applyFill="1" applyBorder="1" applyAlignment="1" applyProtection="1"/>
    <xf numFmtId="0" fontId="3" fillId="2" borderId="51" xfId="0" applyFont="1" applyFill="1" applyBorder="1" applyAlignment="1">
      <alignment horizontal="center" wrapText="1"/>
    </xf>
    <xf numFmtId="165" fontId="3" fillId="2" borderId="37" xfId="2" applyNumberFormat="1" applyFont="1" applyFill="1" applyBorder="1" applyAlignment="1" applyProtection="1"/>
    <xf numFmtId="165" fontId="3" fillId="2" borderId="38" xfId="2" applyNumberFormat="1" applyFont="1" applyFill="1" applyBorder="1" applyAlignment="1" applyProtection="1"/>
    <xf numFmtId="0" fontId="3" fillId="0" borderId="18" xfId="0" applyFont="1" applyFill="1" applyBorder="1" applyAlignment="1">
      <alignment horizontal="left" wrapText="1"/>
    </xf>
    <xf numFmtId="165" fontId="2" fillId="0" borderId="52" xfId="2" applyNumberFormat="1" applyFont="1" applyFill="1" applyBorder="1" applyAlignment="1" applyProtection="1"/>
    <xf numFmtId="0" fontId="2" fillId="0" borderId="53" xfId="0" applyFont="1" applyFill="1" applyBorder="1" applyAlignment="1">
      <alignment horizontal="left" wrapText="1" indent="2"/>
    </xf>
    <xf numFmtId="165" fontId="2" fillId="0" borderId="54" xfId="2" applyNumberFormat="1" applyFont="1" applyFill="1" applyBorder="1" applyAlignment="1" applyProtection="1"/>
    <xf numFmtId="165" fontId="2" fillId="0" borderId="5" xfId="2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>
      <alignment horizontal="left" wrapText="1" indent="1"/>
    </xf>
    <xf numFmtId="0" fontId="2" fillId="0" borderId="55" xfId="0" applyFont="1" applyFill="1" applyBorder="1" applyAlignment="1">
      <alignment horizontal="left" wrapText="1" indent="1"/>
    </xf>
    <xf numFmtId="0" fontId="2" fillId="0" borderId="40" xfId="0" applyFont="1" applyFill="1" applyBorder="1" applyAlignment="1">
      <alignment horizontal="left" wrapText="1" indent="1"/>
    </xf>
    <xf numFmtId="0" fontId="3" fillId="0" borderId="5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 wrapText="1" indent="2"/>
    </xf>
    <xf numFmtId="0" fontId="3" fillId="0" borderId="3" xfId="0" applyFont="1" applyBorder="1" applyAlignment="1">
      <alignment horizontal="center" wrapText="1"/>
    </xf>
    <xf numFmtId="165" fontId="2" fillId="0" borderId="57" xfId="2" applyNumberFormat="1" applyFont="1" applyFill="1" applyBorder="1" applyAlignment="1" applyProtection="1"/>
    <xf numFmtId="0" fontId="3" fillId="0" borderId="58" xfId="0" applyFont="1" applyBorder="1" applyAlignment="1">
      <alignment horizontal="center"/>
    </xf>
    <xf numFmtId="165" fontId="3" fillId="0" borderId="4" xfId="2" applyNumberFormat="1" applyFont="1" applyFill="1" applyBorder="1" applyAlignment="1" applyProtection="1"/>
    <xf numFmtId="165" fontId="3" fillId="0" borderId="45" xfId="2" applyNumberFormat="1" applyFont="1" applyFill="1" applyBorder="1" applyAlignment="1" applyProtection="1"/>
    <xf numFmtId="0" fontId="3" fillId="0" borderId="5" xfId="0" applyFont="1" applyFill="1" applyBorder="1" applyAlignment="1">
      <alignment wrapText="1"/>
    </xf>
    <xf numFmtId="165" fontId="2" fillId="2" borderId="5" xfId="2" applyNumberFormat="1" applyFont="1" applyFill="1" applyBorder="1" applyAlignment="1" applyProtection="1"/>
    <xf numFmtId="0" fontId="3" fillId="0" borderId="36" xfId="0" applyFont="1" applyBorder="1" applyAlignment="1">
      <alignment horizontal="left" wrapText="1"/>
    </xf>
    <xf numFmtId="165" fontId="2" fillId="0" borderId="6" xfId="2" applyNumberFormat="1" applyFont="1" applyFill="1" applyBorder="1" applyAlignment="1" applyProtection="1">
      <alignment vertical="center"/>
    </xf>
    <xf numFmtId="165" fontId="3" fillId="0" borderId="6" xfId="2" applyNumberFormat="1" applyFont="1" applyFill="1" applyBorder="1" applyAlignment="1" applyProtection="1"/>
    <xf numFmtId="165" fontId="2" fillId="0" borderId="6" xfId="2" applyNumberFormat="1" applyFont="1" applyFill="1" applyBorder="1" applyAlignment="1" applyProtection="1"/>
    <xf numFmtId="0" fontId="2" fillId="0" borderId="43" xfId="0" applyFont="1" applyBorder="1"/>
    <xf numFmtId="165" fontId="2" fillId="0" borderId="44" xfId="0" applyNumberFormat="1" applyFont="1" applyBorder="1"/>
    <xf numFmtId="165" fontId="3" fillId="2" borderId="59" xfId="2" applyNumberFormat="1" applyFont="1" applyFill="1" applyBorder="1" applyAlignment="1" applyProtection="1"/>
    <xf numFmtId="165" fontId="2" fillId="0" borderId="44" xfId="2" applyNumberFormat="1" applyFont="1" applyFill="1" applyBorder="1" applyAlignment="1" applyProtection="1">
      <alignment vertical="center"/>
    </xf>
    <xf numFmtId="165" fontId="3" fillId="2" borderId="5" xfId="2" applyNumberFormat="1" applyFont="1" applyFill="1" applyBorder="1" applyAlignment="1" applyProtection="1"/>
    <xf numFmtId="0" fontId="3" fillId="0" borderId="28" xfId="0" applyFont="1" applyBorder="1" applyAlignment="1">
      <alignment horizontal="left" wrapText="1"/>
    </xf>
    <xf numFmtId="165" fontId="2" fillId="0" borderId="4" xfId="2" applyNumberFormat="1" applyFont="1" applyFill="1" applyBorder="1" applyAlignment="1" applyProtection="1">
      <alignment vertical="center"/>
    </xf>
    <xf numFmtId="165" fontId="2" fillId="0" borderId="45" xfId="2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>
      <alignment horizontal="left" wrapText="1" indent="1"/>
    </xf>
    <xf numFmtId="165" fontId="3" fillId="0" borderId="57" xfId="2" applyNumberFormat="1" applyFont="1" applyFill="1" applyBorder="1" applyAlignment="1" applyProtection="1"/>
    <xf numFmtId="0" fontId="3" fillId="0" borderId="26" xfId="0" applyFont="1" applyBorder="1" applyAlignment="1">
      <alignment wrapText="1"/>
    </xf>
    <xf numFmtId="0" fontId="2" fillId="0" borderId="62" xfId="0" applyFont="1" applyFill="1" applyBorder="1" applyAlignment="1">
      <alignment horizontal="left" wrapText="1" indent="1"/>
    </xf>
    <xf numFmtId="0" fontId="2" fillId="0" borderId="48" xfId="0" applyFont="1" applyFill="1" applyBorder="1" applyAlignment="1">
      <alignment horizontal="left" wrapText="1" indent="1"/>
    </xf>
    <xf numFmtId="0" fontId="2" fillId="2" borderId="62" xfId="0" applyFont="1" applyFill="1" applyBorder="1" applyAlignment="1">
      <alignment horizontal="left" wrapText="1" indent="1"/>
    </xf>
    <xf numFmtId="165" fontId="2" fillId="0" borderId="63" xfId="2" applyNumberFormat="1" applyFont="1" applyFill="1" applyBorder="1" applyAlignment="1" applyProtection="1"/>
    <xf numFmtId="165" fontId="2" fillId="0" borderId="0" xfId="0" applyNumberFormat="1" applyFont="1"/>
    <xf numFmtId="0" fontId="3" fillId="0" borderId="39" xfId="0" applyFont="1" applyBorder="1" applyAlignment="1">
      <alignment wrapText="1"/>
    </xf>
    <xf numFmtId="165" fontId="2" fillId="0" borderId="44" xfId="2" applyNumberFormat="1" applyFont="1" applyFill="1" applyBorder="1" applyAlignment="1" applyProtection="1"/>
    <xf numFmtId="0" fontId="2" fillId="2" borderId="48" xfId="0" applyFont="1" applyFill="1" applyBorder="1" applyAlignment="1">
      <alignment horizontal="left" wrapText="1" indent="1"/>
    </xf>
    <xf numFmtId="0" fontId="3" fillId="0" borderId="60" xfId="0" applyFont="1" applyBorder="1" applyAlignment="1">
      <alignment horizontal="center"/>
    </xf>
    <xf numFmtId="165" fontId="3" fillId="2" borderId="29" xfId="0" applyNumberFormat="1" applyFont="1" applyFill="1" applyBorder="1"/>
    <xf numFmtId="0" fontId="3" fillId="0" borderId="64" xfId="0" applyFont="1" applyBorder="1" applyAlignment="1">
      <alignment horizontal="center"/>
    </xf>
    <xf numFmtId="165" fontId="2" fillId="2" borderId="36" xfId="2" applyNumberFormat="1" applyFont="1" applyFill="1" applyBorder="1" applyAlignment="1" applyProtection="1">
      <alignment vertical="center"/>
    </xf>
    <xf numFmtId="165" fontId="2" fillId="2" borderId="5" xfId="2" applyNumberFormat="1" applyFont="1" applyFill="1" applyBorder="1" applyAlignment="1" applyProtection="1">
      <alignment vertical="center"/>
    </xf>
    <xf numFmtId="165" fontId="2" fillId="2" borderId="59" xfId="2" applyNumberFormat="1" applyFont="1" applyFill="1" applyBorder="1" applyAlignment="1" applyProtection="1">
      <alignment vertical="center"/>
    </xf>
    <xf numFmtId="165" fontId="2" fillId="2" borderId="63" xfId="2" applyNumberFormat="1" applyFont="1" applyFill="1" applyBorder="1" applyAlignment="1" applyProtection="1">
      <alignment vertical="center"/>
    </xf>
    <xf numFmtId="165" fontId="2" fillId="2" borderId="43" xfId="2" applyNumberFormat="1" applyFont="1" applyFill="1" applyBorder="1" applyAlignment="1" applyProtection="1">
      <alignment vertical="center"/>
    </xf>
    <xf numFmtId="165" fontId="2" fillId="2" borderId="5" xfId="2" applyNumberFormat="1" applyFont="1" applyFill="1" applyBorder="1" applyAlignment="1" applyProtection="1">
      <alignment horizontal="left"/>
    </xf>
    <xf numFmtId="0" fontId="3" fillId="0" borderId="32" xfId="0" applyFont="1" applyBorder="1" applyAlignment="1">
      <alignment horizontal="center"/>
    </xf>
    <xf numFmtId="165" fontId="2" fillId="2" borderId="7" xfId="2" applyNumberFormat="1" applyFont="1" applyFill="1" applyBorder="1" applyAlignment="1" applyProtection="1">
      <alignment horizontal="left"/>
    </xf>
    <xf numFmtId="165" fontId="3" fillId="2" borderId="57" xfId="2" applyNumberFormat="1" applyFont="1" applyFill="1" applyBorder="1" applyAlignment="1" applyProtection="1">
      <alignment horizontal="left"/>
    </xf>
    <xf numFmtId="165" fontId="2" fillId="2" borderId="5" xfId="2" applyNumberFormat="1" applyFont="1" applyFill="1" applyBorder="1" applyAlignment="1" applyProtection="1">
      <alignment horizontal="left" vertical="center"/>
    </xf>
    <xf numFmtId="165" fontId="2" fillId="2" borderId="27" xfId="2" applyNumberFormat="1" applyFont="1" applyFill="1" applyBorder="1" applyAlignment="1" applyProtection="1">
      <alignment vertical="center"/>
    </xf>
    <xf numFmtId="165" fontId="2" fillId="2" borderId="29" xfId="0" applyNumberFormat="1" applyFont="1" applyFill="1" applyBorder="1" applyAlignment="1">
      <alignment vertical="center"/>
    </xf>
    <xf numFmtId="165" fontId="3" fillId="2" borderId="52" xfId="2" applyNumberFormat="1" applyFont="1" applyFill="1" applyBorder="1" applyAlignment="1" applyProtection="1"/>
    <xf numFmtId="165" fontId="2" fillId="0" borderId="38" xfId="2" applyNumberFormat="1" applyFont="1" applyFill="1" applyBorder="1" applyAlignment="1" applyProtection="1"/>
    <xf numFmtId="165" fontId="2" fillId="0" borderId="10" xfId="2" applyNumberFormat="1" applyFont="1" applyFill="1" applyBorder="1" applyAlignment="1" applyProtection="1"/>
    <xf numFmtId="0" fontId="2" fillId="0" borderId="65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1"/>
    </xf>
    <xf numFmtId="165" fontId="2" fillId="2" borderId="66" xfId="2" applyNumberFormat="1" applyFont="1" applyFill="1" applyBorder="1" applyAlignment="1" applyProtection="1">
      <alignment vertical="center"/>
    </xf>
    <xf numFmtId="165" fontId="3" fillId="2" borderId="19" xfId="2" applyNumberFormat="1" applyFont="1" applyFill="1" applyBorder="1" applyAlignment="1" applyProtection="1"/>
    <xf numFmtId="165" fontId="2" fillId="2" borderId="12" xfId="0" applyNumberFormat="1" applyFont="1" applyFill="1" applyBorder="1"/>
    <xf numFmtId="0" fontId="2" fillId="0" borderId="53" xfId="0" applyFont="1" applyFill="1" applyBorder="1" applyAlignment="1">
      <alignment horizontal="left" wrapText="1" indent="1"/>
    </xf>
    <xf numFmtId="165" fontId="2" fillId="0" borderId="7" xfId="2" applyNumberFormat="1" applyFont="1" applyFill="1" applyBorder="1" applyAlignment="1" applyProtection="1"/>
    <xf numFmtId="165" fontId="2" fillId="0" borderId="11" xfId="2" applyNumberFormat="1" applyFont="1" applyFill="1" applyBorder="1" applyAlignment="1" applyProtection="1"/>
    <xf numFmtId="165" fontId="3" fillId="2" borderId="45" xfId="0" applyNumberFormat="1" applyFont="1" applyFill="1" applyBorder="1"/>
    <xf numFmtId="165" fontId="2" fillId="2" borderId="66" xfId="2" applyNumberFormat="1" applyFont="1" applyFill="1" applyBorder="1" applyAlignment="1" applyProtection="1"/>
    <xf numFmtId="0" fontId="3" fillId="0" borderId="68" xfId="0" applyFont="1" applyBorder="1" applyAlignment="1">
      <alignment horizontal="center"/>
    </xf>
    <xf numFmtId="0" fontId="2" fillId="2" borderId="7" xfId="0" applyFont="1" applyFill="1" applyBorder="1" applyAlignment="1">
      <alignment horizontal="left" wrapText="1" indent="1"/>
    </xf>
    <xf numFmtId="165" fontId="2" fillId="2" borderId="30" xfId="0" applyNumberFormat="1" applyFont="1" applyFill="1" applyBorder="1"/>
    <xf numFmtId="165" fontId="2" fillId="0" borderId="0" xfId="2" applyNumberFormat="1" applyFont="1" applyFill="1" applyBorder="1" applyAlignment="1" applyProtection="1"/>
    <xf numFmtId="165" fontId="2" fillId="2" borderId="0" xfId="2" applyNumberFormat="1" applyFont="1" applyFill="1" applyBorder="1" applyAlignment="1" applyProtection="1"/>
    <xf numFmtId="0" fontId="3" fillId="0" borderId="67" xfId="0" applyFont="1" applyBorder="1" applyAlignment="1">
      <alignment horizontal="center"/>
    </xf>
    <xf numFmtId="0" fontId="2" fillId="2" borderId="31" xfId="0" applyFont="1" applyFill="1" applyBorder="1" applyAlignment="1">
      <alignment horizontal="left" wrapText="1" indent="1"/>
    </xf>
    <xf numFmtId="165" fontId="2" fillId="0" borderId="31" xfId="2" applyNumberFormat="1" applyFont="1" applyFill="1" applyBorder="1" applyAlignment="1" applyProtection="1"/>
    <xf numFmtId="0" fontId="2" fillId="0" borderId="45" xfId="0" applyFont="1" applyBorder="1"/>
    <xf numFmtId="165" fontId="3" fillId="0" borderId="5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left" wrapText="1" indent="1"/>
    </xf>
    <xf numFmtId="165" fontId="2" fillId="0" borderId="31" xfId="2" applyNumberFormat="1" applyFont="1" applyFill="1" applyBorder="1" applyAlignment="1" applyProtection="1">
      <alignment vertical="center"/>
    </xf>
    <xf numFmtId="0" fontId="2" fillId="0" borderId="31" xfId="0" applyFont="1" applyBorder="1"/>
    <xf numFmtId="0" fontId="3" fillId="0" borderId="3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5" fontId="3" fillId="0" borderId="28" xfId="2" applyNumberFormat="1" applyFont="1" applyFill="1" applyBorder="1" applyAlignment="1" applyProtection="1"/>
    <xf numFmtId="165" fontId="3" fillId="0" borderId="59" xfId="2" applyNumberFormat="1" applyFont="1" applyFill="1" applyBorder="1" applyAlignment="1" applyProtection="1"/>
    <xf numFmtId="0" fontId="3" fillId="0" borderId="4" xfId="0" applyFont="1" applyFill="1" applyBorder="1" applyAlignment="1">
      <alignment horizontal="left" wrapText="1"/>
    </xf>
    <xf numFmtId="0" fontId="2" fillId="0" borderId="69" xfId="0" applyFont="1" applyFill="1" applyBorder="1" applyAlignment="1">
      <alignment horizontal="left" wrapText="1" indent="1"/>
    </xf>
    <xf numFmtId="165" fontId="2" fillId="2" borderId="7" xfId="2" applyNumberFormat="1" applyFont="1" applyFill="1" applyBorder="1" applyAlignment="1" applyProtection="1"/>
    <xf numFmtId="0" fontId="2" fillId="2" borderId="22" xfId="0" applyFont="1" applyFill="1" applyBorder="1" applyAlignment="1">
      <alignment horizontal="left" wrapText="1" indent="1"/>
    </xf>
    <xf numFmtId="165" fontId="2" fillId="0" borderId="49" xfId="2" applyNumberFormat="1" applyFont="1" applyFill="1" applyBorder="1" applyAlignment="1" applyProtection="1"/>
    <xf numFmtId="165" fontId="2" fillId="2" borderId="38" xfId="2" applyNumberFormat="1" applyFont="1" applyFill="1" applyBorder="1" applyAlignment="1" applyProtection="1"/>
    <xf numFmtId="0" fontId="3" fillId="0" borderId="70" xfId="0" applyFont="1" applyBorder="1" applyAlignment="1">
      <alignment horizontal="center"/>
    </xf>
    <xf numFmtId="0" fontId="2" fillId="2" borderId="11" xfId="0" applyFont="1" applyFill="1" applyBorder="1" applyAlignment="1">
      <alignment horizontal="left" wrapText="1" indent="1"/>
    </xf>
    <xf numFmtId="165" fontId="2" fillId="2" borderId="11" xfId="2" applyNumberFormat="1" applyFont="1" applyFill="1" applyBorder="1" applyAlignment="1" applyProtection="1"/>
    <xf numFmtId="165" fontId="2" fillId="2" borderId="33" xfId="0" applyNumberFormat="1" applyFont="1" applyFill="1" applyBorder="1"/>
    <xf numFmtId="165" fontId="2" fillId="2" borderId="29" xfId="2" applyNumberFormat="1" applyFont="1" applyFill="1" applyBorder="1" applyAlignment="1" applyProtection="1">
      <alignment vertical="center"/>
    </xf>
    <xf numFmtId="0" fontId="2" fillId="0" borderId="71" xfId="0" applyFont="1" applyFill="1" applyBorder="1" applyAlignment="1">
      <alignment horizontal="left" wrapText="1" indent="1"/>
    </xf>
    <xf numFmtId="0" fontId="2" fillId="0" borderId="72" xfId="0" applyFont="1" applyFill="1" applyBorder="1" applyAlignment="1">
      <alignment horizontal="left" wrapText="1" indent="1"/>
    </xf>
    <xf numFmtId="165" fontId="2" fillId="0" borderId="59" xfId="2" applyNumberFormat="1" applyFont="1" applyFill="1" applyBorder="1" applyAlignment="1" applyProtection="1"/>
    <xf numFmtId="0" fontId="3" fillId="0" borderId="56" xfId="0" applyFont="1" applyFill="1" applyBorder="1" applyAlignment="1">
      <alignment horizontal="left" wrapText="1"/>
    </xf>
    <xf numFmtId="0" fontId="2" fillId="0" borderId="61" xfId="0" applyFont="1" applyFill="1" applyBorder="1" applyAlignment="1">
      <alignment horizontal="left" wrapText="1" indent="1"/>
    </xf>
    <xf numFmtId="165" fontId="2" fillId="0" borderId="73" xfId="2" applyNumberFormat="1" applyFont="1" applyFill="1" applyBorder="1" applyAlignment="1" applyProtection="1"/>
    <xf numFmtId="0" fontId="2" fillId="2" borderId="74" xfId="0" applyFont="1" applyFill="1" applyBorder="1" applyAlignment="1">
      <alignment horizontal="left" wrapText="1" indent="1"/>
    </xf>
    <xf numFmtId="165" fontId="2" fillId="2" borderId="57" xfId="2" applyNumberFormat="1" applyFont="1" applyFill="1" applyBorder="1" applyAlignment="1" applyProtection="1">
      <alignment vertical="center"/>
    </xf>
    <xf numFmtId="165" fontId="2" fillId="2" borderId="42" xfId="2" applyNumberFormat="1" applyFont="1" applyFill="1" applyBorder="1" applyAlignment="1" applyProtection="1">
      <alignment vertical="center"/>
    </xf>
    <xf numFmtId="165" fontId="2" fillId="2" borderId="7" xfId="2" applyNumberFormat="1" applyFont="1" applyFill="1" applyBorder="1" applyAlignment="1" applyProtection="1">
      <alignment vertical="center"/>
    </xf>
    <xf numFmtId="165" fontId="2" fillId="2" borderId="4" xfId="2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topLeftCell="A67" zoomScaleNormal="100" workbookViewId="0">
      <selection activeCell="C99" sqref="C99"/>
    </sheetView>
  </sheetViews>
  <sheetFormatPr defaultRowHeight="16.5" x14ac:dyDescent="0.3"/>
  <cols>
    <col min="1" max="1" width="4.42578125" style="24" customWidth="1"/>
    <col min="2" max="2" width="74.5703125" style="25" customWidth="1"/>
    <col min="3" max="3" width="13.7109375" style="2" customWidth="1"/>
    <col min="4" max="4" width="11.5703125" style="1" customWidth="1"/>
    <col min="5" max="5" width="14.140625" style="1" bestFit="1" customWidth="1"/>
    <col min="6" max="6" width="9.140625" style="1"/>
    <col min="7" max="7" width="10" style="1" bestFit="1" customWidth="1"/>
    <col min="8" max="11" width="9.140625" style="1"/>
    <col min="12" max="12" width="9.140625" style="6"/>
    <col min="13" max="16384" width="9.140625" style="1"/>
  </cols>
  <sheetData>
    <row r="1" spans="1:5" ht="45.75" thickBot="1" x14ac:dyDescent="0.35">
      <c r="A1" s="8" t="s">
        <v>0</v>
      </c>
      <c r="B1" s="9" t="s">
        <v>2</v>
      </c>
      <c r="C1" s="34" t="s">
        <v>40</v>
      </c>
      <c r="D1" s="29" t="s">
        <v>10</v>
      </c>
      <c r="E1" s="31" t="s">
        <v>11</v>
      </c>
    </row>
    <row r="2" spans="1:5" ht="16.5" customHeight="1" x14ac:dyDescent="0.3">
      <c r="A2" s="175" t="s">
        <v>4</v>
      </c>
      <c r="B2" s="176"/>
      <c r="C2" s="176"/>
      <c r="D2" s="32"/>
      <c r="E2" s="33"/>
    </row>
    <row r="3" spans="1:5" ht="16.5" customHeight="1" x14ac:dyDescent="0.3">
      <c r="A3" s="78">
        <v>1</v>
      </c>
      <c r="B3" s="28" t="s">
        <v>23</v>
      </c>
      <c r="C3" s="145">
        <f>SUM(C4)</f>
        <v>1000</v>
      </c>
      <c r="D3" s="5"/>
      <c r="E3" s="42">
        <f>C3-D3</f>
        <v>1000</v>
      </c>
    </row>
    <row r="4" spans="1:5" ht="16.5" customHeight="1" x14ac:dyDescent="0.3">
      <c r="A4" s="149"/>
      <c r="B4" s="146" t="s">
        <v>61</v>
      </c>
      <c r="C4" s="147">
        <v>1000</v>
      </c>
      <c r="D4" s="148"/>
      <c r="E4" s="40">
        <f>C4-D4</f>
        <v>1000</v>
      </c>
    </row>
    <row r="5" spans="1:5" ht="16.5" customHeight="1" x14ac:dyDescent="0.3">
      <c r="A5" s="78"/>
      <c r="B5" s="30"/>
      <c r="C5" s="30"/>
      <c r="D5" s="3"/>
      <c r="E5" s="144"/>
    </row>
    <row r="6" spans="1:5" s="6" customFormat="1" ht="15" x14ac:dyDescent="0.25">
      <c r="A6" s="16">
        <v>2</v>
      </c>
      <c r="B6" s="28" t="s">
        <v>7</v>
      </c>
      <c r="C6" s="81">
        <f>SUM(C7:C7)</f>
        <v>29066</v>
      </c>
      <c r="D6" s="81">
        <f>SUM(D7:D7)</f>
        <v>0</v>
      </c>
      <c r="E6" s="82">
        <f>SUM(E7:E7)</f>
        <v>29066</v>
      </c>
    </row>
    <row r="7" spans="1:5" s="6" customFormat="1" ht="33" x14ac:dyDescent="0.3">
      <c r="A7" s="7"/>
      <c r="B7" s="74" t="s">
        <v>33</v>
      </c>
      <c r="C7" s="95">
        <v>29066</v>
      </c>
      <c r="D7" s="95"/>
      <c r="E7" s="96">
        <f>C7-D7</f>
        <v>29066</v>
      </c>
    </row>
    <row r="8" spans="1:5" ht="16.5" customHeight="1" x14ac:dyDescent="0.3">
      <c r="A8" s="150"/>
      <c r="B8" s="94"/>
      <c r="C8" s="30"/>
      <c r="D8" s="3"/>
      <c r="E8" s="89"/>
    </row>
    <row r="9" spans="1:5" x14ac:dyDescent="0.3">
      <c r="A9" s="44">
        <v>3</v>
      </c>
      <c r="B9" s="105" t="s">
        <v>6</v>
      </c>
      <c r="C9" s="87">
        <f>SUM(C10:C13)</f>
        <v>111626</v>
      </c>
      <c r="D9" s="87">
        <f>SUM(D10:D13)</f>
        <v>11300</v>
      </c>
      <c r="E9" s="54">
        <f>SUM(E10:E13)</f>
        <v>100326</v>
      </c>
    </row>
    <row r="10" spans="1:5" ht="33" x14ac:dyDescent="0.3">
      <c r="A10" s="4"/>
      <c r="B10" s="53" t="s">
        <v>41</v>
      </c>
      <c r="C10" s="88">
        <v>4500</v>
      </c>
      <c r="D10" s="45">
        <v>4500</v>
      </c>
      <c r="E10" s="106">
        <f>C10-D10</f>
        <v>0</v>
      </c>
    </row>
    <row r="11" spans="1:5" ht="33" x14ac:dyDescent="0.3">
      <c r="A11" s="4"/>
      <c r="B11" s="53" t="s">
        <v>42</v>
      </c>
      <c r="C11" s="88">
        <v>5000</v>
      </c>
      <c r="D11" s="45">
        <v>5000</v>
      </c>
      <c r="E11" s="106">
        <f>C11-D11</f>
        <v>0</v>
      </c>
    </row>
    <row r="12" spans="1:5" x14ac:dyDescent="0.3">
      <c r="A12" s="4"/>
      <c r="B12" s="53" t="s">
        <v>43</v>
      </c>
      <c r="C12" s="88">
        <v>1800</v>
      </c>
      <c r="D12" s="45">
        <v>1800</v>
      </c>
      <c r="E12" s="106">
        <f>C12-D12</f>
        <v>0</v>
      </c>
    </row>
    <row r="13" spans="1:5" x14ac:dyDescent="0.3">
      <c r="A13" s="4"/>
      <c r="B13" s="53" t="s">
        <v>44</v>
      </c>
      <c r="C13" s="86">
        <v>100326</v>
      </c>
      <c r="D13" s="84"/>
      <c r="E13" s="92">
        <f>C13-D13</f>
        <v>100326</v>
      </c>
    </row>
    <row r="14" spans="1:5" ht="16.5" customHeight="1" x14ac:dyDescent="0.3">
      <c r="A14" s="150"/>
      <c r="B14" s="18"/>
      <c r="C14" s="85"/>
      <c r="D14" s="3"/>
      <c r="E14" s="89"/>
    </row>
    <row r="15" spans="1:5" x14ac:dyDescent="0.3">
      <c r="A15" s="10">
        <v>4</v>
      </c>
      <c r="B15" s="63" t="s">
        <v>9</v>
      </c>
      <c r="C15" s="64">
        <f>SUM(C16:C28)</f>
        <v>297759</v>
      </c>
      <c r="D15" s="93">
        <f>SUM(D16:D21)</f>
        <v>6300</v>
      </c>
      <c r="E15" s="91">
        <f>C15-D15</f>
        <v>291459</v>
      </c>
    </row>
    <row r="16" spans="1:5" ht="33" x14ac:dyDescent="0.3">
      <c r="A16" s="10"/>
      <c r="B16" s="62" t="s">
        <v>48</v>
      </c>
      <c r="C16" s="111">
        <v>3000</v>
      </c>
      <c r="D16" s="112">
        <v>3000</v>
      </c>
      <c r="E16" s="113">
        <f t="shared" ref="E16:E28" si="0">C16-D16</f>
        <v>0</v>
      </c>
    </row>
    <row r="17" spans="1:5" ht="33" x14ac:dyDescent="0.3">
      <c r="A17" s="10"/>
      <c r="B17" s="62" t="s">
        <v>49</v>
      </c>
      <c r="C17" s="111">
        <v>2800</v>
      </c>
      <c r="D17" s="112">
        <v>2800</v>
      </c>
      <c r="E17" s="113">
        <f t="shared" si="0"/>
        <v>0</v>
      </c>
    </row>
    <row r="18" spans="1:5" ht="33" x14ac:dyDescent="0.3">
      <c r="A18" s="10"/>
      <c r="B18" s="62" t="s">
        <v>50</v>
      </c>
      <c r="C18" s="111">
        <v>500</v>
      </c>
      <c r="D18" s="112">
        <v>500</v>
      </c>
      <c r="E18" s="113">
        <f t="shared" si="0"/>
        <v>0</v>
      </c>
    </row>
    <row r="19" spans="1:5" x14ac:dyDescent="0.3">
      <c r="A19" s="10"/>
      <c r="B19" s="97" t="s">
        <v>51</v>
      </c>
      <c r="C19" s="171">
        <v>8500</v>
      </c>
      <c r="D19" s="173"/>
      <c r="E19" s="172">
        <f t="shared" si="0"/>
        <v>8500</v>
      </c>
    </row>
    <row r="20" spans="1:5" x14ac:dyDescent="0.3">
      <c r="A20" s="44"/>
      <c r="B20" s="170" t="s">
        <v>74</v>
      </c>
      <c r="C20" s="112">
        <v>2500</v>
      </c>
      <c r="D20" s="112"/>
      <c r="E20" s="163">
        <f t="shared" si="0"/>
        <v>2500</v>
      </c>
    </row>
    <row r="21" spans="1:5" ht="33" x14ac:dyDescent="0.3">
      <c r="A21" s="26"/>
      <c r="B21" s="102" t="s">
        <v>78</v>
      </c>
      <c r="C21" s="114">
        <v>2000</v>
      </c>
      <c r="D21" s="174"/>
      <c r="E21" s="115">
        <f t="shared" si="0"/>
        <v>2000</v>
      </c>
    </row>
    <row r="22" spans="1:5" x14ac:dyDescent="0.3">
      <c r="A22" s="110"/>
      <c r="B22" s="97" t="s">
        <v>52</v>
      </c>
      <c r="C22" s="112">
        <v>2000</v>
      </c>
      <c r="D22" s="112">
        <v>2000</v>
      </c>
      <c r="E22" s="115">
        <f t="shared" si="0"/>
        <v>0</v>
      </c>
    </row>
    <row r="23" spans="1:5" x14ac:dyDescent="0.3">
      <c r="A23" s="110"/>
      <c r="B23" s="97" t="s">
        <v>53</v>
      </c>
      <c r="C23" s="112">
        <v>1500</v>
      </c>
      <c r="D23" s="112">
        <v>1500</v>
      </c>
      <c r="E23" s="115">
        <f t="shared" si="0"/>
        <v>0</v>
      </c>
    </row>
    <row r="24" spans="1:5" x14ac:dyDescent="0.3">
      <c r="A24" s="110"/>
      <c r="B24" s="97" t="s">
        <v>54</v>
      </c>
      <c r="C24" s="112">
        <v>1000</v>
      </c>
      <c r="D24" s="112">
        <v>1000</v>
      </c>
      <c r="E24" s="115">
        <f t="shared" si="0"/>
        <v>0</v>
      </c>
    </row>
    <row r="25" spans="1:5" x14ac:dyDescent="0.3">
      <c r="A25" s="110"/>
      <c r="B25" s="97" t="s">
        <v>55</v>
      </c>
      <c r="C25" s="112">
        <v>500</v>
      </c>
      <c r="D25" s="112">
        <v>500</v>
      </c>
      <c r="E25" s="115">
        <f t="shared" si="0"/>
        <v>0</v>
      </c>
    </row>
    <row r="26" spans="1:5" x14ac:dyDescent="0.3">
      <c r="A26" s="110"/>
      <c r="B26" s="97" t="s">
        <v>56</v>
      </c>
      <c r="C26" s="112">
        <v>1800</v>
      </c>
      <c r="D26" s="112">
        <v>1800</v>
      </c>
      <c r="E26" s="115">
        <f t="shared" si="0"/>
        <v>0</v>
      </c>
    </row>
    <row r="27" spans="1:5" ht="33" x14ac:dyDescent="0.3">
      <c r="A27" s="110"/>
      <c r="B27" s="97" t="s">
        <v>36</v>
      </c>
      <c r="C27" s="112">
        <v>117526</v>
      </c>
      <c r="D27" s="112"/>
      <c r="E27" s="115">
        <f t="shared" si="0"/>
        <v>117526</v>
      </c>
    </row>
    <row r="28" spans="1:5" ht="33" x14ac:dyDescent="0.3">
      <c r="A28" s="4"/>
      <c r="B28" s="74" t="s">
        <v>35</v>
      </c>
      <c r="C28" s="86">
        <v>154133</v>
      </c>
      <c r="D28" s="72"/>
      <c r="E28" s="92">
        <f t="shared" si="0"/>
        <v>154133</v>
      </c>
    </row>
    <row r="29" spans="1:5" ht="16.5" customHeight="1" x14ac:dyDescent="0.3">
      <c r="A29" s="150"/>
      <c r="B29" s="18"/>
      <c r="C29" s="85"/>
      <c r="D29" s="3"/>
      <c r="E29" s="89"/>
    </row>
    <row r="30" spans="1:5" x14ac:dyDescent="0.3">
      <c r="A30" s="80">
        <v>5</v>
      </c>
      <c r="B30" s="14" t="s">
        <v>20</v>
      </c>
      <c r="C30" s="81">
        <f>SUM(C31:C35)</f>
        <v>1692663</v>
      </c>
      <c r="D30" s="81">
        <f>SUM(D31:D35)</f>
        <v>0</v>
      </c>
      <c r="E30" s="82">
        <f>SUM(E31:E35)</f>
        <v>1692663</v>
      </c>
    </row>
    <row r="31" spans="1:5" ht="33" x14ac:dyDescent="0.3">
      <c r="A31" s="51"/>
      <c r="B31" s="53" t="s">
        <v>24</v>
      </c>
      <c r="C31" s="72">
        <v>113080</v>
      </c>
      <c r="D31" s="72"/>
      <c r="E31" s="52">
        <f>C31-D31</f>
        <v>113080</v>
      </c>
    </row>
    <row r="32" spans="1:5" ht="33" x14ac:dyDescent="0.3">
      <c r="A32" s="4"/>
      <c r="B32" s="53" t="s">
        <v>25</v>
      </c>
      <c r="C32" s="72">
        <v>373646</v>
      </c>
      <c r="D32" s="72"/>
      <c r="E32" s="52">
        <f>C32-D32</f>
        <v>373646</v>
      </c>
    </row>
    <row r="33" spans="1:7" x14ac:dyDescent="0.3">
      <c r="A33" s="7"/>
      <c r="B33" s="75" t="s">
        <v>26</v>
      </c>
      <c r="C33" s="95">
        <v>880837</v>
      </c>
      <c r="D33" s="95"/>
      <c r="E33" s="96">
        <f>C33-D33</f>
        <v>880837</v>
      </c>
      <c r="G33" s="104"/>
    </row>
    <row r="34" spans="1:7" ht="33" x14ac:dyDescent="0.3">
      <c r="A34" s="7"/>
      <c r="B34" s="53" t="s">
        <v>34</v>
      </c>
      <c r="C34" s="95">
        <v>4600</v>
      </c>
      <c r="D34" s="95"/>
      <c r="E34" s="52">
        <f>C34-D34</f>
        <v>4600</v>
      </c>
    </row>
    <row r="35" spans="1:7" x14ac:dyDescent="0.3">
      <c r="A35" s="7"/>
      <c r="B35" s="53" t="s">
        <v>60</v>
      </c>
      <c r="C35" s="95">
        <v>320500</v>
      </c>
      <c r="D35" s="95"/>
      <c r="E35" s="96">
        <f>C35-D35</f>
        <v>320500</v>
      </c>
    </row>
    <row r="36" spans="1:7" x14ac:dyDescent="0.3">
      <c r="A36" s="4"/>
      <c r="B36" s="53"/>
      <c r="C36" s="72"/>
      <c r="D36" s="72"/>
      <c r="E36" s="52"/>
    </row>
    <row r="37" spans="1:7" x14ac:dyDescent="0.3">
      <c r="A37" s="16">
        <v>6</v>
      </c>
      <c r="B37" s="63" t="s">
        <v>8</v>
      </c>
      <c r="C37" s="64">
        <f>SUM(C38:C41)</f>
        <v>9300</v>
      </c>
      <c r="D37" s="64">
        <f>SUM(D38:D41)</f>
        <v>9300</v>
      </c>
      <c r="E37" s="129">
        <f>SUM(E38:E41)</f>
        <v>0</v>
      </c>
    </row>
    <row r="38" spans="1:7" ht="50.25" thickBot="1" x14ac:dyDescent="0.35">
      <c r="A38" s="17"/>
      <c r="B38" s="156" t="s">
        <v>32</v>
      </c>
      <c r="C38" s="157">
        <v>1500</v>
      </c>
      <c r="D38" s="158">
        <v>1500</v>
      </c>
      <c r="E38" s="130">
        <f>C38-D38</f>
        <v>0</v>
      </c>
    </row>
    <row r="39" spans="1:7" x14ac:dyDescent="0.3">
      <c r="A39" s="159"/>
      <c r="B39" s="160" t="s">
        <v>57</v>
      </c>
      <c r="C39" s="133">
        <v>800</v>
      </c>
      <c r="D39" s="161">
        <v>800</v>
      </c>
      <c r="E39" s="162">
        <f>C39-D39</f>
        <v>0</v>
      </c>
    </row>
    <row r="40" spans="1:7" x14ac:dyDescent="0.3">
      <c r="A40" s="141"/>
      <c r="B40" s="97" t="s">
        <v>58</v>
      </c>
      <c r="C40" s="45">
        <v>5500</v>
      </c>
      <c r="D40" s="84">
        <v>5500</v>
      </c>
      <c r="E40" s="61">
        <f>C40-D40</f>
        <v>0</v>
      </c>
    </row>
    <row r="41" spans="1:7" x14ac:dyDescent="0.3">
      <c r="A41" s="136"/>
      <c r="B41" s="142" t="s">
        <v>59</v>
      </c>
      <c r="C41" s="143">
        <v>1500</v>
      </c>
      <c r="D41" s="140">
        <v>1500</v>
      </c>
      <c r="E41" s="61">
        <f>C41-D41</f>
        <v>0</v>
      </c>
    </row>
    <row r="42" spans="1:7" x14ac:dyDescent="0.3">
      <c r="A42" s="4"/>
      <c r="B42" s="97"/>
      <c r="C42" s="45"/>
      <c r="D42" s="84"/>
      <c r="E42" s="61"/>
    </row>
    <row r="43" spans="1:7" x14ac:dyDescent="0.3">
      <c r="A43" s="16">
        <v>7</v>
      </c>
      <c r="B43" s="63" t="s">
        <v>45</v>
      </c>
      <c r="C43" s="64">
        <f>SUM(C44:C45)</f>
        <v>40500</v>
      </c>
      <c r="D43" s="64">
        <f>SUM(D44:D45)</f>
        <v>0</v>
      </c>
      <c r="E43" s="129">
        <f>SUM(E44:E45)</f>
        <v>40500</v>
      </c>
    </row>
    <row r="44" spans="1:7" x14ac:dyDescent="0.3">
      <c r="A44" s="10"/>
      <c r="B44" s="107" t="s">
        <v>46</v>
      </c>
      <c r="C44" s="79">
        <v>33000</v>
      </c>
      <c r="D44" s="43"/>
      <c r="E44" s="61">
        <f>C44-D44</f>
        <v>33000</v>
      </c>
    </row>
    <row r="45" spans="1:7" x14ac:dyDescent="0.3">
      <c r="A45" s="136"/>
      <c r="B45" s="137" t="s">
        <v>47</v>
      </c>
      <c r="C45" s="132">
        <v>7500</v>
      </c>
      <c r="D45" s="135"/>
      <c r="E45" s="138">
        <f>C45-D45</f>
        <v>7500</v>
      </c>
    </row>
    <row r="46" spans="1:7" x14ac:dyDescent="0.3">
      <c r="A46" s="4"/>
      <c r="B46" s="97"/>
      <c r="C46" s="45"/>
      <c r="D46" s="84"/>
      <c r="E46" s="61"/>
    </row>
    <row r="47" spans="1:7" ht="16.5" customHeight="1" x14ac:dyDescent="0.3">
      <c r="A47" s="80">
        <v>8</v>
      </c>
      <c r="B47" s="99" t="s">
        <v>19</v>
      </c>
      <c r="C47" s="119">
        <f>SUM(C48)</f>
        <v>263199</v>
      </c>
      <c r="D47" s="119">
        <f>SUM(D48)</f>
        <v>0</v>
      </c>
      <c r="E47" s="134">
        <f>C47-D47</f>
        <v>263199</v>
      </c>
    </row>
    <row r="48" spans="1:7" ht="34.5" customHeight="1" x14ac:dyDescent="0.3">
      <c r="A48" s="44"/>
      <c r="B48" s="154" t="s">
        <v>37</v>
      </c>
      <c r="C48" s="118">
        <v>263199</v>
      </c>
      <c r="D48" s="155"/>
      <c r="E48" s="138">
        <f>C48-D48</f>
        <v>263199</v>
      </c>
    </row>
    <row r="49" spans="1:12" x14ac:dyDescent="0.3">
      <c r="A49" s="4"/>
      <c r="B49" s="53"/>
      <c r="C49" s="116"/>
      <c r="D49" s="84"/>
      <c r="E49" s="61"/>
    </row>
    <row r="50" spans="1:12" ht="16.5" customHeight="1" x14ac:dyDescent="0.3">
      <c r="A50" s="80">
        <v>9</v>
      </c>
      <c r="B50" s="28" t="s">
        <v>39</v>
      </c>
      <c r="C50" s="119">
        <f>SUM(C51)</f>
        <v>188811</v>
      </c>
      <c r="D50" s="119">
        <f>SUM(D51)</f>
        <v>0</v>
      </c>
      <c r="E50" s="134">
        <f>C50-D50</f>
        <v>188811</v>
      </c>
    </row>
    <row r="51" spans="1:12" ht="33" x14ac:dyDescent="0.3">
      <c r="A51" s="26"/>
      <c r="B51" s="126" t="s">
        <v>28</v>
      </c>
      <c r="C51" s="118">
        <v>188811</v>
      </c>
      <c r="D51" s="84"/>
      <c r="E51" s="61">
        <f>C51-D51</f>
        <v>188811</v>
      </c>
    </row>
    <row r="52" spans="1:12" ht="16.5" customHeight="1" x14ac:dyDescent="0.3">
      <c r="A52" s="117"/>
      <c r="B52" s="46"/>
      <c r="C52" s="116"/>
      <c r="D52" s="84"/>
      <c r="E52" s="61"/>
    </row>
    <row r="53" spans="1:12" ht="16.5" customHeight="1" x14ac:dyDescent="0.3">
      <c r="A53" s="44">
        <v>10</v>
      </c>
      <c r="B53" s="83" t="s">
        <v>27</v>
      </c>
      <c r="C53" s="119">
        <f>SUM(C54)</f>
        <v>19760</v>
      </c>
      <c r="D53" s="119">
        <f>SUM(D54)</f>
        <v>0</v>
      </c>
      <c r="E53" s="109">
        <f>C53-D53</f>
        <v>19760</v>
      </c>
    </row>
    <row r="54" spans="1:12" ht="33" x14ac:dyDescent="0.3">
      <c r="A54" s="26"/>
      <c r="B54" s="53" t="s">
        <v>38</v>
      </c>
      <c r="C54" s="120">
        <v>19760</v>
      </c>
      <c r="D54" s="121"/>
      <c r="E54" s="122">
        <f>C54-D54</f>
        <v>19760</v>
      </c>
    </row>
    <row r="55" spans="1:12" x14ac:dyDescent="0.3">
      <c r="A55" s="80"/>
      <c r="B55" s="127"/>
      <c r="C55" s="120"/>
      <c r="D55" s="128"/>
      <c r="E55" s="122">
        <f>C55-D55</f>
        <v>0</v>
      </c>
    </row>
    <row r="56" spans="1:12" x14ac:dyDescent="0.3">
      <c r="A56" s="26"/>
      <c r="B56" s="65" t="s">
        <v>1</v>
      </c>
      <c r="C56" s="66">
        <f>SUM(C3+C6+C9+C15+C30+C37+C43+C47+C50+C53)</f>
        <v>2653684</v>
      </c>
      <c r="D56" s="66">
        <f>SUM(D3+D6+D9+D15+D30+D37+D43+D47+D50+D53)</f>
        <v>26900</v>
      </c>
      <c r="E56" s="123">
        <f>SUM(E3+E6+E9+E15+E30+E37+E43+E47+E50+E53)</f>
        <v>2626784</v>
      </c>
      <c r="L56" s="1"/>
    </row>
    <row r="57" spans="1:12" s="6" customFormat="1" ht="15" customHeight="1" x14ac:dyDescent="0.3">
      <c r="A57" s="177" t="s">
        <v>5</v>
      </c>
      <c r="B57" s="178"/>
      <c r="C57" s="37"/>
      <c r="D57" s="38"/>
      <c r="E57" s="48">
        <f t="shared" ref="E57:E65" si="1">C57-D57</f>
        <v>0</v>
      </c>
    </row>
    <row r="58" spans="1:12" s="6" customFormat="1" x14ac:dyDescent="0.3">
      <c r="A58" s="10"/>
      <c r="B58" s="18"/>
      <c r="C58" s="37"/>
      <c r="D58" s="35"/>
      <c r="E58" s="40">
        <f t="shared" si="1"/>
        <v>0</v>
      </c>
    </row>
    <row r="59" spans="1:12" s="6" customFormat="1" ht="15" x14ac:dyDescent="0.25">
      <c r="A59" s="10">
        <v>1</v>
      </c>
      <c r="B59" s="18" t="s">
        <v>17</v>
      </c>
      <c r="C59" s="37">
        <f>SUM(C60:C65)</f>
        <v>11080</v>
      </c>
      <c r="D59" s="37">
        <f>SUM(D60:D65)</f>
        <v>0</v>
      </c>
      <c r="E59" s="15">
        <f t="shared" si="1"/>
        <v>11080</v>
      </c>
    </row>
    <row r="60" spans="1:12" s="6" customFormat="1" x14ac:dyDescent="0.3">
      <c r="A60" s="10"/>
      <c r="B60" s="13" t="s">
        <v>18</v>
      </c>
      <c r="C60" s="35">
        <v>1150</v>
      </c>
      <c r="D60" s="35"/>
      <c r="E60" s="40">
        <f t="shared" si="1"/>
        <v>1150</v>
      </c>
    </row>
    <row r="61" spans="1:12" s="6" customFormat="1" x14ac:dyDescent="0.3">
      <c r="A61" s="10"/>
      <c r="B61" s="13" t="s">
        <v>62</v>
      </c>
      <c r="C61" s="35">
        <v>3200</v>
      </c>
      <c r="D61" s="35"/>
      <c r="E61" s="40">
        <f t="shared" si="1"/>
        <v>3200</v>
      </c>
    </row>
    <row r="62" spans="1:12" s="6" customFormat="1" x14ac:dyDescent="0.3">
      <c r="A62" s="10"/>
      <c r="B62" s="13" t="s">
        <v>29</v>
      </c>
      <c r="C62" s="35">
        <v>3000</v>
      </c>
      <c r="D62" s="35"/>
      <c r="E62" s="40">
        <f t="shared" si="1"/>
        <v>3000</v>
      </c>
    </row>
    <row r="63" spans="1:12" s="6" customFormat="1" x14ac:dyDescent="0.3">
      <c r="A63" s="10"/>
      <c r="B63" s="13" t="s">
        <v>63</v>
      </c>
      <c r="C63" s="35">
        <v>3080</v>
      </c>
      <c r="D63" s="35"/>
      <c r="E63" s="40">
        <f t="shared" si="1"/>
        <v>3080</v>
      </c>
    </row>
    <row r="64" spans="1:12" s="6" customFormat="1" x14ac:dyDescent="0.3">
      <c r="A64" s="10"/>
      <c r="B64" s="13" t="s">
        <v>30</v>
      </c>
      <c r="C64" s="35">
        <v>350</v>
      </c>
      <c r="D64" s="35"/>
      <c r="E64" s="40">
        <f t="shared" si="1"/>
        <v>350</v>
      </c>
    </row>
    <row r="65" spans="1:5" s="6" customFormat="1" x14ac:dyDescent="0.3">
      <c r="A65" s="10"/>
      <c r="B65" s="13" t="s">
        <v>31</v>
      </c>
      <c r="C65" s="35">
        <v>300</v>
      </c>
      <c r="D65" s="35"/>
      <c r="E65" s="40">
        <f t="shared" si="1"/>
        <v>300</v>
      </c>
    </row>
    <row r="66" spans="1:5" s="6" customFormat="1" x14ac:dyDescent="0.3">
      <c r="A66" s="10"/>
      <c r="B66" s="11"/>
      <c r="C66" s="35"/>
      <c r="D66" s="35"/>
      <c r="E66" s="40"/>
    </row>
    <row r="67" spans="1:5" s="19" customFormat="1" x14ac:dyDescent="0.3">
      <c r="A67" s="44">
        <v>2</v>
      </c>
      <c r="B67" s="76" t="s">
        <v>15</v>
      </c>
      <c r="C67" s="41">
        <f>SUM(C68:C68)</f>
        <v>2000</v>
      </c>
      <c r="D67" s="41">
        <f>SUM(D68:D68)</f>
        <v>2000</v>
      </c>
      <c r="E67" s="27">
        <f>SUM(E68:E68)</f>
        <v>0</v>
      </c>
    </row>
    <row r="68" spans="1:5" s="19" customFormat="1" x14ac:dyDescent="0.3">
      <c r="A68" s="4"/>
      <c r="B68" s="53" t="s">
        <v>70</v>
      </c>
      <c r="C68" s="45">
        <v>2000</v>
      </c>
      <c r="D68" s="45">
        <v>2000</v>
      </c>
      <c r="E68" s="56">
        <f>C68-D68</f>
        <v>0</v>
      </c>
    </row>
    <row r="69" spans="1:5" s="19" customFormat="1" x14ac:dyDescent="0.3">
      <c r="A69" s="50"/>
      <c r="B69" s="70"/>
      <c r="C69" s="58"/>
      <c r="D69" s="59"/>
      <c r="E69" s="60"/>
    </row>
    <row r="70" spans="1:5" s="6" customFormat="1" ht="15" x14ac:dyDescent="0.25">
      <c r="A70" s="16">
        <v>3</v>
      </c>
      <c r="B70" s="68" t="s">
        <v>16</v>
      </c>
      <c r="C70" s="37">
        <f>SUM(C71:C71)</f>
        <v>3302</v>
      </c>
      <c r="D70" s="37">
        <f>SUM(D71:D71)</f>
        <v>0</v>
      </c>
      <c r="E70" s="57">
        <f>C70-D70</f>
        <v>3302</v>
      </c>
    </row>
    <row r="71" spans="1:5" s="6" customFormat="1" x14ac:dyDescent="0.3">
      <c r="A71" s="10"/>
      <c r="B71" s="73" t="s">
        <v>77</v>
      </c>
      <c r="C71" s="35">
        <v>3302</v>
      </c>
      <c r="D71" s="35"/>
      <c r="E71" s="40">
        <f>C71-D71</f>
        <v>3302</v>
      </c>
    </row>
    <row r="72" spans="1:5" s="6" customFormat="1" x14ac:dyDescent="0.3">
      <c r="A72" s="50"/>
      <c r="B72" s="131"/>
      <c r="C72" s="58"/>
      <c r="D72" s="45"/>
      <c r="E72" s="90"/>
    </row>
    <row r="73" spans="1:5" s="6" customFormat="1" ht="15" x14ac:dyDescent="0.25">
      <c r="A73" s="80">
        <v>4</v>
      </c>
      <c r="B73" s="167" t="s">
        <v>21</v>
      </c>
      <c r="C73" s="98">
        <f>SUM(C74:C76)</f>
        <v>1242</v>
      </c>
      <c r="D73" s="98">
        <f>SUM(D74:D76)</f>
        <v>0</v>
      </c>
      <c r="E73" s="15">
        <f>SUM(E74:E76)</f>
        <v>1242</v>
      </c>
    </row>
    <row r="74" spans="1:5" s="6" customFormat="1" x14ac:dyDescent="0.3">
      <c r="A74" s="4"/>
      <c r="B74" s="53" t="s">
        <v>67</v>
      </c>
      <c r="C74" s="45">
        <v>760</v>
      </c>
      <c r="D74" s="45"/>
      <c r="E74" s="49">
        <f>C74-D74</f>
        <v>760</v>
      </c>
    </row>
    <row r="75" spans="1:5" s="6" customFormat="1" x14ac:dyDescent="0.3">
      <c r="A75" s="4"/>
      <c r="B75" s="53" t="s">
        <v>66</v>
      </c>
      <c r="C75" s="45">
        <v>399</v>
      </c>
      <c r="D75" s="45"/>
      <c r="E75" s="49">
        <f>C75-D75</f>
        <v>399</v>
      </c>
    </row>
    <row r="76" spans="1:5" s="6" customFormat="1" x14ac:dyDescent="0.3">
      <c r="A76" s="4"/>
      <c r="B76" s="53" t="s">
        <v>68</v>
      </c>
      <c r="C76" s="45">
        <v>83</v>
      </c>
      <c r="D76" s="45"/>
      <c r="E76" s="49">
        <f>C76-D76</f>
        <v>83</v>
      </c>
    </row>
    <row r="77" spans="1:5" s="6" customFormat="1" x14ac:dyDescent="0.3">
      <c r="A77" s="4"/>
      <c r="B77" s="77"/>
      <c r="C77" s="45"/>
      <c r="D77" s="45"/>
      <c r="E77" s="40"/>
    </row>
    <row r="78" spans="1:5" s="6" customFormat="1" ht="15" x14ac:dyDescent="0.25">
      <c r="A78" s="16">
        <v>5</v>
      </c>
      <c r="B78" s="68" t="s">
        <v>13</v>
      </c>
      <c r="C78" s="37">
        <f>SUM(C79:C81)</f>
        <v>5850</v>
      </c>
      <c r="D78" s="37">
        <f>SUM(D79:D81)</f>
        <v>4944</v>
      </c>
      <c r="E78" s="15">
        <f>SUM(E79:E81)</f>
        <v>906</v>
      </c>
    </row>
    <row r="79" spans="1:5" s="6" customFormat="1" x14ac:dyDescent="0.3">
      <c r="A79" s="44"/>
      <c r="B79" s="101" t="s">
        <v>73</v>
      </c>
      <c r="C79" s="55">
        <v>4944</v>
      </c>
      <c r="D79" s="55">
        <v>4944</v>
      </c>
      <c r="E79" s="40">
        <f>C79-D79</f>
        <v>0</v>
      </c>
    </row>
    <row r="80" spans="1:5" s="6" customFormat="1" x14ac:dyDescent="0.3">
      <c r="A80" s="4"/>
      <c r="B80" s="53" t="s">
        <v>64</v>
      </c>
      <c r="C80" s="45">
        <v>106</v>
      </c>
      <c r="D80" s="45"/>
      <c r="E80" s="40">
        <f>C80-D80</f>
        <v>106</v>
      </c>
    </row>
    <row r="81" spans="1:12" s="6" customFormat="1" x14ac:dyDescent="0.3">
      <c r="A81" s="4"/>
      <c r="B81" s="53" t="s">
        <v>65</v>
      </c>
      <c r="C81" s="45">
        <v>800</v>
      </c>
      <c r="D81" s="45"/>
      <c r="E81" s="40">
        <f>C81-D81</f>
        <v>800</v>
      </c>
    </row>
    <row r="82" spans="1:12" s="6" customFormat="1" x14ac:dyDescent="0.3">
      <c r="A82" s="4"/>
      <c r="B82" s="53"/>
      <c r="C82" s="45"/>
      <c r="D82" s="45"/>
      <c r="E82" s="40"/>
    </row>
    <row r="83" spans="1:12" s="6" customFormat="1" ht="15" x14ac:dyDescent="0.25">
      <c r="A83" s="16">
        <v>6</v>
      </c>
      <c r="B83" s="153" t="s">
        <v>12</v>
      </c>
      <c r="C83" s="37">
        <f>SUM(C84:C85)</f>
        <v>4311</v>
      </c>
      <c r="D83" s="37">
        <f>SUM(D84:D85)</f>
        <v>0</v>
      </c>
      <c r="E83" s="42">
        <f>C83-D83</f>
        <v>4311</v>
      </c>
    </row>
    <row r="84" spans="1:12" s="6" customFormat="1" x14ac:dyDescent="0.3">
      <c r="A84" s="80"/>
      <c r="B84" s="168" t="s">
        <v>76</v>
      </c>
      <c r="C84" s="79">
        <v>3811</v>
      </c>
      <c r="D84" s="98"/>
      <c r="E84" s="40">
        <f>C84-D84</f>
        <v>3811</v>
      </c>
    </row>
    <row r="85" spans="1:12" s="6" customFormat="1" x14ac:dyDescent="0.3">
      <c r="A85" s="44"/>
      <c r="B85" s="168" t="s">
        <v>75</v>
      </c>
      <c r="C85" s="55">
        <v>500</v>
      </c>
      <c r="D85" s="55"/>
      <c r="E85" s="40">
        <f>C85-D85</f>
        <v>500</v>
      </c>
    </row>
    <row r="86" spans="1:12" s="6" customFormat="1" x14ac:dyDescent="0.3">
      <c r="A86" s="4"/>
      <c r="B86" s="53"/>
      <c r="C86" s="45"/>
      <c r="D86" s="45"/>
      <c r="E86" s="40"/>
    </row>
    <row r="87" spans="1:12" s="6" customFormat="1" ht="15" x14ac:dyDescent="0.25">
      <c r="A87" s="108">
        <v>7</v>
      </c>
      <c r="B87" s="153" t="s">
        <v>22</v>
      </c>
      <c r="C87" s="151">
        <f>SUM(C88:C89)</f>
        <v>303</v>
      </c>
      <c r="D87" s="47">
        <f>SUM(D88:D89)</f>
        <v>200</v>
      </c>
      <c r="E87" s="152">
        <f>SUM(E88:E89)</f>
        <v>103</v>
      </c>
    </row>
    <row r="88" spans="1:12" s="6" customFormat="1" x14ac:dyDescent="0.3">
      <c r="A88" s="117"/>
      <c r="B88" s="165" t="s">
        <v>72</v>
      </c>
      <c r="C88" s="139">
        <v>103</v>
      </c>
      <c r="D88" s="45"/>
      <c r="E88" s="166">
        <f>C88-D88</f>
        <v>103</v>
      </c>
    </row>
    <row r="89" spans="1:12" s="6" customFormat="1" ht="17.25" thickBot="1" x14ac:dyDescent="0.35">
      <c r="A89" s="17"/>
      <c r="B89" s="164" t="s">
        <v>71</v>
      </c>
      <c r="C89" s="124">
        <v>200</v>
      </c>
      <c r="D89" s="125">
        <v>200</v>
      </c>
      <c r="E89" s="169">
        <f>C89-D89</f>
        <v>0</v>
      </c>
    </row>
    <row r="90" spans="1:12" s="19" customFormat="1" x14ac:dyDescent="0.3">
      <c r="A90" s="16">
        <v>8</v>
      </c>
      <c r="B90" s="68" t="s">
        <v>14</v>
      </c>
      <c r="C90" s="37">
        <f>SUM(C91:C92)</f>
        <v>4453</v>
      </c>
      <c r="D90" s="37">
        <f>SUM(D91:D92)</f>
        <v>0</v>
      </c>
      <c r="E90" s="15">
        <f>SUM(E91:E92)</f>
        <v>4453</v>
      </c>
      <c r="G90" s="6"/>
    </row>
    <row r="91" spans="1:12" s="19" customFormat="1" x14ac:dyDescent="0.3">
      <c r="A91" s="4"/>
      <c r="B91" s="100" t="s">
        <v>70</v>
      </c>
      <c r="C91" s="39">
        <v>1639</v>
      </c>
      <c r="D91" s="88"/>
      <c r="E91" s="69">
        <f>SUM(C91-D91)</f>
        <v>1639</v>
      </c>
    </row>
    <row r="92" spans="1:12" s="19" customFormat="1" x14ac:dyDescent="0.3">
      <c r="A92" s="26"/>
      <c r="B92" s="100" t="s">
        <v>69</v>
      </c>
      <c r="C92" s="39">
        <v>2814</v>
      </c>
      <c r="D92" s="103"/>
      <c r="E92" s="69">
        <f>SUM(C92-D92)</f>
        <v>2814</v>
      </c>
    </row>
    <row r="93" spans="1:12" s="19" customFormat="1" x14ac:dyDescent="0.3">
      <c r="A93" s="50"/>
      <c r="B93" s="70"/>
      <c r="C93" s="58"/>
      <c r="D93" s="58"/>
      <c r="E93" s="71"/>
    </row>
    <row r="94" spans="1:12" x14ac:dyDescent="0.3">
      <c r="A94" s="10"/>
      <c r="B94" s="20" t="s">
        <v>1</v>
      </c>
      <c r="C94" s="36">
        <f>C67+C70+C73+C78+C83+C87+C90+C59</f>
        <v>32541</v>
      </c>
      <c r="D94" s="36">
        <f>D67+D70+D73+D78+D83+D87+D90+D59</f>
        <v>7144</v>
      </c>
      <c r="E94" s="12">
        <f>E67+E70+E73+E78+E83+E87+E90+E59</f>
        <v>25397</v>
      </c>
      <c r="L94" s="1"/>
    </row>
    <row r="95" spans="1:12" x14ac:dyDescent="0.3">
      <c r="A95" s="10"/>
      <c r="B95" s="21"/>
      <c r="C95" s="35"/>
      <c r="D95" s="35"/>
      <c r="E95" s="40">
        <f>C95-D95</f>
        <v>0</v>
      </c>
      <c r="L95" s="1"/>
    </row>
    <row r="96" spans="1:12" ht="17.25" thickBot="1" x14ac:dyDescent="0.35">
      <c r="A96" s="17"/>
      <c r="B96" s="22" t="s">
        <v>3</v>
      </c>
      <c r="C96" s="67">
        <f>SUM(C56+C94)</f>
        <v>2686225</v>
      </c>
      <c r="D96" s="67">
        <f>SUM(D56+D94)</f>
        <v>34044</v>
      </c>
      <c r="E96" s="23">
        <f>SUM(E56+E94)</f>
        <v>2652181</v>
      </c>
      <c r="L96" s="1"/>
    </row>
    <row r="98" spans="2:12" x14ac:dyDescent="0.3">
      <c r="B98" s="1"/>
      <c r="L98" s="1"/>
    </row>
  </sheetData>
  <mergeCells count="2">
    <mergeCell ref="A2:C2"/>
    <mergeCell ref="A57:B57"/>
  </mergeCells>
  <phoneticPr fontId="6" type="noConversion"/>
  <pageMargins left="0.31496062992125984" right="0.19685039370078741" top="0.70866141732283472" bottom="0.15748031496062992" header="0.23622047244094491" footer="0.19685039370078741"/>
  <pageSetup paperSize="9" scale="85" orientation="portrait" r:id="rId1"/>
  <headerFooter>
    <oddHeader>&amp;C&amp;"Book Antiqua,Félkövér"&amp;11Keszthely Város Önkormányzata
beruházási kiadásai feladatonként&amp;R&amp;"Book Antiqua,Félkövér"10.  melléklet
ezer Ft</oddHeader>
    <oddFooter>&amp;C&amp;P</oddFooter>
  </headerFooter>
  <rowBreaks count="2" manualBreakCount="2">
    <brk id="38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</vt:lpstr>
      <vt:lpstr>'10'!Nyomtatási_cím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2021-03-19T12:23:19Z</cp:lastPrinted>
  <dcterms:created xsi:type="dcterms:W3CDTF">2011-12-13T08:40:14Z</dcterms:created>
  <dcterms:modified xsi:type="dcterms:W3CDTF">2021-06-09T06:58:27Z</dcterms:modified>
</cp:coreProperties>
</file>