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ivatal\JSZO\Réka\IJR LOCLEX\Rendeletfeltöltés\2021.költségvetés mód. mellékletei_20210630\"/>
    </mc:Choice>
  </mc:AlternateContent>
  <bookViews>
    <workbookView xWindow="-120" yWindow="-120" windowWidth="29040" windowHeight="15840" tabRatio="963"/>
  </bookViews>
  <sheets>
    <sheet name="2" sheetId="15" r:id="rId1"/>
  </sheets>
  <definedNames>
    <definedName name="_xlnm.Print_Titles" localSheetId="0">'2'!$1:$1</definedName>
  </definedNames>
  <calcPr calcId="191029"/>
</workbook>
</file>

<file path=xl/calcChain.xml><?xml version="1.0" encoding="utf-8"?>
<calcChain xmlns="http://schemas.openxmlformats.org/spreadsheetml/2006/main">
  <c r="F44" i="15" l="1"/>
  <c r="E46" i="15"/>
  <c r="G46" i="15" s="1"/>
  <c r="D44" i="15"/>
  <c r="C44" i="15"/>
  <c r="E8" i="15"/>
  <c r="G8" i="15"/>
  <c r="E20" i="15"/>
  <c r="G20" i="15"/>
  <c r="F41" i="15"/>
  <c r="D41" i="15"/>
  <c r="C41" i="15"/>
  <c r="G18" i="15"/>
  <c r="G25" i="15"/>
  <c r="D51" i="15"/>
  <c r="D32" i="15"/>
  <c r="D27" i="15"/>
  <c r="D23" i="15"/>
  <c r="D12" i="15"/>
  <c r="D10" i="15"/>
  <c r="D3" i="15"/>
  <c r="E4" i="15"/>
  <c r="G4" i="15" s="1"/>
  <c r="E5" i="15"/>
  <c r="E6" i="15"/>
  <c r="G6" i="15"/>
  <c r="E7" i="15"/>
  <c r="G7" i="15" s="1"/>
  <c r="E9" i="15"/>
  <c r="G9" i="15" s="1"/>
  <c r="E11" i="15"/>
  <c r="G11" i="15" s="1"/>
  <c r="E13" i="15"/>
  <c r="G13" i="15" s="1"/>
  <c r="E14" i="15"/>
  <c r="G14" i="15" s="1"/>
  <c r="E15" i="15"/>
  <c r="G15" i="15" s="1"/>
  <c r="E16" i="15"/>
  <c r="G16" i="15" s="1"/>
  <c r="E17" i="15"/>
  <c r="G17" i="15" s="1"/>
  <c r="E18" i="15"/>
  <c r="E19" i="15"/>
  <c r="G19" i="15" s="1"/>
  <c r="E21" i="15"/>
  <c r="G21" i="15"/>
  <c r="E22" i="15"/>
  <c r="G22" i="15" s="1"/>
  <c r="E24" i="15"/>
  <c r="E25" i="15"/>
  <c r="E23" i="15" s="1"/>
  <c r="G23" i="15" s="1"/>
  <c r="E26" i="15"/>
  <c r="G26" i="15" s="1"/>
  <c r="E28" i="15"/>
  <c r="G28" i="15" s="1"/>
  <c r="E29" i="15"/>
  <c r="G29" i="15" s="1"/>
  <c r="E30" i="15"/>
  <c r="G30" i="15" s="1"/>
  <c r="E31" i="15"/>
  <c r="G31" i="15"/>
  <c r="E33" i="15"/>
  <c r="G33" i="15" s="1"/>
  <c r="E34" i="15"/>
  <c r="G34" i="15"/>
  <c r="E35" i="15"/>
  <c r="G35" i="15" s="1"/>
  <c r="E36" i="15"/>
  <c r="G36" i="15" s="1"/>
  <c r="E37" i="15"/>
  <c r="E38" i="15"/>
  <c r="G38" i="15" s="1"/>
  <c r="E40" i="15"/>
  <c r="G40" i="15" s="1"/>
  <c r="E42" i="15"/>
  <c r="G42" i="15" s="1"/>
  <c r="E43" i="15"/>
  <c r="G43" i="15" s="1"/>
  <c r="E45" i="15"/>
  <c r="G45" i="15" s="1"/>
  <c r="G44" i="15" s="1"/>
  <c r="E47" i="15"/>
  <c r="G47" i="15" s="1"/>
  <c r="E50" i="15"/>
  <c r="G50" i="15" s="1"/>
  <c r="E52" i="15"/>
  <c r="G52" i="15" s="1"/>
  <c r="E53" i="15"/>
  <c r="G53" i="15" s="1"/>
  <c r="C12" i="15"/>
  <c r="F10" i="15"/>
  <c r="F12" i="15"/>
  <c r="C23" i="15"/>
  <c r="C32" i="15"/>
  <c r="C27" i="15" s="1"/>
  <c r="C49" i="15" s="1"/>
  <c r="F3" i="15"/>
  <c r="F2" i="15" s="1"/>
  <c r="F32" i="15"/>
  <c r="F27" i="15" s="1"/>
  <c r="F49" i="15" s="1"/>
  <c r="F23" i="15"/>
  <c r="F51" i="15"/>
  <c r="C10" i="15"/>
  <c r="C3" i="15"/>
  <c r="C51" i="15"/>
  <c r="G24" i="15"/>
  <c r="E41" i="15"/>
  <c r="G41" i="15" s="1"/>
  <c r="E51" i="15"/>
  <c r="E44" i="15" l="1"/>
  <c r="C2" i="15"/>
  <c r="D2" i="15"/>
  <c r="D48" i="15" s="1"/>
  <c r="D49" i="15"/>
  <c r="D39" i="15"/>
  <c r="G37" i="15"/>
  <c r="E32" i="15"/>
  <c r="G5" i="15"/>
  <c r="E3" i="15"/>
  <c r="E10" i="15"/>
  <c r="G10" i="15" s="1"/>
  <c r="E12" i="15"/>
  <c r="G12" i="15" s="1"/>
  <c r="F48" i="15"/>
  <c r="F39" i="15"/>
  <c r="G51" i="15"/>
  <c r="C48" i="15" l="1"/>
  <c r="C39" i="15"/>
  <c r="G32" i="15"/>
  <c r="G27" i="15" s="1"/>
  <c r="G49" i="15" s="1"/>
  <c r="E27" i="15"/>
  <c r="E49" i="15" s="1"/>
  <c r="E2" i="15"/>
  <c r="G3" i="15"/>
  <c r="G2" i="15" l="1"/>
  <c r="E48" i="15"/>
  <c r="E39" i="15"/>
  <c r="G48" i="15" l="1"/>
  <c r="G39" i="15"/>
</calcChain>
</file>

<file path=xl/sharedStrings.xml><?xml version="1.0" encoding="utf-8"?>
<sst xmlns="http://schemas.openxmlformats.org/spreadsheetml/2006/main" count="57" uniqueCount="55">
  <si>
    <t>Személyi juttatások</t>
  </si>
  <si>
    <t>Egyéb működési célú kiadások</t>
  </si>
  <si>
    <t>Dologi kiadások</t>
  </si>
  <si>
    <t>Sor-szám</t>
  </si>
  <si>
    <t>Megnevezés</t>
  </si>
  <si>
    <t>Ellátottak pénzbeli juttatása</t>
  </si>
  <si>
    <t>Általános tartalék</t>
  </si>
  <si>
    <t>Működési céltartalék</t>
  </si>
  <si>
    <t xml:space="preserve">Finanszírozási bevételek </t>
  </si>
  <si>
    <t>Finanszírozási kiadások</t>
  </si>
  <si>
    <t>Közhatalmi bevételek</t>
  </si>
  <si>
    <t>Költségvetési szervek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</si>
  <si>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</si>
  <si>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</si>
  <si>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</si>
  <si>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</si>
  <si>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</si>
  <si>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</si>
  <si>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Engedélyezett létszám:</t>
  </si>
  <si>
    <t>Működési bevételek összesen (A + D)</t>
  </si>
  <si>
    <t>Működési kiadások összesen (B + C)</t>
  </si>
  <si>
    <t>Telekadó</t>
  </si>
  <si>
    <t>Kötelező feladatok</t>
  </si>
  <si>
    <t>Önként vállalt feladatok</t>
  </si>
  <si>
    <t xml:space="preserve">Működési bevételek </t>
  </si>
  <si>
    <t>ebből: Önkormányzat - 2 fő választott tisztségviselő</t>
  </si>
  <si>
    <t>Maradvány igénybevétele</t>
  </si>
  <si>
    <t xml:space="preserve">Építményadó </t>
  </si>
  <si>
    <t>Magánszemélyek kommunális adója</t>
  </si>
  <si>
    <t>Idegenforgalmi adó tartózkodás után</t>
  </si>
  <si>
    <t>Bírság, pótlék, közigazgatási bírság</t>
  </si>
  <si>
    <t>Helyi önkormányzatok kiegészítő támogatásai</t>
  </si>
  <si>
    <t>Települési önkormányzatok egyes köznevelési fel tám.</t>
  </si>
  <si>
    <t xml:space="preserve">Működési célú támogatások államháztartáson belülről </t>
  </si>
  <si>
    <t>Működési célú átvett pénzeszközök</t>
  </si>
  <si>
    <t>Kölcsön visszatérülése</t>
  </si>
  <si>
    <t xml:space="preserve">Egyéb működési célú átvett pénzeszközök </t>
  </si>
  <si>
    <t>Munkaadókat terhelő járulékok és szociális hozzájárulási adó</t>
  </si>
  <si>
    <t>Egyéb működési célú támogatások ÁHT-n kívülre</t>
  </si>
  <si>
    <t>Kölcsön nyújtása ÁHT-n kívülre</t>
  </si>
  <si>
    <t>Helyi önkormányzatok működésének általános támogatása</t>
  </si>
  <si>
    <t>Települési önkormányzatok kulturális feladatainak tám.</t>
  </si>
  <si>
    <t xml:space="preserve">Egyéb működési célú támogatások ÁHT-n belülről </t>
  </si>
  <si>
    <t>Önkormányzatok működési támogatásai</t>
  </si>
  <si>
    <t>Működési hiány-/többlet+ (A-B) :</t>
  </si>
  <si>
    <t>Talajterhelési díj</t>
  </si>
  <si>
    <t>Iparűzési adó</t>
  </si>
  <si>
    <t xml:space="preserve">Egyéb működési célú támogatások ÁHT-n belülre </t>
  </si>
  <si>
    <t>Államháztartáson belüli megelőlegezések</t>
  </si>
  <si>
    <t>Települési önkormányzatok szociális, gyermekjóléti és gyermekétkeztetési feladatainak támogatása</t>
  </si>
  <si>
    <t>Termőföld bérbeadásából származó SZJA</t>
  </si>
  <si>
    <t>Módosítás</t>
  </si>
  <si>
    <t>Módosított előirányzat</t>
  </si>
  <si>
    <t>Egyéb közhatalmi bevétel - közterület használat</t>
  </si>
  <si>
    <t>Elszámolásból származó bevételek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</si>
</sst>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\-??\ _F_t_-;_-@_-"/>
    <numFmt numFmtId="166" formatCode="_-* #,##0\ _F_t_-;\-* #,##0\ _F_t_-;_-* &quot;-&quot;??\ _F_t_-;_-@_-"/>
  </numFmts>
  <fonts count="7" x14ac:knownFonts="1">
    <font>
      <sz val="10"/>
      <name val="Arial"/>
      <family val="2"/>
      <charset val="238"/>
    </font>
    <font>
      <b/>
      <sz val="10"/>
      <name val="Book Antiqua"/>
      <family val="1"/>
      <charset val="238"/>
    </font>
    <font>
      <sz val="11"/>
      <name val="Book Antiqua"/>
      <family val="1"/>
      <charset val="238"/>
    </font>
    <font>
      <b/>
      <sz val="11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Protection="0">
      <alignment horizontal="center"/>
    </xf>
    <xf numFmtId="164" fontId="5" fillId="0" borderId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166" fontId="2" fillId="0" borderId="0" xfId="2" applyNumberFormat="1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10" xfId="0" applyFont="1" applyBorder="1" applyAlignment="1">
      <alignment horizontal="center"/>
    </xf>
    <xf numFmtId="0" fontId="2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6" xfId="0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5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indent="2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2" xfId="0" applyFont="1" applyBorder="1"/>
    <xf numFmtId="0" fontId="2" fillId="0" borderId="15" xfId="0" applyFont="1" applyBorder="1" applyAlignment="1">
      <alignment horizontal="center"/>
    </xf>
    <xf numFmtId="0" fontId="3" fillId="0" borderId="9" xfId="0" applyFont="1" applyBorder="1" applyAlignment="1">
      <alignment horizontal="left" indent="4"/>
    </xf>
    <xf numFmtId="0" fontId="1" fillId="0" borderId="11" xfId="0" applyFont="1" applyBorder="1" applyAlignment="1">
      <alignment horizontal="center" vertical="center" wrapText="1"/>
    </xf>
    <xf numFmtId="166" fontId="3" fillId="0" borderId="14" xfId="2" applyNumberFormat="1" applyFont="1" applyFill="1" applyBorder="1"/>
    <xf numFmtId="166" fontId="3" fillId="0" borderId="8" xfId="2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6" fontId="2" fillId="0" borderId="17" xfId="2" applyNumberFormat="1" applyFont="1" applyFill="1" applyBorder="1"/>
    <xf numFmtId="166" fontId="3" fillId="0" borderId="17" xfId="2" applyNumberFormat="1" applyFont="1" applyFill="1" applyBorder="1"/>
    <xf numFmtId="166" fontId="3" fillId="0" borderId="18" xfId="2" applyNumberFormat="1" applyFont="1" applyFill="1" applyBorder="1"/>
    <xf numFmtId="166" fontId="2" fillId="0" borderId="19" xfId="2" applyNumberFormat="1" applyFont="1" applyFill="1" applyBorder="1"/>
    <xf numFmtId="0" fontId="2" fillId="0" borderId="4" xfId="0" applyFont="1" applyBorder="1" applyAlignment="1">
      <alignment horizontal="left" wrapText="1" indent="2"/>
    </xf>
    <xf numFmtId="0" fontId="2" fillId="2" borderId="4" xfId="0" applyFont="1" applyFill="1" applyBorder="1"/>
    <xf numFmtId="166" fontId="2" fillId="2" borderId="17" xfId="2" applyNumberFormat="1" applyFont="1" applyFill="1" applyBorder="1"/>
    <xf numFmtId="166" fontId="2" fillId="2" borderId="18" xfId="2" applyNumberFormat="1" applyFont="1" applyFill="1" applyBorder="1"/>
    <xf numFmtId="166" fontId="2" fillId="2" borderId="17" xfId="2" applyNumberFormat="1" applyFont="1" applyFill="1" applyBorder="1" applyAlignment="1"/>
    <xf numFmtId="166" fontId="3" fillId="2" borderId="22" xfId="2" applyNumberFormat="1" applyFont="1" applyFill="1" applyBorder="1"/>
    <xf numFmtId="166" fontId="3" fillId="2" borderId="17" xfId="2" applyNumberFormat="1" applyFont="1" applyFill="1" applyBorder="1"/>
    <xf numFmtId="166" fontId="2" fillId="2" borderId="22" xfId="2" applyNumberFormat="1" applyFont="1" applyFill="1" applyBorder="1"/>
    <xf numFmtId="166" fontId="2" fillId="2" borderId="23" xfId="2" applyNumberFormat="1" applyFont="1" applyFill="1" applyBorder="1" applyAlignment="1"/>
    <xf numFmtId="166" fontId="3" fillId="2" borderId="23" xfId="2" applyNumberFormat="1" applyFont="1" applyFill="1" applyBorder="1"/>
    <xf numFmtId="166" fontId="3" fillId="2" borderId="14" xfId="2" applyNumberFormat="1" applyFont="1" applyFill="1" applyBorder="1"/>
    <xf numFmtId="166" fontId="3" fillId="2" borderId="18" xfId="2" applyNumberFormat="1" applyFont="1" applyFill="1" applyBorder="1"/>
    <xf numFmtId="166" fontId="3" fillId="2" borderId="13" xfId="2" applyNumberFormat="1" applyFont="1" applyFill="1" applyBorder="1"/>
    <xf numFmtId="166" fontId="2" fillId="2" borderId="4" xfId="2" applyNumberFormat="1" applyFont="1" applyFill="1" applyBorder="1"/>
    <xf numFmtId="166" fontId="3" fillId="0" borderId="0" xfId="0" applyNumberFormat="1" applyFont="1"/>
    <xf numFmtId="166" fontId="2" fillId="2" borderId="22" xfId="2" applyNumberFormat="1" applyFont="1" applyFill="1" applyBorder="1" applyAlignment="1"/>
    <xf numFmtId="166" fontId="3" fillId="2" borderId="20" xfId="2" applyNumberFormat="1" applyFont="1" applyFill="1" applyBorder="1" applyAlignment="1"/>
    <xf numFmtId="166" fontId="3" fillId="2" borderId="16" xfId="2" applyNumberFormat="1" applyFont="1" applyFill="1" applyBorder="1" applyAlignment="1"/>
    <xf numFmtId="166" fontId="2" fillId="2" borderId="24" xfId="2" applyNumberFormat="1" applyFont="1" applyFill="1" applyBorder="1" applyAlignment="1"/>
    <xf numFmtId="166" fontId="2" fillId="2" borderId="21" xfId="2" applyNumberFormat="1" applyFont="1" applyFill="1" applyBorder="1" applyAlignment="1"/>
    <xf numFmtId="0" fontId="2" fillId="0" borderId="6" xfId="0" applyFont="1" applyBorder="1" applyAlignment="1">
      <alignment wrapText="1"/>
    </xf>
  </cellXfs>
  <cellStyles count="3">
    <cellStyle name="Címsor" xfId="1"/>
    <cellStyle name="Ezres" xfId="2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A22" zoomScaleNormal="100" workbookViewId="0">
      <selection activeCell="F45" sqref="F45"/>
    </sheetView>
  </sheetViews>
  <sheetFormatPr defaultRowHeight="16.5" x14ac:dyDescent="0.3"/>
  <cols>
    <col min="1" max="1" width="5.5703125" style="16" customWidth="1"/>
    <col min="2" max="2" width="58.85546875" style="1" customWidth="1"/>
    <col min="3" max="3" width="14.85546875" style="2" bestFit="1" customWidth="1"/>
    <col min="4" max="4" width="12.28515625" style="2" bestFit="1" customWidth="1"/>
    <col min="5" max="5" width="14.140625" style="2" bestFit="1" customWidth="1"/>
    <col min="6" max="6" width="14.140625" style="1" bestFit="1" customWidth="1"/>
    <col min="7" max="7" width="14.5703125" style="1" customWidth="1"/>
    <col min="8" max="9" width="9.140625" style="1"/>
    <col min="10" max="10" width="12.28515625" style="1" bestFit="1" customWidth="1"/>
    <col min="11" max="16384" width="9.140625" style="1"/>
  </cols>
  <sheetData>
    <row r="1" spans="1:10" ht="45" customHeight="1" thickBot="1" x14ac:dyDescent="0.35">
      <c r="A1" s="24" t="s">
        <v>3</v>
      </c>
      <c r="B1" s="19" t="s">
        <v>4</v>
      </c>
      <c r="C1" s="26" t="s">
        <v>52</v>
      </c>
      <c r="D1" s="26" t="s">
        <v>51</v>
      </c>
      <c r="E1" s="26" t="s">
        <v>52</v>
      </c>
      <c r="F1" s="19" t="s">
        <v>22</v>
      </c>
      <c r="G1" s="27" t="s">
        <v>23</v>
      </c>
    </row>
    <row r="2" spans="1:10" s="11" customFormat="1" ht="15" x14ac:dyDescent="0.25">
      <c r="A2" s="20" t="s">
        <v>13</v>
      </c>
      <c r="B2" s="21" t="s">
        <v>12</v>
      </c>
      <c r="C2" s="48">
        <f>C3+C12+C22+C10+C23</f>
        <v>3488850</v>
      </c>
      <c r="D2" s="48">
        <f>D3+D12+D22+D10+D23</f>
        <v>-31111</v>
      </c>
      <c r="E2" s="48">
        <f>E3+E12+E22+E10+E23</f>
        <v>3457739</v>
      </c>
      <c r="F2" s="48">
        <f>F3+F12+F22+F10+F23</f>
        <v>1557839</v>
      </c>
      <c r="G2" s="49">
        <f>E2-F2</f>
        <v>1899900</v>
      </c>
    </row>
    <row r="3" spans="1:10" s="11" customFormat="1" x14ac:dyDescent="0.3">
      <c r="A3" s="3">
        <v>1</v>
      </c>
      <c r="B3" s="4" t="s">
        <v>43</v>
      </c>
      <c r="C3" s="36">
        <f>SUM(C4:C9)</f>
        <v>1395900</v>
      </c>
      <c r="D3" s="36">
        <f>SUM(D4:D9)</f>
        <v>79140</v>
      </c>
      <c r="E3" s="36">
        <f>SUM(E4:E9)</f>
        <v>1475040</v>
      </c>
      <c r="F3" s="36">
        <f>SUM(F4:F9)</f>
        <v>1266671</v>
      </c>
      <c r="G3" s="40">
        <f>E3-F3</f>
        <v>208369</v>
      </c>
    </row>
    <row r="4" spans="1:10" s="11" customFormat="1" x14ac:dyDescent="0.3">
      <c r="A4" s="3"/>
      <c r="B4" s="15" t="s">
        <v>40</v>
      </c>
      <c r="C4" s="34">
        <v>403182</v>
      </c>
      <c r="D4" s="34">
        <v>1554</v>
      </c>
      <c r="E4" s="47">
        <f t="shared" ref="E4:E53" si="0">SUM(C4:D4)</f>
        <v>404736</v>
      </c>
      <c r="F4" s="34">
        <v>404736</v>
      </c>
      <c r="G4" s="40">
        <f t="shared" ref="G4:G53" si="1">E4-F4</f>
        <v>0</v>
      </c>
    </row>
    <row r="5" spans="1:10" s="11" customFormat="1" x14ac:dyDescent="0.3">
      <c r="A5" s="3"/>
      <c r="B5" s="15" t="s">
        <v>32</v>
      </c>
      <c r="C5" s="34">
        <v>376018</v>
      </c>
      <c r="D5" s="34">
        <v>39807</v>
      </c>
      <c r="E5" s="47">
        <f t="shared" si="0"/>
        <v>415825</v>
      </c>
      <c r="F5" s="34">
        <v>415825</v>
      </c>
      <c r="G5" s="40">
        <f t="shared" si="1"/>
        <v>0</v>
      </c>
    </row>
    <row r="6" spans="1:10" s="11" customFormat="1" ht="33" x14ac:dyDescent="0.3">
      <c r="A6" s="3"/>
      <c r="B6" s="32" t="s">
        <v>49</v>
      </c>
      <c r="C6" s="34">
        <v>514677</v>
      </c>
      <c r="D6" s="34">
        <v>39432</v>
      </c>
      <c r="E6" s="47">
        <f t="shared" si="0"/>
        <v>554109</v>
      </c>
      <c r="F6" s="34">
        <v>380040</v>
      </c>
      <c r="G6" s="40">
        <f t="shared" si="1"/>
        <v>174069</v>
      </c>
    </row>
    <row r="7" spans="1:10" s="11" customFormat="1" ht="33" x14ac:dyDescent="0.3">
      <c r="A7" s="3"/>
      <c r="B7" s="32" t="s">
        <v>41</v>
      </c>
      <c r="C7" s="34">
        <v>41482</v>
      </c>
      <c r="D7" s="34">
        <v>34988</v>
      </c>
      <c r="E7" s="47">
        <f t="shared" si="0"/>
        <v>76470</v>
      </c>
      <c r="F7" s="34">
        <v>42170</v>
      </c>
      <c r="G7" s="40">
        <f t="shared" si="1"/>
        <v>34300</v>
      </c>
      <c r="J7" s="46"/>
    </row>
    <row r="8" spans="1:10" s="11" customFormat="1" x14ac:dyDescent="0.3">
      <c r="A8" s="3"/>
      <c r="B8" s="32" t="s">
        <v>31</v>
      </c>
      <c r="C8" s="34">
        <v>60541</v>
      </c>
      <c r="D8" s="34">
        <v>-60541</v>
      </c>
      <c r="E8" s="47">
        <f t="shared" si="0"/>
        <v>0</v>
      </c>
      <c r="F8" s="34">
        <v>0</v>
      </c>
      <c r="G8" s="40">
        <f t="shared" si="1"/>
        <v>0</v>
      </c>
      <c r="J8" s="46"/>
    </row>
    <row r="9" spans="1:10" s="11" customFormat="1" x14ac:dyDescent="0.3">
      <c r="A9" s="3"/>
      <c r="B9" s="15" t="s">
        <v>54</v>
      </c>
      <c r="C9" s="34">
        <v>0</v>
      </c>
      <c r="D9" s="34">
        <v>23900</v>
      </c>
      <c r="E9" s="47">
        <f t="shared" si="0"/>
        <v>23900</v>
      </c>
      <c r="F9" s="34">
        <v>23900</v>
      </c>
      <c r="G9" s="40">
        <f t="shared" si="1"/>
        <v>0</v>
      </c>
    </row>
    <row r="10" spans="1:10" s="11" customFormat="1" x14ac:dyDescent="0.3">
      <c r="A10" s="3">
        <v>2</v>
      </c>
      <c r="B10" s="33" t="s">
        <v>33</v>
      </c>
      <c r="C10" s="34">
        <f>SUM(C11:C11)</f>
        <v>521871</v>
      </c>
      <c r="D10" s="34">
        <f>SUM(D11:D11)</f>
        <v>-2003</v>
      </c>
      <c r="E10" s="34">
        <f>SUM(E11:E11)</f>
        <v>519868</v>
      </c>
      <c r="F10" s="34">
        <f>SUM(F11:F11)</f>
        <v>113552</v>
      </c>
      <c r="G10" s="40">
        <f t="shared" si="1"/>
        <v>406316</v>
      </c>
    </row>
    <row r="11" spans="1:10" s="11" customFormat="1" x14ac:dyDescent="0.3">
      <c r="A11" s="3"/>
      <c r="B11" s="15" t="s">
        <v>42</v>
      </c>
      <c r="C11" s="34">
        <v>521871</v>
      </c>
      <c r="D11" s="34">
        <v>-2003</v>
      </c>
      <c r="E11" s="47">
        <f t="shared" si="0"/>
        <v>519868</v>
      </c>
      <c r="F11" s="34">
        <v>113552</v>
      </c>
      <c r="G11" s="40">
        <f t="shared" si="1"/>
        <v>406316</v>
      </c>
    </row>
    <row r="12" spans="1:10" x14ac:dyDescent="0.3">
      <c r="A12" s="3">
        <v>3</v>
      </c>
      <c r="B12" s="4" t="s">
        <v>10</v>
      </c>
      <c r="C12" s="34">
        <f>SUM(C13:C21)</f>
        <v>951736</v>
      </c>
      <c r="D12" s="34">
        <f>SUM(D13:D21)</f>
        <v>0</v>
      </c>
      <c r="E12" s="34">
        <f>SUM(E13:E21)</f>
        <v>951736</v>
      </c>
      <c r="F12" s="34">
        <f>SUM(F13:F21)</f>
        <v>0</v>
      </c>
      <c r="G12" s="40">
        <f t="shared" si="1"/>
        <v>951736</v>
      </c>
    </row>
    <row r="13" spans="1:10" x14ac:dyDescent="0.3">
      <c r="A13" s="3"/>
      <c r="B13" s="15" t="s">
        <v>27</v>
      </c>
      <c r="C13" s="34">
        <v>210000</v>
      </c>
      <c r="D13" s="34"/>
      <c r="E13" s="47">
        <f t="shared" si="0"/>
        <v>210000</v>
      </c>
      <c r="F13" s="33"/>
      <c r="G13" s="40">
        <f t="shared" si="1"/>
        <v>210000</v>
      </c>
    </row>
    <row r="14" spans="1:10" x14ac:dyDescent="0.3">
      <c r="A14" s="3"/>
      <c r="B14" s="15" t="s">
        <v>21</v>
      </c>
      <c r="C14" s="34">
        <v>17000</v>
      </c>
      <c r="D14" s="34"/>
      <c r="E14" s="47">
        <f t="shared" si="0"/>
        <v>17000</v>
      </c>
      <c r="F14" s="33"/>
      <c r="G14" s="40">
        <f t="shared" si="1"/>
        <v>17000</v>
      </c>
    </row>
    <row r="15" spans="1:10" x14ac:dyDescent="0.3">
      <c r="A15" s="3"/>
      <c r="B15" s="15" t="s">
        <v>28</v>
      </c>
      <c r="C15" s="34">
        <v>17000</v>
      </c>
      <c r="D15" s="34"/>
      <c r="E15" s="47">
        <f t="shared" si="0"/>
        <v>17000</v>
      </c>
      <c r="F15" s="33"/>
      <c r="G15" s="40">
        <f t="shared" si="1"/>
        <v>17000</v>
      </c>
    </row>
    <row r="16" spans="1:10" x14ac:dyDescent="0.3">
      <c r="A16" s="3"/>
      <c r="B16" s="15" t="s">
        <v>50</v>
      </c>
      <c r="C16" s="34">
        <v>178</v>
      </c>
      <c r="D16" s="34"/>
      <c r="E16" s="47">
        <f t="shared" si="0"/>
        <v>178</v>
      </c>
      <c r="F16" s="33"/>
      <c r="G16" s="40">
        <f t="shared" si="1"/>
        <v>178</v>
      </c>
    </row>
    <row r="17" spans="1:13" x14ac:dyDescent="0.3">
      <c r="A17" s="3"/>
      <c r="B17" s="15" t="s">
        <v>29</v>
      </c>
      <c r="C17" s="34">
        <v>50000</v>
      </c>
      <c r="D17" s="34"/>
      <c r="E17" s="47">
        <f t="shared" si="0"/>
        <v>50000</v>
      </c>
      <c r="F17" s="33"/>
      <c r="G17" s="40">
        <f t="shared" si="1"/>
        <v>50000</v>
      </c>
    </row>
    <row r="18" spans="1:13" x14ac:dyDescent="0.3">
      <c r="A18" s="7"/>
      <c r="B18" s="15" t="s">
        <v>45</v>
      </c>
      <c r="C18" s="35">
        <v>350</v>
      </c>
      <c r="D18" s="35"/>
      <c r="E18" s="47">
        <f t="shared" si="0"/>
        <v>350</v>
      </c>
      <c r="F18" s="33"/>
      <c r="G18" s="40">
        <f t="shared" si="1"/>
        <v>350</v>
      </c>
    </row>
    <row r="19" spans="1:13" x14ac:dyDescent="0.3">
      <c r="A19" s="7"/>
      <c r="B19" s="15" t="s">
        <v>46</v>
      </c>
      <c r="C19" s="35">
        <v>635000</v>
      </c>
      <c r="D19" s="35"/>
      <c r="E19" s="47">
        <f t="shared" si="0"/>
        <v>635000</v>
      </c>
      <c r="F19" s="34"/>
      <c r="G19" s="40">
        <f t="shared" si="1"/>
        <v>635000</v>
      </c>
    </row>
    <row r="20" spans="1:13" x14ac:dyDescent="0.3">
      <c r="A20" s="7"/>
      <c r="B20" s="15" t="s">
        <v>30</v>
      </c>
      <c r="C20" s="35">
        <v>4100</v>
      </c>
      <c r="D20" s="35"/>
      <c r="E20" s="47">
        <f t="shared" si="0"/>
        <v>4100</v>
      </c>
      <c r="F20" s="34"/>
      <c r="G20" s="40">
        <f t="shared" si="1"/>
        <v>4100</v>
      </c>
    </row>
    <row r="21" spans="1:13" x14ac:dyDescent="0.3">
      <c r="A21" s="3"/>
      <c r="B21" s="15" t="s">
        <v>53</v>
      </c>
      <c r="C21" s="34">
        <v>18108</v>
      </c>
      <c r="D21" s="34"/>
      <c r="E21" s="47">
        <f t="shared" si="0"/>
        <v>18108</v>
      </c>
      <c r="F21" s="33"/>
      <c r="G21" s="40">
        <f t="shared" si="1"/>
        <v>18108</v>
      </c>
    </row>
    <row r="22" spans="1:13" x14ac:dyDescent="0.3">
      <c r="A22" s="14">
        <v>4</v>
      </c>
      <c r="B22" s="18" t="s">
        <v>24</v>
      </c>
      <c r="C22" s="39">
        <v>589343</v>
      </c>
      <c r="D22" s="39">
        <v>-108248</v>
      </c>
      <c r="E22" s="47">
        <f t="shared" si="0"/>
        <v>481095</v>
      </c>
      <c r="F22" s="34">
        <v>177616</v>
      </c>
      <c r="G22" s="40">
        <f t="shared" si="1"/>
        <v>303479</v>
      </c>
    </row>
    <row r="23" spans="1:13" x14ac:dyDescent="0.3">
      <c r="A23" s="7">
        <v>5</v>
      </c>
      <c r="B23" s="33" t="s">
        <v>34</v>
      </c>
      <c r="C23" s="35">
        <f>SUM(C24:C25)</f>
        <v>30000</v>
      </c>
      <c r="D23" s="35">
        <f>SUM(D24:D25)</f>
        <v>0</v>
      </c>
      <c r="E23" s="45">
        <f>SUM(E24:E25)</f>
        <v>30000</v>
      </c>
      <c r="F23" s="35">
        <f>SUM(F24:F25)</f>
        <v>0</v>
      </c>
      <c r="G23" s="40">
        <f t="shared" si="1"/>
        <v>30000</v>
      </c>
    </row>
    <row r="24" spans="1:13" x14ac:dyDescent="0.3">
      <c r="A24" s="7"/>
      <c r="B24" s="15" t="s">
        <v>35</v>
      </c>
      <c r="C24" s="35">
        <v>30000</v>
      </c>
      <c r="D24" s="35"/>
      <c r="E24" s="47">
        <f t="shared" si="0"/>
        <v>30000</v>
      </c>
      <c r="F24" s="34">
        <v>0</v>
      </c>
      <c r="G24" s="40">
        <f t="shared" si="1"/>
        <v>30000</v>
      </c>
    </row>
    <row r="25" spans="1:13" x14ac:dyDescent="0.3">
      <c r="A25" s="7"/>
      <c r="B25" s="15" t="s">
        <v>36</v>
      </c>
      <c r="C25" s="35"/>
      <c r="D25" s="35"/>
      <c r="E25" s="47">
        <f t="shared" si="0"/>
        <v>0</v>
      </c>
      <c r="F25" s="34">
        <v>0</v>
      </c>
      <c r="G25" s="40">
        <f t="shared" si="1"/>
        <v>0</v>
      </c>
    </row>
    <row r="26" spans="1:13" x14ac:dyDescent="0.3">
      <c r="A26" s="3"/>
      <c r="B26" s="4"/>
      <c r="C26" s="34"/>
      <c r="D26" s="34"/>
      <c r="E26" s="47">
        <f t="shared" si="0"/>
        <v>0</v>
      </c>
      <c r="F26" s="34"/>
      <c r="G26" s="40">
        <f t="shared" si="1"/>
        <v>0</v>
      </c>
    </row>
    <row r="27" spans="1:13" x14ac:dyDescent="0.3">
      <c r="A27" s="12" t="s">
        <v>14</v>
      </c>
      <c r="B27" s="13" t="s">
        <v>15</v>
      </c>
      <c r="C27" s="37">
        <f>SUM(C28+C29+C30+C31+C32)</f>
        <v>4499063</v>
      </c>
      <c r="D27" s="37">
        <f>SUM(D28+D29+D30+D31+D32)</f>
        <v>-53009</v>
      </c>
      <c r="E27" s="37">
        <f>SUM(E28+E29+E30+E31+E32)</f>
        <v>4446054</v>
      </c>
      <c r="F27" s="37">
        <f>SUM(F28+F29+F30+F31+F32)</f>
        <v>1709814</v>
      </c>
      <c r="G27" s="41">
        <f>SUM(G28+G29+G30+G31+G32)</f>
        <v>2736240</v>
      </c>
    </row>
    <row r="28" spans="1:13" x14ac:dyDescent="0.3">
      <c r="A28" s="3">
        <v>1</v>
      </c>
      <c r="B28" s="4" t="s">
        <v>0</v>
      </c>
      <c r="C28" s="34">
        <v>1510229</v>
      </c>
      <c r="D28" s="34">
        <v>20360</v>
      </c>
      <c r="E28" s="47">
        <f t="shared" si="0"/>
        <v>1530589</v>
      </c>
      <c r="F28" s="34">
        <v>824989</v>
      </c>
      <c r="G28" s="40">
        <f t="shared" si="1"/>
        <v>705600</v>
      </c>
    </row>
    <row r="29" spans="1:13" ht="33" x14ac:dyDescent="0.3">
      <c r="A29" s="3">
        <v>2</v>
      </c>
      <c r="B29" s="17" t="s">
        <v>37</v>
      </c>
      <c r="C29" s="34">
        <v>264448</v>
      </c>
      <c r="D29" s="34">
        <v>2728</v>
      </c>
      <c r="E29" s="47">
        <f t="shared" si="0"/>
        <v>267176</v>
      </c>
      <c r="F29" s="34">
        <v>135472</v>
      </c>
      <c r="G29" s="40">
        <f t="shared" si="1"/>
        <v>131704</v>
      </c>
    </row>
    <row r="30" spans="1:13" x14ac:dyDescent="0.3">
      <c r="A30" s="3">
        <v>3</v>
      </c>
      <c r="B30" s="4" t="s">
        <v>2</v>
      </c>
      <c r="C30" s="34">
        <v>1800440</v>
      </c>
      <c r="D30" s="34">
        <v>29324</v>
      </c>
      <c r="E30" s="47">
        <f t="shared" si="0"/>
        <v>1829764</v>
      </c>
      <c r="F30" s="34">
        <v>426489</v>
      </c>
      <c r="G30" s="40">
        <f t="shared" si="1"/>
        <v>1403275</v>
      </c>
    </row>
    <row r="31" spans="1:13" x14ac:dyDescent="0.3">
      <c r="A31" s="3">
        <v>4</v>
      </c>
      <c r="B31" s="4" t="s">
        <v>5</v>
      </c>
      <c r="C31" s="34">
        <v>21650</v>
      </c>
      <c r="D31" s="34"/>
      <c r="E31" s="47">
        <f t="shared" si="0"/>
        <v>21650</v>
      </c>
      <c r="F31" s="34">
        <v>21650</v>
      </c>
      <c r="G31" s="40">
        <f t="shared" si="1"/>
        <v>0</v>
      </c>
    </row>
    <row r="32" spans="1:13" x14ac:dyDescent="0.3">
      <c r="A32" s="3">
        <v>5</v>
      </c>
      <c r="B32" s="4" t="s">
        <v>1</v>
      </c>
      <c r="C32" s="34">
        <f>SUM(C33:C37)</f>
        <v>902296</v>
      </c>
      <c r="D32" s="34">
        <f>SUM(D33:D37)</f>
        <v>-105421</v>
      </c>
      <c r="E32" s="34">
        <f>SUM(E33:E37)</f>
        <v>796875</v>
      </c>
      <c r="F32" s="34">
        <f>SUM(F33:F37)</f>
        <v>301214</v>
      </c>
      <c r="G32" s="40">
        <f t="shared" si="1"/>
        <v>495661</v>
      </c>
      <c r="L32" s="11"/>
      <c r="M32" s="11"/>
    </row>
    <row r="33" spans="1:13" x14ac:dyDescent="0.3">
      <c r="A33" s="3"/>
      <c r="B33" s="15" t="s">
        <v>47</v>
      </c>
      <c r="C33" s="34">
        <v>215178</v>
      </c>
      <c r="D33" s="34">
        <v>16341</v>
      </c>
      <c r="E33" s="47">
        <f t="shared" si="0"/>
        <v>231519</v>
      </c>
      <c r="F33" s="34">
        <v>217855</v>
      </c>
      <c r="G33" s="40">
        <f t="shared" si="1"/>
        <v>13664</v>
      </c>
      <c r="L33" s="11"/>
      <c r="M33" s="11"/>
    </row>
    <row r="34" spans="1:13" x14ac:dyDescent="0.3">
      <c r="A34" s="3"/>
      <c r="B34" s="15" t="s">
        <v>39</v>
      </c>
      <c r="C34" s="34">
        <v>30000</v>
      </c>
      <c r="D34" s="34"/>
      <c r="E34" s="47">
        <f t="shared" si="0"/>
        <v>30000</v>
      </c>
      <c r="F34" s="34"/>
      <c r="G34" s="40">
        <f t="shared" si="1"/>
        <v>30000</v>
      </c>
      <c r="L34" s="11"/>
      <c r="M34" s="11"/>
    </row>
    <row r="35" spans="1:13" x14ac:dyDescent="0.3">
      <c r="A35" s="3"/>
      <c r="B35" s="15" t="s">
        <v>38</v>
      </c>
      <c r="C35" s="34">
        <v>435462</v>
      </c>
      <c r="D35" s="34">
        <v>-100035</v>
      </c>
      <c r="E35" s="47">
        <f t="shared" si="0"/>
        <v>335427</v>
      </c>
      <c r="F35" s="34">
        <v>83359</v>
      </c>
      <c r="G35" s="40">
        <f t="shared" si="1"/>
        <v>252068</v>
      </c>
      <c r="L35" s="11"/>
      <c r="M35" s="11"/>
    </row>
    <row r="36" spans="1:13" x14ac:dyDescent="0.3">
      <c r="A36" s="3"/>
      <c r="B36" s="15" t="s">
        <v>6</v>
      </c>
      <c r="C36" s="34">
        <v>193873</v>
      </c>
      <c r="D36" s="34">
        <v>-12532</v>
      </c>
      <c r="E36" s="47">
        <f t="shared" si="0"/>
        <v>181341</v>
      </c>
      <c r="F36" s="34"/>
      <c r="G36" s="40">
        <f t="shared" si="1"/>
        <v>181341</v>
      </c>
    </row>
    <row r="37" spans="1:13" x14ac:dyDescent="0.3">
      <c r="A37" s="3"/>
      <c r="B37" s="15" t="s">
        <v>7</v>
      </c>
      <c r="C37" s="34">
        <v>27783</v>
      </c>
      <c r="D37" s="34">
        <v>-9195</v>
      </c>
      <c r="E37" s="47">
        <f t="shared" si="0"/>
        <v>18588</v>
      </c>
      <c r="F37" s="34"/>
      <c r="G37" s="40">
        <f t="shared" si="1"/>
        <v>18588</v>
      </c>
    </row>
    <row r="38" spans="1:13" x14ac:dyDescent="0.3">
      <c r="A38" s="3"/>
      <c r="B38" s="4"/>
      <c r="C38" s="34"/>
      <c r="D38" s="34"/>
      <c r="E38" s="47">
        <f t="shared" si="0"/>
        <v>0</v>
      </c>
      <c r="F38" s="33"/>
      <c r="G38" s="40">
        <f t="shared" si="1"/>
        <v>0</v>
      </c>
    </row>
    <row r="39" spans="1:13" s="11" customFormat="1" ht="15" x14ac:dyDescent="0.25">
      <c r="A39" s="5"/>
      <c r="B39" s="6" t="s">
        <v>44</v>
      </c>
      <c r="C39" s="38">
        <f>C2-C27</f>
        <v>-1010213</v>
      </c>
      <c r="D39" s="38">
        <f>D2-D27</f>
        <v>21898</v>
      </c>
      <c r="E39" s="38">
        <f>E2-E27</f>
        <v>-988315</v>
      </c>
      <c r="F39" s="38">
        <f>F2-F27</f>
        <v>-151975</v>
      </c>
      <c r="G39" s="42">
        <f>G2-G27</f>
        <v>-836340</v>
      </c>
    </row>
    <row r="40" spans="1:13" s="11" customFormat="1" x14ac:dyDescent="0.3">
      <c r="A40" s="5"/>
      <c r="B40" s="6"/>
      <c r="C40" s="38"/>
      <c r="D40" s="38"/>
      <c r="E40" s="47">
        <f t="shared" si="0"/>
        <v>0</v>
      </c>
      <c r="F40" s="38"/>
      <c r="G40" s="40">
        <f t="shared" si="1"/>
        <v>0</v>
      </c>
    </row>
    <row r="41" spans="1:13" s="11" customFormat="1" x14ac:dyDescent="0.3">
      <c r="A41" s="5" t="s">
        <v>16</v>
      </c>
      <c r="B41" s="6" t="s">
        <v>9</v>
      </c>
      <c r="C41" s="38">
        <f>SUM(C42:C42)</f>
        <v>55836</v>
      </c>
      <c r="D41" s="38">
        <f>SUM(D42:D42)</f>
        <v>1500</v>
      </c>
      <c r="E41" s="38">
        <f>SUM(E42:E42)</f>
        <v>57336</v>
      </c>
      <c r="F41" s="38">
        <f>SUM(F42:F42)</f>
        <v>57336</v>
      </c>
      <c r="G41" s="40">
        <f t="shared" si="1"/>
        <v>0</v>
      </c>
    </row>
    <row r="42" spans="1:13" s="11" customFormat="1" x14ac:dyDescent="0.3">
      <c r="A42" s="14">
        <v>1</v>
      </c>
      <c r="B42" s="18" t="s">
        <v>48</v>
      </c>
      <c r="C42" s="39">
        <v>55836</v>
      </c>
      <c r="D42" s="39">
        <v>1500</v>
      </c>
      <c r="E42" s="47">
        <f t="shared" si="0"/>
        <v>57336</v>
      </c>
      <c r="F42" s="39">
        <v>57336</v>
      </c>
      <c r="G42" s="40">
        <f t="shared" si="1"/>
        <v>0</v>
      </c>
    </row>
    <row r="43" spans="1:13" s="11" customFormat="1" x14ac:dyDescent="0.3">
      <c r="A43" s="12"/>
      <c r="B43" s="13"/>
      <c r="C43" s="37"/>
      <c r="D43" s="37"/>
      <c r="E43" s="47">
        <f t="shared" si="0"/>
        <v>0</v>
      </c>
      <c r="F43" s="37"/>
      <c r="G43" s="40">
        <f t="shared" si="1"/>
        <v>0</v>
      </c>
    </row>
    <row r="44" spans="1:13" x14ac:dyDescent="0.3">
      <c r="A44" s="12" t="s">
        <v>17</v>
      </c>
      <c r="B44" s="13" t="s">
        <v>8</v>
      </c>
      <c r="C44" s="37">
        <f>SUM(C45:C46)</f>
        <v>1066049</v>
      </c>
      <c r="D44" s="37">
        <f>SUM(D45:D46)</f>
        <v>-20398</v>
      </c>
      <c r="E44" s="37">
        <f>SUM(E45:E46)</f>
        <v>1045651</v>
      </c>
      <c r="F44" s="37">
        <f>SUM(F45:F46)</f>
        <v>1500</v>
      </c>
      <c r="G44" s="41">
        <f>SUM(G45:G45)</f>
        <v>1044151</v>
      </c>
      <c r="J44" s="11"/>
      <c r="K44" s="11"/>
    </row>
    <row r="45" spans="1:13" x14ac:dyDescent="0.3">
      <c r="A45" s="3"/>
      <c r="B45" s="17" t="s">
        <v>26</v>
      </c>
      <c r="C45" s="34">
        <v>1066049</v>
      </c>
      <c r="D45" s="34">
        <v>-21898</v>
      </c>
      <c r="E45" s="47">
        <f t="shared" si="0"/>
        <v>1044151</v>
      </c>
      <c r="F45" s="34"/>
      <c r="G45" s="40">
        <f t="shared" si="1"/>
        <v>1044151</v>
      </c>
    </row>
    <row r="46" spans="1:13" x14ac:dyDescent="0.3">
      <c r="A46" s="7"/>
      <c r="B46" s="52" t="s">
        <v>48</v>
      </c>
      <c r="C46" s="35"/>
      <c r="D46" s="35">
        <v>1500</v>
      </c>
      <c r="E46" s="47">
        <f t="shared" si="0"/>
        <v>1500</v>
      </c>
      <c r="F46" s="34">
        <v>1500</v>
      </c>
      <c r="G46" s="40">
        <f t="shared" si="1"/>
        <v>0</v>
      </c>
    </row>
    <row r="47" spans="1:13" x14ac:dyDescent="0.3">
      <c r="A47" s="7"/>
      <c r="B47" s="8"/>
      <c r="C47" s="35"/>
      <c r="D47" s="35"/>
      <c r="E47" s="47">
        <f t="shared" si="0"/>
        <v>0</v>
      </c>
      <c r="F47" s="33"/>
      <c r="G47" s="40">
        <f t="shared" si="1"/>
        <v>0</v>
      </c>
    </row>
    <row r="48" spans="1:13" s="11" customFormat="1" ht="15" x14ac:dyDescent="0.25">
      <c r="A48" s="9"/>
      <c r="B48" s="10" t="s">
        <v>19</v>
      </c>
      <c r="C48" s="43">
        <f>SUM(C2+C44)</f>
        <v>4554899</v>
      </c>
      <c r="D48" s="43">
        <f>SUM(D2+D44)</f>
        <v>-51509</v>
      </c>
      <c r="E48" s="43">
        <f>SUM(E2+E44)</f>
        <v>4503390</v>
      </c>
      <c r="F48" s="43">
        <f>SUM(F2+F44)</f>
        <v>1559339</v>
      </c>
      <c r="G48" s="44">
        <f>SUM(G2+G44)</f>
        <v>2944051</v>
      </c>
    </row>
    <row r="49" spans="1:7" s="11" customFormat="1" ht="15" x14ac:dyDescent="0.25">
      <c r="A49" s="9"/>
      <c r="B49" s="10" t="s">
        <v>20</v>
      </c>
      <c r="C49" s="43">
        <f>C27+C41</f>
        <v>4554899</v>
      </c>
      <c r="D49" s="43">
        <f>D27+D41</f>
        <v>-51509</v>
      </c>
      <c r="E49" s="38">
        <f>E27+E41</f>
        <v>4503390</v>
      </c>
      <c r="F49" s="38">
        <f>F27+F41</f>
        <v>1767150</v>
      </c>
      <c r="G49" s="42">
        <f>G27+G41</f>
        <v>2736240</v>
      </c>
    </row>
    <row r="50" spans="1:7" s="11" customFormat="1" x14ac:dyDescent="0.3">
      <c r="A50" s="9"/>
      <c r="B50" s="10"/>
      <c r="C50" s="30"/>
      <c r="D50" s="30"/>
      <c r="E50" s="47">
        <f t="shared" si="0"/>
        <v>0</v>
      </c>
      <c r="F50" s="13"/>
      <c r="G50" s="40">
        <f t="shared" si="1"/>
        <v>0</v>
      </c>
    </row>
    <row r="51" spans="1:7" x14ac:dyDescent="0.3">
      <c r="A51" s="3"/>
      <c r="B51" s="6" t="s">
        <v>18</v>
      </c>
      <c r="C51" s="29">
        <f>SUM(C52:C53)</f>
        <v>367</v>
      </c>
      <c r="D51" s="29">
        <f>SUM(D52:D53)</f>
        <v>0</v>
      </c>
      <c r="E51" s="29">
        <f>SUM(E52:E53)</f>
        <v>367</v>
      </c>
      <c r="F51" s="29">
        <f>SUM(F52:F53)</f>
        <v>251</v>
      </c>
      <c r="G51" s="25">
        <f>SUM(G52:G53)</f>
        <v>116</v>
      </c>
    </row>
    <row r="52" spans="1:7" x14ac:dyDescent="0.3">
      <c r="A52" s="3"/>
      <c r="B52" s="6" t="s">
        <v>25</v>
      </c>
      <c r="C52" s="28">
        <v>2</v>
      </c>
      <c r="D52" s="28"/>
      <c r="E52" s="47">
        <f t="shared" si="0"/>
        <v>2</v>
      </c>
      <c r="F52" s="28">
        <v>2</v>
      </c>
      <c r="G52" s="40">
        <f t="shared" si="1"/>
        <v>0</v>
      </c>
    </row>
    <row r="53" spans="1:7" ht="17.25" thickBot="1" x14ac:dyDescent="0.35">
      <c r="A53" s="22"/>
      <c r="B53" s="23" t="s">
        <v>11</v>
      </c>
      <c r="C53" s="31">
        <v>365</v>
      </c>
      <c r="D53" s="31"/>
      <c r="E53" s="50">
        <f t="shared" si="0"/>
        <v>365</v>
      </c>
      <c r="F53" s="31">
        <v>249</v>
      </c>
      <c r="G53" s="51">
        <f t="shared" si="1"/>
        <v>116</v>
      </c>
    </row>
  </sheetData>
  <phoneticPr fontId="6" type="noConversion"/>
  <pageMargins left="0.26" right="0.2" top="0.99" bottom="0.27559055118110237" header="0.42" footer="0.19685039370078741"/>
  <pageSetup paperSize="9" scale="75" orientation="portrait" r:id="rId1"/>
  <headerFooter>
    <oddHeader>&amp;C&amp;"Book Antiqua,Félkövér"&amp;11Keszthely Város Önkormányzata
2021. évi működési költségvetése&amp;R&amp;"Book Antiqua,Félkövér"2. melléklet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</vt:lpstr>
      <vt:lpstr>'2'!Nyomtatási_cím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Eszter</dc:creator>
  <cp:lastModifiedBy>Tóth Ibolya</cp:lastModifiedBy>
  <cp:lastPrinted>2021-06-28T09:53:50Z</cp:lastPrinted>
  <dcterms:created xsi:type="dcterms:W3CDTF">2011-12-13T08:40:14Z</dcterms:created>
  <dcterms:modified xsi:type="dcterms:W3CDTF">2021-06-30T07:02:08Z</dcterms:modified>
</cp:coreProperties>
</file>