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-120" yWindow="-120" windowWidth="29040" windowHeight="15840" tabRatio="963"/>
  </bookViews>
  <sheets>
    <sheet name="5" sheetId="18" r:id="rId1"/>
  </sheets>
  <calcPr calcId="191029"/>
</workbook>
</file>

<file path=xl/calcChain.xml><?xml version="1.0" encoding="utf-8"?>
<calcChain xmlns="http://schemas.openxmlformats.org/spreadsheetml/2006/main">
  <c r="N34" i="18" l="1"/>
  <c r="P23" i="18"/>
  <c r="E24" i="18"/>
  <c r="P24" i="18" s="1"/>
  <c r="C32" i="18"/>
  <c r="D32" i="18"/>
  <c r="E32" i="18"/>
  <c r="F32" i="18"/>
  <c r="G32" i="18"/>
  <c r="H32" i="18"/>
  <c r="H33" i="18" s="1"/>
  <c r="H35" i="18" s="1"/>
  <c r="I32" i="18"/>
  <c r="J32" i="18"/>
  <c r="K32" i="18"/>
  <c r="L32" i="18"/>
  <c r="M32" i="18"/>
  <c r="N32" i="18"/>
  <c r="O32" i="18"/>
  <c r="B32" i="18"/>
  <c r="N15" i="18"/>
  <c r="N31" i="18"/>
  <c r="O31" i="18"/>
  <c r="O33" i="18" s="1"/>
  <c r="P13" i="18"/>
  <c r="P14" i="18"/>
  <c r="P16" i="18"/>
  <c r="P34" i="18" s="1"/>
  <c r="P17" i="18"/>
  <c r="P18" i="18"/>
  <c r="P20" i="18"/>
  <c r="P21" i="18"/>
  <c r="P31" i="18" s="1"/>
  <c r="P22" i="18"/>
  <c r="P25" i="18"/>
  <c r="P26" i="18"/>
  <c r="D15" i="18"/>
  <c r="P15" i="18" s="1"/>
  <c r="P7" i="18"/>
  <c r="C8" i="18"/>
  <c r="D8" i="18"/>
  <c r="E8" i="18"/>
  <c r="F8" i="18"/>
  <c r="B8" i="18"/>
  <c r="M19" i="18"/>
  <c r="L19" i="18"/>
  <c r="H12" i="18"/>
  <c r="P11" i="18"/>
  <c r="C12" i="18"/>
  <c r="B12" i="18"/>
  <c r="C31" i="18"/>
  <c r="D31" i="18"/>
  <c r="E31" i="18"/>
  <c r="E33" i="18" s="1"/>
  <c r="E35" i="18" s="1"/>
  <c r="F31" i="18"/>
  <c r="G31" i="18"/>
  <c r="G33" i="18" s="1"/>
  <c r="H31" i="18"/>
  <c r="I31" i="18"/>
  <c r="I33" i="18"/>
  <c r="J31" i="18"/>
  <c r="K31" i="18"/>
  <c r="K33" i="18"/>
  <c r="L31" i="18"/>
  <c r="L33" i="18" s="1"/>
  <c r="L35" i="18" s="1"/>
  <c r="M31" i="18"/>
  <c r="M33" i="18" s="1"/>
  <c r="B31" i="18"/>
  <c r="C34" i="18"/>
  <c r="D34" i="18"/>
  <c r="E34" i="18"/>
  <c r="F34" i="18"/>
  <c r="G34" i="18"/>
  <c r="H34" i="18"/>
  <c r="I34" i="18"/>
  <c r="J34" i="18"/>
  <c r="K34" i="18"/>
  <c r="L34" i="18"/>
  <c r="M34" i="18"/>
  <c r="O34" i="18"/>
  <c r="B34" i="18"/>
  <c r="P9" i="18"/>
  <c r="P28" i="18"/>
  <c r="P27" i="18"/>
  <c r="P29" i="18"/>
  <c r="P30" i="18"/>
  <c r="P10" i="18"/>
  <c r="P6" i="18"/>
  <c r="C33" i="18"/>
  <c r="J33" i="18"/>
  <c r="F33" i="18"/>
  <c r="F35" i="18"/>
  <c r="D33" i="18"/>
  <c r="D35" i="18" s="1"/>
  <c r="N33" i="18"/>
  <c r="N35" i="18" s="1"/>
  <c r="G35" i="18" l="1"/>
  <c r="P19" i="18"/>
  <c r="C35" i="18"/>
  <c r="J35" i="18"/>
  <c r="B33" i="18"/>
  <c r="B35" i="18" s="1"/>
  <c r="P12" i="18"/>
  <c r="P8" i="18"/>
  <c r="K35" i="18"/>
  <c r="P32" i="18"/>
  <c r="P33" i="18" s="1"/>
  <c r="P35" i="18" s="1"/>
  <c r="I35" i="18"/>
  <c r="M35" i="18"/>
  <c r="O35" i="18"/>
</calcChain>
</file>

<file path=xl/sharedStrings.xml><?xml version="1.0" encoding="utf-8"?>
<sst xmlns="http://schemas.openxmlformats.org/spreadsheetml/2006/main" count="52" uniqueCount="40">
  <si>
    <t>Összesen</t>
  </si>
  <si>
    <t>I. Működési bevételek</t>
  </si>
  <si>
    <t>II. Felhalmozási bevételek</t>
  </si>
  <si>
    <t>Költségvetési bevételek</t>
  </si>
  <si>
    <t>Közhatalmi bevételek</t>
  </si>
  <si>
    <t>Felhal-mozási célra</t>
  </si>
  <si>
    <t>Finanszírozási bevételek</t>
  </si>
  <si>
    <t>Bevételek összesen</t>
  </si>
  <si>
    <t>Része-sedések értéke-sítése</t>
  </si>
  <si>
    <t>önként vállalt feladat</t>
  </si>
  <si>
    <t>Működési bevételek</t>
  </si>
  <si>
    <t>Parkoló üz. 045170</t>
  </si>
  <si>
    <t>Nem lakóing.bérbeadás 013350</t>
  </si>
  <si>
    <t>Önk.jogalkotás 011130</t>
  </si>
  <si>
    <t>Város-és község-gazd. szolg. (főép.) 066020</t>
  </si>
  <si>
    <t>Közcélú fogl. 041233</t>
  </si>
  <si>
    <t>ebből: köt.feladat</t>
  </si>
  <si>
    <t>Maradvány igénybevétele</t>
  </si>
  <si>
    <t xml:space="preserve">Kormányzati funkciók </t>
  </si>
  <si>
    <t>Ingatlan értékesítés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</si>
  <si>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</si>
  <si>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</si>
  <si>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</si>
  <si>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</si>
  <si>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Kölcsön vissza-térülés</t>
  </si>
  <si>
    <t>Önkormány-zatok működési támogatásai</t>
  </si>
  <si>
    <t>Strand 081061</t>
  </si>
  <si>
    <t>Önkor. elsz. kp. kv 018010</t>
  </si>
  <si>
    <t>Településfejl. 062020</t>
  </si>
  <si>
    <t>Működési célú támogatások ÁHT-n kívülről</t>
  </si>
  <si>
    <t>Működési célra</t>
  </si>
  <si>
    <t>Fiatalok társ.beill.084070</t>
  </si>
  <si>
    <t>KEF 074052</t>
  </si>
  <si>
    <t>Módosítás</t>
  </si>
  <si>
    <t>Módosított előirányzat</t>
  </si>
  <si>
    <t>III. Pénzforgalom nélküli bevételek</t>
  </si>
  <si>
    <t>ÁHT-n belüli megelőlegezés</t>
  </si>
  <si>
    <t>Fogorvosi szakell. 072313 mód.</t>
  </si>
  <si>
    <t>Önk.funkcióra nem sor.bev. 900020</t>
  </si>
  <si>
    <t>Támogatási célú fin.műv. 018030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</si>
</sst>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11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7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sz val="8"/>
      <name val="Arial"/>
      <family val="2"/>
      <charset val="238"/>
    </font>
    <font>
      <b/>
      <sz val="12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Protection="0">
      <alignment horizontal="center"/>
    </xf>
    <xf numFmtId="164" fontId="5" fillId="0" borderId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2" applyNumberFormat="1" applyFo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7" fillId="0" borderId="2" xfId="0" applyFont="1" applyFill="1" applyBorder="1" applyAlignment="1">
      <alignment horizontal="left" wrapText="1" indent="1"/>
    </xf>
    <xf numFmtId="0" fontId="2" fillId="0" borderId="14" xfId="0" applyFont="1" applyBorder="1" applyAlignment="1">
      <alignment horizontal="left" wrapText="1" indent="1"/>
    </xf>
    <xf numFmtId="0" fontId="7" fillId="0" borderId="2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 indent="1"/>
    </xf>
    <xf numFmtId="0" fontId="2" fillId="0" borderId="8" xfId="0" applyFont="1" applyBorder="1" applyAlignment="1">
      <alignment wrapText="1"/>
    </xf>
    <xf numFmtId="0" fontId="1" fillId="2" borderId="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9" fontId="1" fillId="0" borderId="0" xfId="0" applyNumberFormat="1" applyFont="1"/>
    <xf numFmtId="9" fontId="1" fillId="0" borderId="0" xfId="2" applyNumberFormat="1" applyFont="1"/>
    <xf numFmtId="9" fontId="1" fillId="0" borderId="0" xfId="0" applyNumberFormat="1" applyFont="1" applyAlignment="1">
      <alignment wrapText="1"/>
    </xf>
    <xf numFmtId="0" fontId="10" fillId="0" borderId="0" xfId="0" applyFont="1"/>
    <xf numFmtId="0" fontId="2" fillId="2" borderId="24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5" fontId="10" fillId="0" borderId="0" xfId="2" applyNumberFormat="1" applyFont="1" applyAlignment="1"/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26" xfId="2" applyNumberFormat="1" applyFont="1" applyFill="1" applyBorder="1" applyAlignment="1">
      <alignment horizontal="center" vertical="center" wrapText="1"/>
    </xf>
    <xf numFmtId="1" fontId="7" fillId="0" borderId="16" xfId="2" applyNumberFormat="1" applyFont="1" applyFill="1" applyBorder="1" applyAlignment="1">
      <alignment horizontal="center" vertical="center" wrapText="1"/>
    </xf>
    <xf numFmtId="1" fontId="7" fillId="0" borderId="23" xfId="2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2" xfId="0" applyBorder="1"/>
    <xf numFmtId="0" fontId="8" fillId="0" borderId="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4" zoomScaleNormal="100" workbookViewId="0">
      <selection activeCell="M33" sqref="M33"/>
    </sheetView>
  </sheetViews>
  <sheetFormatPr defaultRowHeight="13.5" x14ac:dyDescent="0.25"/>
  <cols>
    <col min="1" max="1" width="27.5703125" style="1" customWidth="1"/>
    <col min="2" max="2" width="8.5703125" style="8" customWidth="1"/>
    <col min="3" max="3" width="9.28515625" style="9" customWidth="1"/>
    <col min="4" max="4" width="10.140625" style="1" customWidth="1"/>
    <col min="5" max="6" width="8.28515625" style="1" customWidth="1"/>
    <col min="7" max="7" width="8.5703125" style="1" customWidth="1"/>
    <col min="8" max="8" width="8" style="1" customWidth="1"/>
    <col min="9" max="9" width="8.140625" style="1" customWidth="1"/>
    <col min="10" max="10" width="7.5703125" style="1" customWidth="1"/>
    <col min="11" max="11" width="7.85546875" style="1" customWidth="1"/>
    <col min="12" max="12" width="8.7109375" style="1" customWidth="1"/>
    <col min="13" max="13" width="8" style="1" bestFit="1" customWidth="1"/>
    <col min="14" max="14" width="8" style="1" customWidth="1"/>
    <col min="15" max="15" width="7" style="1" customWidth="1"/>
    <col min="16" max="16" width="9.28515625" style="1" customWidth="1"/>
    <col min="17" max="16384" width="9.140625" style="1"/>
  </cols>
  <sheetData>
    <row r="1" spans="1:16" ht="14.25" customHeight="1" thickBot="1" x14ac:dyDescent="0.35">
      <c r="A1" s="51" t="s">
        <v>18</v>
      </c>
      <c r="B1" s="52" t="s">
        <v>3</v>
      </c>
      <c r="C1" s="53"/>
      <c r="D1" s="53"/>
      <c r="E1" s="53"/>
      <c r="F1" s="53"/>
      <c r="G1" s="53"/>
      <c r="H1" s="53"/>
      <c r="I1" s="53"/>
      <c r="J1" s="53"/>
      <c r="K1" s="53"/>
      <c r="L1" s="62" t="s">
        <v>6</v>
      </c>
      <c r="M1" s="63"/>
      <c r="N1" s="63"/>
      <c r="O1" s="63"/>
      <c r="P1" s="43" t="s">
        <v>7</v>
      </c>
    </row>
    <row r="2" spans="1:16" ht="26.25" customHeight="1" x14ac:dyDescent="0.25">
      <c r="A2" s="49"/>
      <c r="B2" s="58" t="s">
        <v>1</v>
      </c>
      <c r="C2" s="59"/>
      <c r="D2" s="59"/>
      <c r="E2" s="59"/>
      <c r="F2" s="59"/>
      <c r="G2" s="60"/>
      <c r="H2" s="54" t="s">
        <v>2</v>
      </c>
      <c r="I2" s="55"/>
      <c r="J2" s="55"/>
      <c r="K2" s="56"/>
      <c r="L2" s="54" t="s">
        <v>35</v>
      </c>
      <c r="M2" s="61"/>
      <c r="N2" s="57" t="s">
        <v>36</v>
      </c>
      <c r="O2" s="57" t="s">
        <v>20</v>
      </c>
      <c r="P2" s="44"/>
    </row>
    <row r="3" spans="1:16" ht="28.5" customHeight="1" x14ac:dyDescent="0.25">
      <c r="A3" s="49"/>
      <c r="B3" s="40" t="s">
        <v>10</v>
      </c>
      <c r="C3" s="40" t="s">
        <v>4</v>
      </c>
      <c r="D3" s="46" t="s">
        <v>25</v>
      </c>
      <c r="E3" s="46" t="s">
        <v>21</v>
      </c>
      <c r="F3" s="40" t="s">
        <v>24</v>
      </c>
      <c r="G3" s="48" t="s">
        <v>29</v>
      </c>
      <c r="H3" s="40" t="s">
        <v>19</v>
      </c>
      <c r="I3" s="40" t="s">
        <v>8</v>
      </c>
      <c r="J3" s="46" t="s">
        <v>22</v>
      </c>
      <c r="K3" s="48" t="s">
        <v>23</v>
      </c>
      <c r="L3" s="64" t="s">
        <v>17</v>
      </c>
      <c r="M3" s="65"/>
      <c r="N3" s="41"/>
      <c r="O3" s="41"/>
      <c r="P3" s="44"/>
    </row>
    <row r="4" spans="1:16" ht="38.25" x14ac:dyDescent="0.25">
      <c r="A4" s="50"/>
      <c r="B4" s="42"/>
      <c r="C4" s="42"/>
      <c r="D4" s="47"/>
      <c r="E4" s="47"/>
      <c r="F4" s="42"/>
      <c r="G4" s="48"/>
      <c r="H4" s="42"/>
      <c r="I4" s="42"/>
      <c r="J4" s="47"/>
      <c r="K4" s="48"/>
      <c r="L4" s="4" t="s">
        <v>30</v>
      </c>
      <c r="M4" s="39" t="s">
        <v>5</v>
      </c>
      <c r="N4" s="42"/>
      <c r="O4" s="42"/>
      <c r="P4" s="45"/>
    </row>
    <row r="5" spans="1:16" ht="14.25" thickBot="1" x14ac:dyDescent="0.3">
      <c r="A5" s="5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4">
        <v>12</v>
      </c>
      <c r="M5" s="24">
        <v>13</v>
      </c>
      <c r="N5" s="24">
        <v>14</v>
      </c>
      <c r="O5" s="6">
        <v>15</v>
      </c>
      <c r="P5" s="7">
        <v>16</v>
      </c>
    </row>
    <row r="6" spans="1:16" ht="15" x14ac:dyDescent="0.25">
      <c r="A6" s="10" t="s">
        <v>13</v>
      </c>
      <c r="B6" s="20">
        <v>350</v>
      </c>
      <c r="C6" s="20"/>
      <c r="D6" s="20"/>
      <c r="E6" s="20">
        <v>327278</v>
      </c>
      <c r="F6" s="20">
        <v>30000</v>
      </c>
      <c r="G6" s="20"/>
      <c r="H6" s="20"/>
      <c r="I6" s="20"/>
      <c r="J6" s="12"/>
      <c r="K6" s="12"/>
      <c r="L6" s="12"/>
      <c r="M6" s="12"/>
      <c r="N6" s="12"/>
      <c r="O6" s="12"/>
      <c r="P6" s="21">
        <f t="shared" ref="P6:P30" si="0">SUM(B6:O6)</f>
        <v>357628</v>
      </c>
    </row>
    <row r="7" spans="1:16" ht="15" x14ac:dyDescent="0.25">
      <c r="A7" s="16" t="s">
        <v>33</v>
      </c>
      <c r="B7" s="20"/>
      <c r="C7" s="20"/>
      <c r="D7" s="20"/>
      <c r="E7" s="20">
        <v>-11512</v>
      </c>
      <c r="F7" s="20"/>
      <c r="G7" s="20"/>
      <c r="H7" s="20"/>
      <c r="I7" s="20"/>
      <c r="J7" s="12"/>
      <c r="K7" s="12"/>
      <c r="L7" s="12"/>
      <c r="M7" s="12"/>
      <c r="N7" s="12"/>
      <c r="O7" s="12"/>
      <c r="P7" s="21">
        <f t="shared" si="0"/>
        <v>-11512</v>
      </c>
    </row>
    <row r="8" spans="1:16" ht="15" x14ac:dyDescent="0.25">
      <c r="A8" s="16" t="s">
        <v>34</v>
      </c>
      <c r="B8" s="20">
        <f>SUM(B6:B7)</f>
        <v>350</v>
      </c>
      <c r="C8" s="20">
        <f>SUM(C6:C7)</f>
        <v>0</v>
      </c>
      <c r="D8" s="20">
        <f>SUM(D6:D7)</f>
        <v>0</v>
      </c>
      <c r="E8" s="20">
        <f>SUM(E6:E7)</f>
        <v>315766</v>
      </c>
      <c r="F8" s="20">
        <f>SUM(F6:F7)</f>
        <v>30000</v>
      </c>
      <c r="G8" s="20"/>
      <c r="H8" s="20"/>
      <c r="I8" s="20"/>
      <c r="J8" s="12"/>
      <c r="K8" s="12"/>
      <c r="L8" s="12"/>
      <c r="M8" s="12"/>
      <c r="N8" s="12"/>
      <c r="O8" s="12"/>
      <c r="P8" s="21">
        <f t="shared" si="0"/>
        <v>346116</v>
      </c>
    </row>
    <row r="9" spans="1:16" ht="15" x14ac:dyDescent="0.25">
      <c r="A9" s="16" t="s">
        <v>16</v>
      </c>
      <c r="B9" s="20"/>
      <c r="C9" s="20"/>
      <c r="D9" s="20"/>
      <c r="E9" s="20"/>
      <c r="F9" s="20"/>
      <c r="G9" s="20"/>
      <c r="H9" s="20"/>
      <c r="I9" s="20"/>
      <c r="J9" s="12"/>
      <c r="K9" s="12"/>
      <c r="L9" s="12"/>
      <c r="M9" s="12"/>
      <c r="N9" s="12"/>
      <c r="O9" s="12"/>
      <c r="P9" s="21">
        <f t="shared" si="0"/>
        <v>0</v>
      </c>
    </row>
    <row r="10" spans="1:16" ht="15" x14ac:dyDescent="0.25">
      <c r="A10" s="10" t="s">
        <v>12</v>
      </c>
      <c r="B10" s="20">
        <v>213531</v>
      </c>
      <c r="C10" s="20">
        <v>18108</v>
      </c>
      <c r="D10" s="20"/>
      <c r="E10" s="20"/>
      <c r="F10" s="20"/>
      <c r="G10" s="20"/>
      <c r="H10" s="20">
        <v>313716</v>
      </c>
      <c r="I10" s="20"/>
      <c r="J10" s="12"/>
      <c r="K10" s="12"/>
      <c r="L10" s="12"/>
      <c r="M10" s="12"/>
      <c r="N10" s="12"/>
      <c r="O10" s="12"/>
      <c r="P10" s="21">
        <f t="shared" si="0"/>
        <v>545355</v>
      </c>
    </row>
    <row r="11" spans="1:16" ht="15" x14ac:dyDescent="0.25">
      <c r="A11" s="16" t="s">
        <v>33</v>
      </c>
      <c r="B11" s="20">
        <v>-108322</v>
      </c>
      <c r="C11" s="20"/>
      <c r="D11" s="20"/>
      <c r="E11" s="20"/>
      <c r="F11" s="20"/>
      <c r="G11" s="20"/>
      <c r="H11" s="20"/>
      <c r="I11" s="20"/>
      <c r="J11" s="12"/>
      <c r="K11" s="12"/>
      <c r="L11" s="12"/>
      <c r="M11" s="12"/>
      <c r="N11" s="12"/>
      <c r="O11" s="12"/>
      <c r="P11" s="21">
        <f t="shared" si="0"/>
        <v>-108322</v>
      </c>
    </row>
    <row r="12" spans="1:16" ht="15" x14ac:dyDescent="0.25">
      <c r="A12" s="16" t="s">
        <v>34</v>
      </c>
      <c r="B12" s="20">
        <f>SUM(B10:B11)</f>
        <v>105209</v>
      </c>
      <c r="C12" s="20">
        <f>SUM(C10:C11)</f>
        <v>18108</v>
      </c>
      <c r="D12" s="20"/>
      <c r="E12" s="20"/>
      <c r="F12" s="20"/>
      <c r="G12" s="20"/>
      <c r="H12" s="20">
        <f>SUM(H10:H11)</f>
        <v>313716</v>
      </c>
      <c r="I12" s="20"/>
      <c r="J12" s="12"/>
      <c r="K12" s="12"/>
      <c r="L12" s="12"/>
      <c r="M12" s="12"/>
      <c r="N12" s="12"/>
      <c r="O12" s="12"/>
      <c r="P12" s="21">
        <f t="shared" si="0"/>
        <v>437033</v>
      </c>
    </row>
    <row r="13" spans="1:16" ht="15" x14ac:dyDescent="0.25">
      <c r="A13" s="11" t="s">
        <v>27</v>
      </c>
      <c r="B13" s="20"/>
      <c r="C13" s="20"/>
      <c r="D13" s="20">
        <v>1395900</v>
      </c>
      <c r="E13" s="20"/>
      <c r="F13" s="20"/>
      <c r="G13" s="20"/>
      <c r="H13" s="20"/>
      <c r="I13" s="20"/>
      <c r="J13" s="12"/>
      <c r="K13" s="12"/>
      <c r="L13" s="12"/>
      <c r="M13" s="12"/>
      <c r="N13" s="12"/>
      <c r="O13" s="20"/>
      <c r="P13" s="21">
        <f t="shared" si="0"/>
        <v>1395900</v>
      </c>
    </row>
    <row r="14" spans="1:16" ht="15" x14ac:dyDescent="0.25">
      <c r="A14" s="16" t="s">
        <v>33</v>
      </c>
      <c r="B14" s="20"/>
      <c r="C14" s="20"/>
      <c r="D14" s="20">
        <v>79140</v>
      </c>
      <c r="E14" s="20"/>
      <c r="F14" s="20"/>
      <c r="G14" s="20"/>
      <c r="H14" s="20"/>
      <c r="I14" s="20"/>
      <c r="J14" s="12"/>
      <c r="K14" s="12"/>
      <c r="L14" s="12"/>
      <c r="M14" s="12"/>
      <c r="N14" s="12">
        <v>1500</v>
      </c>
      <c r="O14" s="20"/>
      <c r="P14" s="21">
        <f t="shared" si="0"/>
        <v>80640</v>
      </c>
    </row>
    <row r="15" spans="1:16" ht="15" x14ac:dyDescent="0.25">
      <c r="A15" s="16" t="s">
        <v>34</v>
      </c>
      <c r="B15" s="20"/>
      <c r="C15" s="20"/>
      <c r="D15" s="20">
        <f>SUM(D13:D14)</f>
        <v>1475040</v>
      </c>
      <c r="E15" s="20"/>
      <c r="F15" s="20"/>
      <c r="G15" s="20"/>
      <c r="H15" s="20"/>
      <c r="I15" s="20"/>
      <c r="J15" s="12"/>
      <c r="K15" s="12"/>
      <c r="L15" s="12"/>
      <c r="M15" s="12"/>
      <c r="N15" s="12">
        <f>SUM(N13:N14)</f>
        <v>1500</v>
      </c>
      <c r="O15" s="20"/>
      <c r="P15" s="21">
        <f t="shared" si="0"/>
        <v>1476540</v>
      </c>
    </row>
    <row r="16" spans="1:16" ht="15" x14ac:dyDescent="0.25">
      <c r="A16" s="16" t="s">
        <v>16</v>
      </c>
      <c r="B16" s="20"/>
      <c r="C16" s="20"/>
      <c r="D16" s="20">
        <v>1266671</v>
      </c>
      <c r="E16" s="20"/>
      <c r="F16" s="20"/>
      <c r="G16" s="20"/>
      <c r="H16" s="20"/>
      <c r="I16" s="20"/>
      <c r="J16" s="12"/>
      <c r="K16" s="12"/>
      <c r="L16" s="12"/>
      <c r="M16" s="12"/>
      <c r="N16" s="12">
        <v>1500</v>
      </c>
      <c r="O16" s="20"/>
      <c r="P16" s="21">
        <f t="shared" si="0"/>
        <v>1268171</v>
      </c>
    </row>
    <row r="17" spans="1:16" ht="15" x14ac:dyDescent="0.25">
      <c r="A17" s="22" t="s">
        <v>39</v>
      </c>
      <c r="B17" s="20"/>
      <c r="C17" s="20"/>
      <c r="D17" s="20"/>
      <c r="E17" s="20"/>
      <c r="F17" s="20"/>
      <c r="G17" s="20"/>
      <c r="H17" s="20"/>
      <c r="I17" s="20"/>
      <c r="J17" s="12"/>
      <c r="K17" s="12"/>
      <c r="L17" s="20">
        <v>976698</v>
      </c>
      <c r="M17" s="12">
        <v>3059324</v>
      </c>
      <c r="N17" s="12"/>
      <c r="O17" s="20"/>
      <c r="P17" s="21">
        <f t="shared" si="0"/>
        <v>4036022</v>
      </c>
    </row>
    <row r="18" spans="1:16" ht="15" x14ac:dyDescent="0.25">
      <c r="A18" s="16" t="s">
        <v>33</v>
      </c>
      <c r="B18" s="20"/>
      <c r="C18" s="20"/>
      <c r="D18" s="20"/>
      <c r="E18" s="20"/>
      <c r="F18" s="20"/>
      <c r="G18" s="20"/>
      <c r="H18" s="20"/>
      <c r="I18" s="20"/>
      <c r="J18" s="12"/>
      <c r="K18" s="12"/>
      <c r="L18" s="20">
        <v>-33689</v>
      </c>
      <c r="M18" s="12">
        <v>33763</v>
      </c>
      <c r="N18" s="12"/>
      <c r="O18" s="20"/>
      <c r="P18" s="21">
        <f t="shared" si="0"/>
        <v>74</v>
      </c>
    </row>
    <row r="19" spans="1:16" ht="15" x14ac:dyDescent="0.25">
      <c r="A19" s="16" t="s">
        <v>34</v>
      </c>
      <c r="B19" s="20"/>
      <c r="C19" s="20"/>
      <c r="D19" s="20"/>
      <c r="E19" s="20"/>
      <c r="F19" s="20"/>
      <c r="G19" s="20"/>
      <c r="H19" s="20"/>
      <c r="I19" s="20"/>
      <c r="J19" s="12"/>
      <c r="K19" s="12"/>
      <c r="L19" s="20">
        <f>SUM(L17:L18)</f>
        <v>943009</v>
      </c>
      <c r="M19" s="20">
        <f>SUM(M17:M18)</f>
        <v>3093087</v>
      </c>
      <c r="N19" s="20"/>
      <c r="O19" s="20"/>
      <c r="P19" s="21">
        <f t="shared" si="0"/>
        <v>4036096</v>
      </c>
    </row>
    <row r="20" spans="1:16" ht="15" x14ac:dyDescent="0.25">
      <c r="A20" s="29" t="s">
        <v>11</v>
      </c>
      <c r="B20" s="20">
        <v>10620</v>
      </c>
      <c r="C20" s="20"/>
      <c r="D20" s="20"/>
      <c r="E20" s="20"/>
      <c r="F20" s="20"/>
      <c r="G20" s="20"/>
      <c r="H20" s="20"/>
      <c r="I20" s="20"/>
      <c r="J20" s="12"/>
      <c r="K20" s="12"/>
      <c r="L20" s="12"/>
      <c r="M20" s="12"/>
      <c r="N20" s="12"/>
      <c r="O20" s="12"/>
      <c r="P20" s="21">
        <f t="shared" si="0"/>
        <v>10620</v>
      </c>
    </row>
    <row r="21" spans="1:16" ht="15" x14ac:dyDescent="0.25">
      <c r="A21" s="11" t="s">
        <v>28</v>
      </c>
      <c r="B21" s="20"/>
      <c r="C21" s="20"/>
      <c r="D21" s="20"/>
      <c r="E21" s="20"/>
      <c r="F21" s="20"/>
      <c r="G21" s="20"/>
      <c r="H21" s="20"/>
      <c r="I21" s="20"/>
      <c r="J21" s="12"/>
      <c r="K21" s="12"/>
      <c r="L21" s="12"/>
      <c r="M21" s="12"/>
      <c r="N21" s="12"/>
      <c r="O21" s="20"/>
      <c r="P21" s="21">
        <f t="shared" si="0"/>
        <v>0</v>
      </c>
    </row>
    <row r="22" spans="1:16" ht="15" x14ac:dyDescent="0.25">
      <c r="A22" s="11" t="s">
        <v>15</v>
      </c>
      <c r="B22" s="20"/>
      <c r="C22" s="20"/>
      <c r="D22" s="20"/>
      <c r="E22" s="20">
        <v>1820</v>
      </c>
      <c r="F22" s="20"/>
      <c r="G22" s="20"/>
      <c r="H22" s="20"/>
      <c r="I22" s="20"/>
      <c r="J22" s="12"/>
      <c r="K22" s="12"/>
      <c r="L22" s="12"/>
      <c r="M22" s="12"/>
      <c r="N22" s="12"/>
      <c r="O22" s="20"/>
      <c r="P22" s="21">
        <f t="shared" si="0"/>
        <v>1820</v>
      </c>
    </row>
    <row r="23" spans="1:16" ht="15" x14ac:dyDescent="0.25">
      <c r="A23" s="14" t="s">
        <v>37</v>
      </c>
      <c r="B23" s="20"/>
      <c r="C23" s="20"/>
      <c r="D23" s="20"/>
      <c r="E23" s="20">
        <v>3000</v>
      </c>
      <c r="F23" s="20"/>
      <c r="G23" s="20"/>
      <c r="H23" s="20"/>
      <c r="I23" s="20"/>
      <c r="J23" s="12"/>
      <c r="K23" s="12"/>
      <c r="L23" s="12"/>
      <c r="M23" s="12"/>
      <c r="N23" s="12"/>
      <c r="O23" s="20"/>
      <c r="P23" s="21">
        <f t="shared" si="0"/>
        <v>3000</v>
      </c>
    </row>
    <row r="24" spans="1:16" ht="15" x14ac:dyDescent="0.25">
      <c r="A24" s="14" t="s">
        <v>34</v>
      </c>
      <c r="B24" s="20"/>
      <c r="C24" s="20"/>
      <c r="D24" s="20"/>
      <c r="E24" s="20">
        <f>SUM(E23)</f>
        <v>3000</v>
      </c>
      <c r="F24" s="20"/>
      <c r="G24" s="20"/>
      <c r="H24" s="20"/>
      <c r="I24" s="20"/>
      <c r="J24" s="12"/>
      <c r="K24" s="12"/>
      <c r="L24" s="12"/>
      <c r="M24" s="12"/>
      <c r="N24" s="12"/>
      <c r="O24" s="20"/>
      <c r="P24" s="21">
        <f t="shared" si="0"/>
        <v>3000</v>
      </c>
    </row>
    <row r="25" spans="1:16" ht="15" x14ac:dyDescent="0.25">
      <c r="A25" s="11" t="s">
        <v>32</v>
      </c>
      <c r="B25" s="20"/>
      <c r="C25" s="20"/>
      <c r="D25" s="20"/>
      <c r="E25" s="20">
        <v>1150</v>
      </c>
      <c r="F25" s="20"/>
      <c r="G25" s="20"/>
      <c r="H25" s="20"/>
      <c r="I25" s="20"/>
      <c r="J25" s="12"/>
      <c r="K25" s="12"/>
      <c r="L25" s="12"/>
      <c r="M25" s="12"/>
      <c r="N25" s="12"/>
      <c r="O25" s="20"/>
      <c r="P25" s="21">
        <f t="shared" si="0"/>
        <v>1150</v>
      </c>
    </row>
    <row r="26" spans="1:16" ht="15" x14ac:dyDescent="0.25">
      <c r="A26" s="22" t="s">
        <v>26</v>
      </c>
      <c r="B26" s="20"/>
      <c r="C26" s="20"/>
      <c r="D26" s="20"/>
      <c r="E26" s="20"/>
      <c r="F26" s="20"/>
      <c r="G26" s="20"/>
      <c r="H26" s="20"/>
      <c r="I26" s="20"/>
      <c r="J26" s="12"/>
      <c r="K26" s="12"/>
      <c r="L26" s="12"/>
      <c r="M26" s="12"/>
      <c r="N26" s="12"/>
      <c r="O26" s="20"/>
      <c r="P26" s="21">
        <f t="shared" si="0"/>
        <v>0</v>
      </c>
    </row>
    <row r="27" spans="1:16" ht="25.5" x14ac:dyDescent="0.25">
      <c r="A27" s="11" t="s">
        <v>14</v>
      </c>
      <c r="B27" s="20"/>
      <c r="C27" s="20"/>
      <c r="D27" s="20"/>
      <c r="E27" s="20"/>
      <c r="F27" s="20"/>
      <c r="G27" s="20"/>
      <c r="H27" s="20"/>
      <c r="I27" s="20"/>
      <c r="J27" s="12"/>
      <c r="K27" s="12"/>
      <c r="L27" s="12"/>
      <c r="M27" s="12"/>
      <c r="N27" s="12"/>
      <c r="O27" s="20"/>
      <c r="P27" s="21">
        <f t="shared" si="0"/>
        <v>0</v>
      </c>
    </row>
    <row r="28" spans="1:16" ht="15" x14ac:dyDescent="0.25">
      <c r="A28" s="11" t="s">
        <v>31</v>
      </c>
      <c r="B28" s="12"/>
      <c r="C28" s="12"/>
      <c r="D28" s="12"/>
      <c r="E28" s="12"/>
      <c r="F28" s="12"/>
      <c r="G28" s="12"/>
      <c r="H28" s="12"/>
      <c r="I28" s="12"/>
      <c r="J28" s="20">
        <v>26980</v>
      </c>
      <c r="K28" s="12"/>
      <c r="L28" s="12"/>
      <c r="M28" s="12"/>
      <c r="N28" s="12"/>
      <c r="O28" s="20"/>
      <c r="P28" s="21">
        <f t="shared" si="0"/>
        <v>26980</v>
      </c>
    </row>
    <row r="29" spans="1:16" ht="15" x14ac:dyDescent="0.25">
      <c r="A29" s="11" t="s">
        <v>38</v>
      </c>
      <c r="B29" s="12"/>
      <c r="C29" s="20">
        <v>933628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20"/>
      <c r="P29" s="21">
        <f t="shared" si="0"/>
        <v>933628</v>
      </c>
    </row>
    <row r="30" spans="1:16" ht="15.75" thickBot="1" x14ac:dyDescent="0.3">
      <c r="A30" s="16" t="s">
        <v>16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0"/>
      <c r="P30" s="21">
        <f t="shared" si="0"/>
        <v>0</v>
      </c>
    </row>
    <row r="31" spans="1:16" ht="15" x14ac:dyDescent="0.3">
      <c r="A31" s="17" t="s">
        <v>0</v>
      </c>
      <c r="B31" s="25">
        <f t="shared" ref="B31:P31" si="1">SUM(B6+B10+B13+B17+B20+B21+B22+B26+B27+B29+B28+B25)</f>
        <v>224501</v>
      </c>
      <c r="C31" s="25">
        <f t="shared" si="1"/>
        <v>951736</v>
      </c>
      <c r="D31" s="25">
        <f t="shared" si="1"/>
        <v>1395900</v>
      </c>
      <c r="E31" s="25">
        <f t="shared" si="1"/>
        <v>330248</v>
      </c>
      <c r="F31" s="25">
        <f t="shared" si="1"/>
        <v>30000</v>
      </c>
      <c r="G31" s="25">
        <f t="shared" si="1"/>
        <v>0</v>
      </c>
      <c r="H31" s="25">
        <f t="shared" si="1"/>
        <v>313716</v>
      </c>
      <c r="I31" s="25">
        <f t="shared" si="1"/>
        <v>0</v>
      </c>
      <c r="J31" s="25">
        <f t="shared" si="1"/>
        <v>26980</v>
      </c>
      <c r="K31" s="25">
        <f t="shared" si="1"/>
        <v>0</v>
      </c>
      <c r="L31" s="25">
        <f t="shared" si="1"/>
        <v>976698</v>
      </c>
      <c r="M31" s="25">
        <f t="shared" si="1"/>
        <v>3059324</v>
      </c>
      <c r="N31" s="25">
        <f t="shared" si="1"/>
        <v>0</v>
      </c>
      <c r="O31" s="25">
        <f t="shared" si="1"/>
        <v>0</v>
      </c>
      <c r="P31" s="26">
        <f t="shared" si="1"/>
        <v>7309103</v>
      </c>
    </row>
    <row r="32" spans="1:16" ht="15" x14ac:dyDescent="0.3">
      <c r="A32" s="37" t="s">
        <v>33</v>
      </c>
      <c r="B32" s="27">
        <f>SUM(B7+B11+B14+B18+B23)</f>
        <v>-108322</v>
      </c>
      <c r="C32" s="27">
        <f t="shared" ref="C32:P32" si="2">SUM(C7+C11+C14+C18+C23)</f>
        <v>0</v>
      </c>
      <c r="D32" s="27">
        <f t="shared" si="2"/>
        <v>79140</v>
      </c>
      <c r="E32" s="27">
        <f t="shared" si="2"/>
        <v>-8512</v>
      </c>
      <c r="F32" s="27">
        <f t="shared" si="2"/>
        <v>0</v>
      </c>
      <c r="G32" s="27">
        <f t="shared" si="2"/>
        <v>0</v>
      </c>
      <c r="H32" s="27">
        <f t="shared" si="2"/>
        <v>0</v>
      </c>
      <c r="I32" s="27">
        <f t="shared" si="2"/>
        <v>0</v>
      </c>
      <c r="J32" s="27">
        <f t="shared" si="2"/>
        <v>0</v>
      </c>
      <c r="K32" s="27">
        <f t="shared" si="2"/>
        <v>0</v>
      </c>
      <c r="L32" s="27">
        <f t="shared" si="2"/>
        <v>-33689</v>
      </c>
      <c r="M32" s="27">
        <f t="shared" si="2"/>
        <v>33763</v>
      </c>
      <c r="N32" s="27">
        <f t="shared" si="2"/>
        <v>1500</v>
      </c>
      <c r="O32" s="27">
        <f t="shared" si="2"/>
        <v>0</v>
      </c>
      <c r="P32" s="28">
        <f t="shared" si="2"/>
        <v>-36120</v>
      </c>
    </row>
    <row r="33" spans="1:16" ht="15" x14ac:dyDescent="0.3">
      <c r="A33" s="36" t="s">
        <v>34</v>
      </c>
      <c r="B33" s="34">
        <f>SUM(B31:B32)</f>
        <v>116179</v>
      </c>
      <c r="C33" s="34">
        <f t="shared" ref="C33:P33" si="3">SUM(C31:C32)</f>
        <v>951736</v>
      </c>
      <c r="D33" s="34">
        <f t="shared" si="3"/>
        <v>1475040</v>
      </c>
      <c r="E33" s="34">
        <f t="shared" si="3"/>
        <v>321736</v>
      </c>
      <c r="F33" s="34">
        <f t="shared" si="3"/>
        <v>30000</v>
      </c>
      <c r="G33" s="34">
        <f t="shared" si="3"/>
        <v>0</v>
      </c>
      <c r="H33" s="34">
        <f t="shared" si="3"/>
        <v>313716</v>
      </c>
      <c r="I33" s="34">
        <f t="shared" si="3"/>
        <v>0</v>
      </c>
      <c r="J33" s="34">
        <f t="shared" si="3"/>
        <v>26980</v>
      </c>
      <c r="K33" s="34">
        <f t="shared" si="3"/>
        <v>0</v>
      </c>
      <c r="L33" s="34">
        <f t="shared" si="3"/>
        <v>943009</v>
      </c>
      <c r="M33" s="34">
        <f t="shared" si="3"/>
        <v>3093087</v>
      </c>
      <c r="N33" s="34">
        <f t="shared" si="3"/>
        <v>1500</v>
      </c>
      <c r="O33" s="34">
        <f t="shared" si="3"/>
        <v>0</v>
      </c>
      <c r="P33" s="35">
        <f t="shared" si="3"/>
        <v>7272983</v>
      </c>
    </row>
    <row r="34" spans="1:16" s="2" customFormat="1" ht="15" x14ac:dyDescent="0.3">
      <c r="A34" s="18" t="s">
        <v>16</v>
      </c>
      <c r="B34" s="27">
        <f t="shared" ref="B34:P34" si="4">SUM(B9+B16+B30)</f>
        <v>0</v>
      </c>
      <c r="C34" s="27">
        <f t="shared" si="4"/>
        <v>0</v>
      </c>
      <c r="D34" s="27">
        <f t="shared" si="4"/>
        <v>1266671</v>
      </c>
      <c r="E34" s="27">
        <f t="shared" si="4"/>
        <v>0</v>
      </c>
      <c r="F34" s="27">
        <f t="shared" si="4"/>
        <v>0</v>
      </c>
      <c r="G34" s="27">
        <f t="shared" si="4"/>
        <v>0</v>
      </c>
      <c r="H34" s="27">
        <f t="shared" si="4"/>
        <v>0</v>
      </c>
      <c r="I34" s="27">
        <f t="shared" si="4"/>
        <v>0</v>
      </c>
      <c r="J34" s="27">
        <f t="shared" si="4"/>
        <v>0</v>
      </c>
      <c r="K34" s="27">
        <f t="shared" si="4"/>
        <v>0</v>
      </c>
      <c r="L34" s="27">
        <f t="shared" si="4"/>
        <v>0</v>
      </c>
      <c r="M34" s="27">
        <f t="shared" si="4"/>
        <v>0</v>
      </c>
      <c r="N34" s="27">
        <f t="shared" si="4"/>
        <v>1500</v>
      </c>
      <c r="O34" s="27">
        <f t="shared" si="4"/>
        <v>0</v>
      </c>
      <c r="P34" s="28">
        <f t="shared" si="4"/>
        <v>1268171</v>
      </c>
    </row>
    <row r="35" spans="1:16" s="2" customFormat="1" ht="15.75" thickBot="1" x14ac:dyDescent="0.35">
      <c r="A35" s="15" t="s">
        <v>9</v>
      </c>
      <c r="B35" s="19">
        <f>B33-B34</f>
        <v>116179</v>
      </c>
      <c r="C35" s="19">
        <f t="shared" ref="C35:P35" si="5">C33-C34</f>
        <v>951736</v>
      </c>
      <c r="D35" s="19">
        <f t="shared" si="5"/>
        <v>208369</v>
      </c>
      <c r="E35" s="19">
        <f t="shared" si="5"/>
        <v>321736</v>
      </c>
      <c r="F35" s="19">
        <f t="shared" si="5"/>
        <v>30000</v>
      </c>
      <c r="G35" s="19">
        <f t="shared" si="5"/>
        <v>0</v>
      </c>
      <c r="H35" s="19">
        <f t="shared" si="5"/>
        <v>313716</v>
      </c>
      <c r="I35" s="19">
        <f t="shared" si="5"/>
        <v>0</v>
      </c>
      <c r="J35" s="19">
        <f t="shared" si="5"/>
        <v>26980</v>
      </c>
      <c r="K35" s="19">
        <f t="shared" si="5"/>
        <v>0</v>
      </c>
      <c r="L35" s="19">
        <f t="shared" si="5"/>
        <v>943009</v>
      </c>
      <c r="M35" s="19">
        <f t="shared" si="5"/>
        <v>3093087</v>
      </c>
      <c r="N35" s="19">
        <f t="shared" si="5"/>
        <v>0</v>
      </c>
      <c r="O35" s="19">
        <f t="shared" si="5"/>
        <v>0</v>
      </c>
      <c r="P35" s="13">
        <f t="shared" si="5"/>
        <v>6004812</v>
      </c>
    </row>
    <row r="37" spans="1:16" ht="16.5" x14ac:dyDescent="0.3">
      <c r="M37" s="33"/>
      <c r="N37" s="33"/>
      <c r="O37" s="38"/>
      <c r="P37" s="38"/>
    </row>
    <row r="42" spans="1:16" x14ac:dyDescent="0.25">
      <c r="B42" s="32"/>
      <c r="C42" s="31"/>
      <c r="D42" s="30"/>
      <c r="E42" s="30"/>
    </row>
    <row r="43" spans="1:16" ht="16.5" x14ac:dyDescent="0.3">
      <c r="B43" s="3"/>
      <c r="C43" s="1"/>
    </row>
    <row r="44" spans="1:16" ht="16.5" x14ac:dyDescent="0.3">
      <c r="B44" s="3"/>
      <c r="C44" s="1"/>
    </row>
    <row r="45" spans="1:16" ht="16.5" x14ac:dyDescent="0.3">
      <c r="B45" s="3"/>
      <c r="C45" s="1"/>
    </row>
    <row r="46" spans="1:16" ht="16.5" x14ac:dyDescent="0.3">
      <c r="B46" s="3"/>
      <c r="C46" s="1"/>
    </row>
    <row r="47" spans="1:16" ht="16.5" x14ac:dyDescent="0.3">
      <c r="B47" s="3"/>
      <c r="C47" s="1"/>
    </row>
    <row r="48" spans="1:16" ht="16.5" x14ac:dyDescent="0.3">
      <c r="B48" s="3"/>
      <c r="C48" s="1"/>
    </row>
    <row r="49" spans="2:3" ht="16.5" x14ac:dyDescent="0.3">
      <c r="B49" s="3"/>
      <c r="C49" s="1"/>
    </row>
    <row r="50" spans="2:3" ht="16.5" x14ac:dyDescent="0.3">
      <c r="B50" s="3"/>
      <c r="C50" s="1"/>
    </row>
    <row r="51" spans="2:3" x14ac:dyDescent="0.25">
      <c r="C51" s="1"/>
    </row>
  </sheetData>
  <mergeCells count="20">
    <mergeCell ref="N2:N4"/>
    <mergeCell ref="P1:P4"/>
    <mergeCell ref="B2:G2"/>
    <mergeCell ref="L2:M2"/>
    <mergeCell ref="B3:B4"/>
    <mergeCell ref="E3:E4"/>
    <mergeCell ref="C3:C4"/>
    <mergeCell ref="I3:I4"/>
    <mergeCell ref="J3:J4"/>
    <mergeCell ref="L1:O1"/>
    <mergeCell ref="O2:O4"/>
    <mergeCell ref="L3:M3"/>
    <mergeCell ref="A1:A4"/>
    <mergeCell ref="B1:K1"/>
    <mergeCell ref="H2:K2"/>
    <mergeCell ref="D3:D4"/>
    <mergeCell ref="G3:G4"/>
    <mergeCell ref="K3:K4"/>
    <mergeCell ref="H3:H4"/>
    <mergeCell ref="F3:F4"/>
  </mergeCells>
  <phoneticPr fontId="9" type="noConversion"/>
  <pageMargins left="0.31496062992125984" right="0.23622047244094491" top="0.66" bottom="0.31496062992125984" header="0.15748031496062992" footer="0.15748031496062992"/>
  <pageSetup paperSize="9" scale="90" orientation="landscape" r:id="rId1"/>
  <headerFooter>
    <oddHeader>&amp;C&amp;"Book Antiqua,Félkövér"&amp;11Keszthely Város Önkormányzata
2021. évi bevételei&amp;R&amp;"Book Antiqua,Félkövér"5.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2021-06-30T07:04:44Z</dcterms:modified>
</cp:coreProperties>
</file>