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ivatal\JSZO\Réka\IJR LOCLEX\Rendeletfeltöltés\2021.költségvetés mód. mellékletei_20210630\"/>
    </mc:Choice>
  </mc:AlternateContent>
  <bookViews>
    <workbookView xWindow="-120" yWindow="-120" windowWidth="29040" windowHeight="15840" tabRatio="963"/>
  </bookViews>
  <sheets>
    <sheet name="6" sheetId="13" r:id="rId1"/>
  </sheets>
  <definedNames>
    <definedName name="_xlnm.Print_Titles" localSheetId="0">'6'!$1:$3</definedName>
    <definedName name="_xlnm.Print_Area" localSheetId="0">'6'!$A$1:$M$44</definedName>
  </definedNames>
  <calcPr calcId="191029"/>
</workbook>
</file>

<file path=xl/calcChain.xml><?xml version="1.0" encoding="utf-8"?>
<calcChain xmlns="http://schemas.openxmlformats.org/spreadsheetml/2006/main">
  <c r="J7" i="13" l="1"/>
  <c r="C41" i="13"/>
  <c r="D41" i="13"/>
  <c r="E41" i="13"/>
  <c r="F41" i="13"/>
  <c r="G41" i="13"/>
  <c r="H41" i="13"/>
  <c r="I41" i="13"/>
  <c r="J41" i="13"/>
  <c r="K41" i="13"/>
  <c r="M41" i="13"/>
  <c r="B41" i="13"/>
  <c r="L21" i="13"/>
  <c r="L22" i="13"/>
  <c r="L24" i="13"/>
  <c r="L25" i="13"/>
  <c r="L26" i="13"/>
  <c r="L28" i="13"/>
  <c r="L29" i="13"/>
  <c r="L30" i="13"/>
  <c r="L32" i="13"/>
  <c r="L33" i="13"/>
  <c r="L35" i="13"/>
  <c r="L36" i="13"/>
  <c r="L37" i="13"/>
  <c r="L8" i="13"/>
  <c r="L9" i="13"/>
  <c r="L10" i="13"/>
  <c r="L12" i="13"/>
  <c r="L13" i="13"/>
  <c r="L14" i="13"/>
  <c r="L16" i="13"/>
  <c r="L17" i="13"/>
  <c r="L18" i="13"/>
  <c r="L20" i="13"/>
  <c r="C38" i="13"/>
  <c r="D38" i="13"/>
  <c r="E38" i="13"/>
  <c r="F38" i="13"/>
  <c r="G38" i="13"/>
  <c r="H38" i="13"/>
  <c r="I38" i="13"/>
  <c r="J38" i="13"/>
  <c r="K38" i="13"/>
  <c r="M38" i="13"/>
  <c r="B38" i="13"/>
  <c r="C34" i="13"/>
  <c r="D34" i="13"/>
  <c r="E34" i="13"/>
  <c r="F34" i="13"/>
  <c r="G34" i="13"/>
  <c r="H34" i="13"/>
  <c r="I34" i="13"/>
  <c r="J34" i="13"/>
  <c r="K34" i="13"/>
  <c r="M34" i="13"/>
  <c r="B34" i="13"/>
  <c r="L34" i="13" s="1"/>
  <c r="C31" i="13"/>
  <c r="D31" i="13"/>
  <c r="E31" i="13"/>
  <c r="F31" i="13"/>
  <c r="G31" i="13"/>
  <c r="H31" i="13"/>
  <c r="I31" i="13"/>
  <c r="J31" i="13"/>
  <c r="K31" i="13"/>
  <c r="M31" i="13"/>
  <c r="B31" i="13"/>
  <c r="C27" i="13"/>
  <c r="D27" i="13"/>
  <c r="E27" i="13"/>
  <c r="F27" i="13"/>
  <c r="G27" i="13"/>
  <c r="H27" i="13"/>
  <c r="I27" i="13"/>
  <c r="J27" i="13"/>
  <c r="K27" i="13"/>
  <c r="M27" i="13"/>
  <c r="B27" i="13"/>
  <c r="C19" i="13"/>
  <c r="D19" i="13"/>
  <c r="E19" i="13"/>
  <c r="F19" i="13"/>
  <c r="G19" i="13"/>
  <c r="H19" i="13"/>
  <c r="I19" i="13"/>
  <c r="J19" i="13"/>
  <c r="K19" i="13"/>
  <c r="M19" i="13"/>
  <c r="B19" i="13"/>
  <c r="C15" i="13"/>
  <c r="D15" i="13"/>
  <c r="E15" i="13"/>
  <c r="F15" i="13"/>
  <c r="G15" i="13"/>
  <c r="H15" i="13"/>
  <c r="I15" i="13"/>
  <c r="J15" i="13"/>
  <c r="K15" i="13"/>
  <c r="M15" i="13"/>
  <c r="B15" i="13"/>
  <c r="C11" i="13"/>
  <c r="D11" i="13"/>
  <c r="E11" i="13"/>
  <c r="F11" i="13"/>
  <c r="G11" i="13"/>
  <c r="H11" i="13"/>
  <c r="I11" i="13"/>
  <c r="J11" i="13"/>
  <c r="K11" i="13"/>
  <c r="M11" i="13"/>
  <c r="B11" i="13"/>
  <c r="I7" i="13"/>
  <c r="M23" i="13"/>
  <c r="C23" i="13"/>
  <c r="D23" i="13"/>
  <c r="E23" i="13"/>
  <c r="F23" i="13"/>
  <c r="G23" i="13"/>
  <c r="H23" i="13"/>
  <c r="I23" i="13"/>
  <c r="J23" i="13"/>
  <c r="K23" i="13"/>
  <c r="B23" i="13"/>
  <c r="L6" i="13"/>
  <c r="C7" i="13"/>
  <c r="D7" i="13"/>
  <c r="E7" i="13"/>
  <c r="F7" i="13"/>
  <c r="G7" i="13"/>
  <c r="H7" i="13"/>
  <c r="K7" i="13"/>
  <c r="M7" i="13"/>
  <c r="B7" i="13"/>
  <c r="H43" i="13"/>
  <c r="I43" i="13"/>
  <c r="J43" i="13"/>
  <c r="K43" i="13"/>
  <c r="M43" i="13"/>
  <c r="D43" i="13"/>
  <c r="E43" i="13"/>
  <c r="F43" i="13"/>
  <c r="G43" i="13"/>
  <c r="C43" i="13"/>
  <c r="B43" i="13"/>
  <c r="C40" i="13"/>
  <c r="C42" i="13" s="1"/>
  <c r="D40" i="13"/>
  <c r="D42" i="13" s="1"/>
  <c r="E40" i="13"/>
  <c r="E42" i="13"/>
  <c r="E44" i="13" s="1"/>
  <c r="F40" i="13"/>
  <c r="F42" i="13" s="1"/>
  <c r="G40" i="13"/>
  <c r="G42" i="13" s="1"/>
  <c r="G44" i="13" s="1"/>
  <c r="H40" i="13"/>
  <c r="H42" i="13" s="1"/>
  <c r="H44" i="13" s="1"/>
  <c r="I40" i="13"/>
  <c r="J40" i="13"/>
  <c r="J42" i="13" s="1"/>
  <c r="J44" i="13" s="1"/>
  <c r="K40" i="13"/>
  <c r="K42" i="13" s="1"/>
  <c r="M40" i="13"/>
  <c r="M42" i="13" s="1"/>
  <c r="M44" i="13" s="1"/>
  <c r="B40" i="13"/>
  <c r="B42" i="13" s="1"/>
  <c r="B44" i="13" s="1"/>
  <c r="L39" i="13"/>
  <c r="L5" i="13"/>
  <c r="L40" i="13" s="1"/>
  <c r="L11" i="13"/>
  <c r="L31" i="13" l="1"/>
  <c r="L38" i="13"/>
  <c r="L7" i="13"/>
  <c r="L23" i="13"/>
  <c r="I42" i="13"/>
  <c r="I44" i="13" s="1"/>
  <c r="D44" i="13"/>
  <c r="F44" i="13"/>
  <c r="L41" i="13"/>
  <c r="L42" i="13" s="1"/>
  <c r="C44" i="13"/>
  <c r="K44" i="13"/>
  <c r="L27" i="13"/>
  <c r="L19" i="13"/>
  <c r="L43" i="13"/>
  <c r="L44" i="13" s="1"/>
  <c r="L15" i="13"/>
</calcChain>
</file>

<file path=xl/sharedStrings.xml><?xml version="1.0" encoding="utf-8"?>
<sst xmlns="http://schemas.openxmlformats.org/spreadsheetml/2006/main" count="56" uniqueCount="31">
  <si>
    <t>I. Működési bevételek</t>
  </si>
  <si>
    <t>II. Felhalmozási bevételek</t>
  </si>
  <si>
    <t>Cím</t>
  </si>
  <si>
    <t>Állami támogatás</t>
  </si>
  <si>
    <t>Összesen:</t>
  </si>
  <si>
    <t>Bevételek összesen</t>
  </si>
  <si>
    <r>
      <rPr>
        <b/>
        <sz val="9"/>
        <rFont val="Book Antiqua"/>
        <family val="1"/>
        <charset val="238"/>
      </rPr>
      <t xml:space="preserve">Goldmark Károly Művelődési Központ </t>
    </r>
    <r>
      <rPr>
        <sz val="9"/>
        <rFont val="Book Antiqua"/>
        <family val="1"/>
        <charset val="238"/>
      </rPr>
      <t xml:space="preserve"> eredeti előirányzat</t>
    </r>
  </si>
  <si>
    <r>
      <rPr>
        <b/>
        <sz val="9"/>
        <rFont val="Book Antiqua"/>
        <family val="1"/>
        <charset val="238"/>
      </rPr>
      <t>Gazdasági Ellátó Szervezet Keszthely</t>
    </r>
    <r>
      <rPr>
        <sz val="9"/>
        <rFont val="Book Antiqua"/>
        <family val="1"/>
        <charset val="238"/>
      </rPr>
      <t xml:space="preserve"> eredeti előirányzat</t>
    </r>
  </si>
  <si>
    <t>ebből: kötelező feladat</t>
  </si>
  <si>
    <t>önként vállalt feladat</t>
  </si>
  <si>
    <t>Működési bevételek</t>
  </si>
  <si>
    <r>
      <rPr>
        <b/>
        <sz val="9"/>
        <rFont val="Book Antiqua"/>
        <family val="1"/>
        <charset val="238"/>
      </rPr>
      <t xml:space="preserve">F.Gy. Városi Könyvtár </t>
    </r>
    <r>
      <rPr>
        <sz val="9"/>
        <rFont val="Book Antiqua"/>
        <family val="1"/>
        <charset val="238"/>
      </rPr>
      <t>eredeti ei.</t>
    </r>
  </si>
  <si>
    <t xml:space="preserve">Felhalmozási célú támogatások ÁHT-n belüről </t>
  </si>
  <si>
    <t>Műk. célú támogatások ÁHT-n belülről</t>
  </si>
  <si>
    <t>Egyéb tárgyi eszköz értékesítés</t>
  </si>
  <si>
    <t>Működési célu átvett pénzeszközök</t>
  </si>
  <si>
    <t>Kölcsön vissza-térülés</t>
  </si>
  <si>
    <t xml:space="preserve">Működési </t>
  </si>
  <si>
    <t>III. Irányítószervi támogatás</t>
  </si>
  <si>
    <r>
      <t xml:space="preserve">Keszthelyi Család- Gyermekjóléti Központ </t>
    </r>
    <r>
      <rPr>
        <sz val="9"/>
        <rFont val="Book Antiqua"/>
        <family val="1"/>
        <charset val="238"/>
      </rPr>
      <t>eredeti előirányzat</t>
    </r>
    <r>
      <rPr>
        <b/>
        <sz val="9"/>
        <rFont val="Book Antiqua"/>
        <family val="1"/>
        <charset val="238"/>
      </rPr>
      <t xml:space="preserve"> </t>
    </r>
  </si>
  <si>
    <t xml:space="preserve">ebből: kötelező feladat </t>
  </si>
  <si>
    <t>IV. Költségvetési maradvány</t>
  </si>
  <si>
    <r>
      <rPr>
        <b/>
        <sz val="9"/>
        <rFont val="Book Antiqua"/>
        <family val="1"/>
        <charset val="238"/>
      </rPr>
      <t>Keszthelyi Életfa Óvoda</t>
    </r>
    <r>
      <rPr>
        <sz val="9"/>
        <rFont val="Book Antiqua"/>
        <family val="1"/>
        <charset val="238"/>
      </rPr>
      <t xml:space="preserve"> eredeti ei.</t>
    </r>
  </si>
  <si>
    <r>
      <rPr>
        <b/>
        <sz val="9"/>
        <rFont val="Book Antiqua"/>
        <family val="1"/>
        <charset val="238"/>
      </rPr>
      <t>Keszthely Város Önkorm.Egyesített Szociális Intézménye</t>
    </r>
    <r>
      <rPr>
        <sz val="9"/>
        <rFont val="Book Antiqua"/>
        <family val="1"/>
        <charset val="238"/>
      </rPr>
      <t xml:space="preserve"> eredeti előir.</t>
    </r>
  </si>
  <si>
    <r>
      <rPr>
        <b/>
        <sz val="9"/>
        <rFont val="Book Antiqua"/>
        <family val="1"/>
        <charset val="238"/>
      </rPr>
      <t>Balatoni Múzeum</t>
    </r>
    <r>
      <rPr>
        <sz val="9"/>
        <rFont val="Book Antiqua"/>
        <family val="1"/>
        <charset val="238"/>
      </rPr>
      <t xml:space="preserve"> eredeti előir.</t>
    </r>
  </si>
  <si>
    <t xml:space="preserve">Felhalmo-zási </t>
  </si>
  <si>
    <t>Módosítás</t>
  </si>
  <si>
    <t>Módosított előirányzat</t>
  </si>
  <si>
    <t>Felhalmo-zási célú átvett pénz-eszközök</t>
  </si>
  <si>
    <r>
      <t xml:space="preserve">Keszthelyi Polgármesteri  Hivatal </t>
    </r>
    <r>
      <rPr>
        <sz val="9"/>
        <rFont val="Book Antiqua"/>
        <family val="1"/>
        <charset val="238"/>
      </rPr>
      <t>módosított ei.</t>
    </r>
  </si>
  <si>
    <r>
      <rPr>
        <b/>
        <sz val="9"/>
        <rFont val="Book Antiqua"/>
        <family val="1"/>
        <charset val="238"/>
      </rPr>
      <t xml:space="preserve">Keszthely Város Önkorm. Alapellátási Intézete </t>
    </r>
    <r>
      <rPr>
        <sz val="9"/>
        <rFont val="Book Antiqua"/>
        <family val="1"/>
        <charset val="238"/>
      </rPr>
      <t>mód. előir.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</si>
</sst>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t_-;\-* #,##0.00\ _F_t_-;_-* \-??\ _F_t_-;_-@_-"/>
    <numFmt numFmtId="165" formatCode="_-* #,##0\ _F_t_-;\-* #,##0\ _F_t_-;_-* \-??\ _F_t_-;_-@_-"/>
    <numFmt numFmtId="166" formatCode="_-* #,##0\ _F_t_-;\-* #,##0\ _F_t_-;_-* &quot;-&quot;??\ _F_t_-;_-@_-"/>
  </numFmts>
  <fonts count="9" x14ac:knownFonts="1">
    <font>
      <sz val="10"/>
      <name val="Arial"/>
      <family val="2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b/>
      <i/>
      <sz val="16"/>
      <name val="Arial"/>
      <family val="2"/>
      <charset val="238"/>
    </font>
    <font>
      <sz val="10"/>
      <name val="Arial"/>
      <family val="2"/>
      <charset val="238"/>
    </font>
    <font>
      <sz val="7"/>
      <name val="Book Antiqua"/>
      <family val="1"/>
      <charset val="238"/>
    </font>
    <font>
      <b/>
      <sz val="9"/>
      <name val="Book Antiqua"/>
      <family val="1"/>
      <charset val="238"/>
    </font>
    <font>
      <sz val="9"/>
      <name val="Book Antiqua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Protection="0">
      <alignment horizontal="center"/>
    </xf>
    <xf numFmtId="164" fontId="4" fillId="0" borderId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Fill="1"/>
    <xf numFmtId="166" fontId="1" fillId="0" borderId="0" xfId="0" applyNumberFormat="1" applyFont="1"/>
    <xf numFmtId="0" fontId="7" fillId="0" borderId="3" xfId="0" applyFont="1" applyFill="1" applyBorder="1" applyAlignment="1">
      <alignment horizontal="left" wrapText="1" indent="1"/>
    </xf>
    <xf numFmtId="0" fontId="7" fillId="0" borderId="0" xfId="0" applyFont="1" applyFill="1" applyAlignment="1">
      <alignment wrapText="1"/>
    </xf>
    <xf numFmtId="166" fontId="2" fillId="0" borderId="4" xfId="2" applyNumberFormat="1" applyFont="1" applyFill="1" applyBorder="1"/>
    <xf numFmtId="166" fontId="1" fillId="0" borderId="4" xfId="2" applyNumberFormat="1" applyFont="1" applyFill="1" applyBorder="1"/>
    <xf numFmtId="0" fontId="7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65" fontId="6" fillId="0" borderId="12" xfId="2" applyNumberFormat="1" applyFont="1" applyFill="1" applyBorder="1" applyAlignment="1">
      <alignment horizontal="center" vertical="center" wrapText="1"/>
    </xf>
    <xf numFmtId="166" fontId="1" fillId="0" borderId="13" xfId="2" applyNumberFormat="1" applyFont="1" applyFill="1" applyBorder="1"/>
    <xf numFmtId="0" fontId="6" fillId="0" borderId="1" xfId="0" applyFont="1" applyFill="1" applyBorder="1" applyAlignment="1">
      <alignment wrapText="1"/>
    </xf>
    <xf numFmtId="166" fontId="1" fillId="0" borderId="17" xfId="2" applyNumberFormat="1" applyFont="1" applyFill="1" applyBorder="1"/>
    <xf numFmtId="0" fontId="7" fillId="0" borderId="3" xfId="0" applyFont="1" applyFill="1" applyBorder="1" applyAlignment="1">
      <alignment horizontal="left" wrapText="1"/>
    </xf>
    <xf numFmtId="166" fontId="1" fillId="0" borderId="19" xfId="2" applyNumberFormat="1" applyFont="1" applyFill="1" applyBorder="1"/>
    <xf numFmtId="0" fontId="6" fillId="0" borderId="18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 indent="2"/>
    </xf>
    <xf numFmtId="165" fontId="2" fillId="0" borderId="19" xfId="2" applyNumberFormat="1" applyFont="1" applyFill="1" applyBorder="1" applyAlignment="1">
      <alignment vertical="center" wrapText="1"/>
    </xf>
    <xf numFmtId="166" fontId="1" fillId="0" borderId="21" xfId="2" applyNumberFormat="1" applyFont="1" applyFill="1" applyBorder="1"/>
    <xf numFmtId="166" fontId="1" fillId="0" borderId="22" xfId="2" applyNumberFormat="1" applyFont="1" applyFill="1" applyBorder="1"/>
    <xf numFmtId="166" fontId="1" fillId="0" borderId="15" xfId="2" applyNumberFormat="1" applyFont="1" applyFill="1" applyBorder="1"/>
    <xf numFmtId="165" fontId="2" fillId="0" borderId="23" xfId="2" applyNumberFormat="1" applyFont="1" applyFill="1" applyBorder="1" applyAlignment="1">
      <alignment horizontal="left" vertical="center" wrapText="1"/>
    </xf>
    <xf numFmtId="165" fontId="6" fillId="0" borderId="7" xfId="2" applyNumberFormat="1" applyFont="1" applyFill="1" applyBorder="1" applyAlignment="1">
      <alignment horizontal="center" vertical="center" wrapText="1"/>
    </xf>
    <xf numFmtId="166" fontId="2" fillId="2" borderId="4" xfId="2" applyNumberFormat="1" applyFont="1" applyFill="1" applyBorder="1"/>
    <xf numFmtId="0" fontId="7" fillId="0" borderId="11" xfId="0" applyFont="1" applyFill="1" applyBorder="1" applyAlignment="1">
      <alignment horizontal="center" wrapText="1"/>
    </xf>
    <xf numFmtId="166" fontId="2" fillId="0" borderId="0" xfId="0" applyNumberFormat="1" applyFont="1"/>
    <xf numFmtId="166" fontId="1" fillId="2" borderId="4" xfId="2" applyNumberFormat="1" applyFont="1" applyFill="1" applyBorder="1"/>
    <xf numFmtId="165" fontId="2" fillId="2" borderId="30" xfId="2" applyNumberFormat="1" applyFont="1" applyFill="1" applyBorder="1" applyAlignment="1">
      <alignment horizontal="left" vertical="center" wrapText="1"/>
    </xf>
    <xf numFmtId="165" fontId="2" fillId="2" borderId="4" xfId="2" applyNumberFormat="1" applyFont="1" applyFill="1" applyBorder="1" applyAlignment="1">
      <alignment vertical="center" wrapText="1"/>
    </xf>
    <xf numFmtId="165" fontId="2" fillId="2" borderId="12" xfId="2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wrapText="1" indent="1"/>
    </xf>
    <xf numFmtId="166" fontId="2" fillId="0" borderId="13" xfId="2" applyNumberFormat="1" applyFont="1" applyFill="1" applyBorder="1"/>
    <xf numFmtId="165" fontId="2" fillId="2" borderId="31" xfId="2" applyNumberFormat="1" applyFont="1" applyFill="1" applyBorder="1" applyAlignment="1">
      <alignment horizontal="left" vertical="center" wrapText="1"/>
    </xf>
    <xf numFmtId="165" fontId="2" fillId="2" borderId="4" xfId="2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wrapText="1" indent="1"/>
    </xf>
    <xf numFmtId="165" fontId="2" fillId="2" borderId="32" xfId="2" applyNumberFormat="1" applyFont="1" applyFill="1" applyBorder="1" applyAlignment="1">
      <alignment horizontal="left" vertical="center" wrapText="1"/>
    </xf>
    <xf numFmtId="166" fontId="1" fillId="0" borderId="27" xfId="2" applyNumberFormat="1" applyFont="1" applyFill="1" applyBorder="1"/>
    <xf numFmtId="0" fontId="7" fillId="0" borderId="14" xfId="0" applyFont="1" applyFill="1" applyBorder="1" applyAlignment="1">
      <alignment horizontal="left" wrapText="1" indent="1"/>
    </xf>
    <xf numFmtId="166" fontId="1" fillId="2" borderId="33" xfId="2" applyNumberFormat="1" applyFont="1" applyFill="1" applyBorder="1"/>
    <xf numFmtId="166" fontId="1" fillId="2" borderId="16" xfId="2" applyNumberFormat="1" applyFont="1" applyFill="1" applyBorder="1" applyAlignment="1">
      <alignment horizontal="right"/>
    </xf>
    <xf numFmtId="166" fontId="2" fillId="2" borderId="29" xfId="2" applyNumberFormat="1" applyFont="1" applyFill="1" applyBorder="1"/>
    <xf numFmtId="165" fontId="2" fillId="2" borderId="15" xfId="2" applyNumberFormat="1" applyFont="1" applyFill="1" applyBorder="1" applyAlignment="1">
      <alignment vertical="center" wrapText="1"/>
    </xf>
    <xf numFmtId="166" fontId="1" fillId="2" borderId="29" xfId="2" applyNumberFormat="1" applyFont="1" applyFill="1" applyBorder="1" applyAlignment="1">
      <alignment horizontal="right"/>
    </xf>
    <xf numFmtId="166" fontId="1" fillId="2" borderId="7" xfId="2" applyNumberFormat="1" applyFont="1" applyFill="1" applyBorder="1"/>
    <xf numFmtId="166" fontId="2" fillId="2" borderId="7" xfId="2" applyNumberFormat="1" applyFont="1" applyFill="1" applyBorder="1"/>
    <xf numFmtId="166" fontId="1" fillId="0" borderId="4" xfId="2" applyNumberFormat="1" applyFont="1" applyFill="1" applyBorder="1" applyAlignment="1">
      <alignment horizontal="right"/>
    </xf>
    <xf numFmtId="166" fontId="1" fillId="2" borderId="4" xfId="2" applyNumberFormat="1" applyFont="1" applyFill="1" applyBorder="1" applyAlignment="1">
      <alignment horizontal="right"/>
    </xf>
    <xf numFmtId="166" fontId="2" fillId="0" borderId="4" xfId="2" applyNumberFormat="1" applyFont="1" applyFill="1" applyBorder="1" applyAlignment="1">
      <alignment horizontal="right"/>
    </xf>
    <xf numFmtId="166" fontId="2" fillId="2" borderId="4" xfId="2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166" fontId="1" fillId="2" borderId="19" xfId="2" applyNumberFormat="1" applyFont="1" applyFill="1" applyBorder="1"/>
    <xf numFmtId="165" fontId="2" fillId="2" borderId="19" xfId="2" applyNumberFormat="1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wrapText="1" indent="1"/>
    </xf>
    <xf numFmtId="166" fontId="1" fillId="2" borderId="12" xfId="2" applyNumberFormat="1" applyFont="1" applyFill="1" applyBorder="1"/>
    <xf numFmtId="166" fontId="2" fillId="2" borderId="12" xfId="2" applyNumberFormat="1" applyFont="1" applyFill="1" applyBorder="1"/>
    <xf numFmtId="166" fontId="2" fillId="0" borderId="12" xfId="2" applyNumberFormat="1" applyFont="1" applyFill="1" applyBorder="1"/>
    <xf numFmtId="166" fontId="1" fillId="2" borderId="15" xfId="2" applyNumberFormat="1" applyFont="1" applyFill="1" applyBorder="1"/>
    <xf numFmtId="0" fontId="6" fillId="0" borderId="1" xfId="0" applyFont="1" applyFill="1" applyBorder="1" applyAlignment="1">
      <alignment horizontal="left" wrapText="1"/>
    </xf>
    <xf numFmtId="166" fontId="1" fillId="2" borderId="13" xfId="2" applyNumberFormat="1" applyFont="1" applyFill="1" applyBorder="1"/>
    <xf numFmtId="166" fontId="1" fillId="2" borderId="13" xfId="2" applyNumberFormat="1" applyFont="1" applyFill="1" applyBorder="1" applyAlignment="1">
      <alignment horizontal="right"/>
    </xf>
    <xf numFmtId="166" fontId="2" fillId="2" borderId="13" xfId="2" applyNumberFormat="1" applyFont="1" applyFill="1" applyBorder="1"/>
    <xf numFmtId="166" fontId="1" fillId="0" borderId="28" xfId="2" applyNumberFormat="1" applyFont="1" applyFill="1" applyBorder="1"/>
    <xf numFmtId="165" fontId="6" fillId="0" borderId="4" xfId="2" applyNumberFormat="1" applyFont="1" applyFill="1" applyBorder="1" applyAlignment="1">
      <alignment horizontal="center" vertical="center" wrapText="1"/>
    </xf>
    <xf numFmtId="165" fontId="6" fillId="0" borderId="21" xfId="2" applyNumberFormat="1" applyFont="1" applyFill="1" applyBorder="1" applyAlignment="1">
      <alignment horizontal="center" vertical="center" wrapText="1"/>
    </xf>
    <xf numFmtId="165" fontId="6" fillId="0" borderId="19" xfId="2" applyNumberFormat="1" applyFont="1" applyFill="1" applyBorder="1" applyAlignment="1">
      <alignment horizontal="center" vertical="center" wrapText="1"/>
    </xf>
    <xf numFmtId="165" fontId="6" fillId="0" borderId="15" xfId="2" applyNumberFormat="1" applyFont="1" applyFill="1" applyBorder="1" applyAlignment="1">
      <alignment horizontal="center" vertical="center" wrapText="1"/>
    </xf>
    <xf numFmtId="165" fontId="6" fillId="0" borderId="26" xfId="2" applyNumberFormat="1" applyFont="1" applyFill="1" applyBorder="1" applyAlignment="1">
      <alignment horizontal="center" vertical="center" wrapText="1"/>
    </xf>
    <xf numFmtId="165" fontId="6" fillId="0" borderId="24" xfId="2" applyNumberFormat="1" applyFont="1" applyFill="1" applyBorder="1" applyAlignment="1">
      <alignment horizontal="center" vertical="center" wrapText="1"/>
    </xf>
    <xf numFmtId="165" fontId="6" fillId="0" borderId="25" xfId="2" applyNumberFormat="1" applyFont="1" applyFill="1" applyBorder="1" applyAlignment="1">
      <alignment horizontal="center" vertical="center" wrapText="1"/>
    </xf>
    <xf numFmtId="165" fontId="6" fillId="0" borderId="35" xfId="2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5" fontId="6" fillId="0" borderId="34" xfId="2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65" fontId="6" fillId="0" borderId="4" xfId="2" applyNumberFormat="1" applyFont="1" applyFill="1" applyBorder="1" applyAlignment="1">
      <alignment horizontal="center" vertical="center"/>
    </xf>
    <xf numFmtId="165" fontId="6" fillId="0" borderId="5" xfId="2" applyNumberFormat="1" applyFont="1" applyFill="1" applyBorder="1" applyAlignment="1">
      <alignment horizontal="center" vertical="center" wrapText="1"/>
    </xf>
    <xf numFmtId="165" fontId="6" fillId="0" borderId="7" xfId="2" applyNumberFormat="1" applyFont="1" applyFill="1" applyBorder="1" applyAlignment="1">
      <alignment horizontal="center" vertical="center" wrapText="1"/>
    </xf>
  </cellXfs>
  <cellStyles count="3">
    <cellStyle name="Címsor" xfId="1"/>
    <cellStyle name="Ezres" xfId="2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zoomScaleNormal="100" workbookViewId="0">
      <selection activeCell="Q18" sqref="Q18"/>
    </sheetView>
  </sheetViews>
  <sheetFormatPr defaultRowHeight="15" x14ac:dyDescent="0.3"/>
  <cols>
    <col min="1" max="1" width="29.7109375" style="9" customWidth="1"/>
    <col min="2" max="2" width="10.85546875" style="1" bestFit="1" customWidth="1"/>
    <col min="3" max="3" width="12.28515625" style="1" customWidth="1"/>
    <col min="4" max="4" width="8.7109375" style="1" customWidth="1"/>
    <col min="5" max="5" width="9.85546875" style="1" customWidth="1"/>
    <col min="6" max="6" width="12.5703125" style="1" customWidth="1"/>
    <col min="7" max="7" width="8.7109375" style="1" customWidth="1"/>
    <col min="8" max="8" width="10.7109375" style="1" customWidth="1"/>
    <col min="9" max="9" width="11.85546875" style="2" customWidth="1"/>
    <col min="10" max="10" width="11.5703125" style="1" customWidth="1"/>
    <col min="11" max="11" width="9.42578125" style="1" customWidth="1"/>
    <col min="12" max="12" width="11.42578125" style="2" customWidth="1"/>
    <col min="13" max="13" width="11" style="1" customWidth="1"/>
    <col min="14" max="16384" width="9.140625" style="1"/>
  </cols>
  <sheetData>
    <row r="1" spans="1:20" ht="14.25" customHeight="1" x14ac:dyDescent="0.25">
      <c r="A1" s="77" t="s">
        <v>2</v>
      </c>
      <c r="B1" s="73"/>
      <c r="C1" s="76"/>
      <c r="D1" s="76"/>
      <c r="E1" s="76"/>
      <c r="F1" s="76"/>
      <c r="G1" s="76"/>
      <c r="H1" s="76"/>
      <c r="I1" s="76"/>
      <c r="J1" s="76"/>
      <c r="K1" s="80"/>
      <c r="L1" s="73" t="s">
        <v>5</v>
      </c>
      <c r="M1" s="70" t="s">
        <v>3</v>
      </c>
    </row>
    <row r="2" spans="1:20" ht="28.5" customHeight="1" x14ac:dyDescent="0.25">
      <c r="A2" s="78"/>
      <c r="B2" s="82" t="s">
        <v>0</v>
      </c>
      <c r="C2" s="82"/>
      <c r="D2" s="82"/>
      <c r="E2" s="81" t="s">
        <v>1</v>
      </c>
      <c r="F2" s="81"/>
      <c r="G2" s="81"/>
      <c r="H2" s="81"/>
      <c r="I2" s="83" t="s">
        <v>18</v>
      </c>
      <c r="J2" s="69" t="s">
        <v>21</v>
      </c>
      <c r="K2" s="69"/>
      <c r="L2" s="74"/>
      <c r="M2" s="71"/>
    </row>
    <row r="3" spans="1:20" ht="76.5" customHeight="1" thickBot="1" x14ac:dyDescent="0.3">
      <c r="A3" s="79"/>
      <c r="B3" s="15" t="s">
        <v>10</v>
      </c>
      <c r="C3" s="15" t="s">
        <v>13</v>
      </c>
      <c r="D3" s="15" t="s">
        <v>15</v>
      </c>
      <c r="E3" s="15" t="s">
        <v>14</v>
      </c>
      <c r="F3" s="15" t="s">
        <v>12</v>
      </c>
      <c r="G3" s="15" t="s">
        <v>16</v>
      </c>
      <c r="H3" s="15" t="s">
        <v>28</v>
      </c>
      <c r="I3" s="84"/>
      <c r="J3" s="29" t="s">
        <v>17</v>
      </c>
      <c r="K3" s="29" t="s">
        <v>25</v>
      </c>
      <c r="L3" s="75"/>
      <c r="M3" s="72"/>
    </row>
    <row r="4" spans="1:20" s="5" customFormat="1" thickBot="1" x14ac:dyDescent="0.35">
      <c r="A4" s="12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56">
        <v>9</v>
      </c>
      <c r="J4" s="14">
        <v>10</v>
      </c>
      <c r="K4" s="14">
        <v>11</v>
      </c>
      <c r="L4" s="31">
        <v>12</v>
      </c>
      <c r="M4" s="13">
        <v>13</v>
      </c>
      <c r="N4" s="3"/>
      <c r="O4" s="3"/>
      <c r="P4" s="3"/>
      <c r="Q4" s="3"/>
      <c r="R4" s="3"/>
      <c r="S4" s="3"/>
      <c r="T4" s="4"/>
    </row>
    <row r="5" spans="1:20" s="5" customFormat="1" ht="28.5" x14ac:dyDescent="0.3">
      <c r="A5" s="17" t="s">
        <v>29</v>
      </c>
      <c r="B5" s="16">
        <v>2000</v>
      </c>
      <c r="C5" s="16">
        <v>4235</v>
      </c>
      <c r="D5" s="16"/>
      <c r="E5" s="16"/>
      <c r="F5" s="16"/>
      <c r="G5" s="16">
        <v>300</v>
      </c>
      <c r="H5" s="16"/>
      <c r="I5" s="38">
        <v>373629</v>
      </c>
      <c r="J5" s="16">
        <v>7168</v>
      </c>
      <c r="K5" s="16">
        <v>5835</v>
      </c>
      <c r="L5" s="38">
        <f>SUM(B5:K5)</f>
        <v>393167</v>
      </c>
      <c r="M5" s="25">
        <v>223161</v>
      </c>
      <c r="N5" s="3"/>
      <c r="O5" s="3"/>
      <c r="P5" s="3"/>
      <c r="Q5" s="3"/>
      <c r="R5" s="3"/>
      <c r="S5" s="3"/>
      <c r="T5" s="4"/>
    </row>
    <row r="6" spans="1:20" s="5" customFormat="1" x14ac:dyDescent="0.3">
      <c r="A6" s="8" t="s">
        <v>26</v>
      </c>
      <c r="B6" s="11"/>
      <c r="C6" s="11"/>
      <c r="D6" s="11"/>
      <c r="E6" s="11"/>
      <c r="F6" s="11"/>
      <c r="G6" s="11"/>
      <c r="H6" s="11"/>
      <c r="I6" s="10">
        <v>5343</v>
      </c>
      <c r="J6" s="11">
        <v>1508</v>
      </c>
      <c r="K6" s="11"/>
      <c r="L6" s="10">
        <f>SUM(B6:K6)</f>
        <v>6851</v>
      </c>
      <c r="M6" s="20"/>
      <c r="N6" s="3"/>
      <c r="O6" s="3"/>
      <c r="P6" s="3"/>
      <c r="Q6" s="3"/>
      <c r="R6" s="3"/>
      <c r="S6" s="3"/>
      <c r="T6" s="4"/>
    </row>
    <row r="7" spans="1:20" s="5" customFormat="1" x14ac:dyDescent="0.3">
      <c r="A7" s="8" t="s">
        <v>27</v>
      </c>
      <c r="B7" s="11">
        <f>SUM(B5)</f>
        <v>2000</v>
      </c>
      <c r="C7" s="11">
        <f t="shared" ref="C7:M7" si="0">SUM(C5)</f>
        <v>4235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300</v>
      </c>
      <c r="H7" s="11">
        <f t="shared" si="0"/>
        <v>0</v>
      </c>
      <c r="I7" s="10">
        <f>SUM(I5:I6)</f>
        <v>378972</v>
      </c>
      <c r="J7" s="11">
        <f>SUM(J5:J6)</f>
        <v>8676</v>
      </c>
      <c r="K7" s="11">
        <f t="shared" si="0"/>
        <v>5835</v>
      </c>
      <c r="L7" s="10">
        <f t="shared" ref="L7:L38" si="1">SUM(B7:K7)</f>
        <v>400018</v>
      </c>
      <c r="M7" s="43">
        <f t="shared" si="0"/>
        <v>223161</v>
      </c>
      <c r="N7" s="3"/>
      <c r="O7" s="3"/>
      <c r="P7" s="3"/>
      <c r="Q7" s="3"/>
      <c r="R7" s="3"/>
      <c r="S7" s="3"/>
      <c r="T7" s="4"/>
    </row>
    <row r="8" spans="1:20" s="5" customFormat="1" x14ac:dyDescent="0.3">
      <c r="A8" s="8" t="s">
        <v>8</v>
      </c>
      <c r="B8" s="11"/>
      <c r="C8" s="11">
        <v>1115</v>
      </c>
      <c r="D8" s="11"/>
      <c r="E8" s="11"/>
      <c r="F8" s="11"/>
      <c r="G8" s="11"/>
      <c r="H8" s="11"/>
      <c r="I8" s="10">
        <v>223161</v>
      </c>
      <c r="J8" s="10"/>
      <c r="K8" s="11"/>
      <c r="L8" s="10">
        <f t="shared" si="1"/>
        <v>224276</v>
      </c>
      <c r="M8" s="26">
        <v>223161</v>
      </c>
      <c r="N8" s="3"/>
      <c r="O8" s="3"/>
      <c r="P8" s="3"/>
      <c r="Q8" s="3"/>
      <c r="R8" s="3"/>
      <c r="S8" s="3"/>
      <c r="T8" s="4"/>
    </row>
    <row r="9" spans="1:20" s="6" customFormat="1" x14ac:dyDescent="0.3">
      <c r="A9" s="19" t="s">
        <v>22</v>
      </c>
      <c r="B9" s="11">
        <v>1000</v>
      </c>
      <c r="C9" s="52"/>
      <c r="D9" s="52"/>
      <c r="E9" s="52"/>
      <c r="F9" s="52"/>
      <c r="G9" s="52"/>
      <c r="H9" s="11"/>
      <c r="I9" s="30">
        <v>449063</v>
      </c>
      <c r="J9" s="10"/>
      <c r="K9" s="52"/>
      <c r="L9" s="10">
        <f t="shared" si="1"/>
        <v>450063</v>
      </c>
      <c r="M9" s="18">
        <v>376018</v>
      </c>
      <c r="R9" s="3"/>
      <c r="S9" s="3"/>
    </row>
    <row r="10" spans="1:20" s="6" customFormat="1" x14ac:dyDescent="0.3">
      <c r="A10" s="8" t="s">
        <v>26</v>
      </c>
      <c r="B10" s="11">
        <v>74</v>
      </c>
      <c r="C10" s="52"/>
      <c r="D10" s="52"/>
      <c r="E10" s="52"/>
      <c r="F10" s="52"/>
      <c r="G10" s="52"/>
      <c r="H10" s="11"/>
      <c r="I10" s="30"/>
      <c r="J10" s="11">
        <v>1701</v>
      </c>
      <c r="K10" s="52"/>
      <c r="L10" s="10">
        <f t="shared" si="1"/>
        <v>1775</v>
      </c>
      <c r="M10" s="18"/>
      <c r="R10" s="3"/>
      <c r="S10" s="3"/>
    </row>
    <row r="11" spans="1:20" s="6" customFormat="1" x14ac:dyDescent="0.3">
      <c r="A11" s="8" t="s">
        <v>27</v>
      </c>
      <c r="B11" s="11">
        <f>SUM(B9:B10)</f>
        <v>1074</v>
      </c>
      <c r="C11" s="11">
        <f t="shared" ref="C11:M11" si="2">SUM(C9:C10)</f>
        <v>0</v>
      </c>
      <c r="D11" s="11">
        <f t="shared" si="2"/>
        <v>0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0">
        <f t="shared" si="2"/>
        <v>449063</v>
      </c>
      <c r="J11" s="11">
        <f t="shared" si="2"/>
        <v>1701</v>
      </c>
      <c r="K11" s="11">
        <f t="shared" si="2"/>
        <v>0</v>
      </c>
      <c r="L11" s="10">
        <f t="shared" si="1"/>
        <v>451838</v>
      </c>
      <c r="M11" s="20">
        <f t="shared" si="2"/>
        <v>376018</v>
      </c>
      <c r="R11" s="3"/>
      <c r="S11" s="3"/>
    </row>
    <row r="12" spans="1:20" s="6" customFormat="1" x14ac:dyDescent="0.3">
      <c r="A12" s="8" t="s">
        <v>8</v>
      </c>
      <c r="B12" s="11"/>
      <c r="C12" s="52"/>
      <c r="D12" s="52"/>
      <c r="E12" s="52"/>
      <c r="F12" s="52"/>
      <c r="G12" s="52"/>
      <c r="H12" s="11"/>
      <c r="I12" s="10">
        <v>376018</v>
      </c>
      <c r="J12" s="10"/>
      <c r="K12" s="52"/>
      <c r="L12" s="10">
        <f t="shared" si="1"/>
        <v>376018</v>
      </c>
      <c r="M12" s="18">
        <v>376018</v>
      </c>
    </row>
    <row r="13" spans="1:20" ht="28.5" x14ac:dyDescent="0.3">
      <c r="A13" s="19" t="s">
        <v>6</v>
      </c>
      <c r="B13" s="11">
        <v>65025</v>
      </c>
      <c r="C13" s="52">
        <v>60312</v>
      </c>
      <c r="D13" s="52"/>
      <c r="E13" s="52"/>
      <c r="F13" s="52"/>
      <c r="G13" s="52"/>
      <c r="H13" s="11"/>
      <c r="I13" s="10">
        <v>94603</v>
      </c>
      <c r="J13" s="11">
        <v>52882</v>
      </c>
      <c r="K13" s="52"/>
      <c r="L13" s="10">
        <f t="shared" si="1"/>
        <v>272822</v>
      </c>
      <c r="M13" s="18">
        <v>22815</v>
      </c>
      <c r="R13" s="6"/>
      <c r="S13" s="6"/>
    </row>
    <row r="14" spans="1:20" x14ac:dyDescent="0.3">
      <c r="A14" s="8" t="s">
        <v>26</v>
      </c>
      <c r="B14" s="11"/>
      <c r="C14" s="52">
        <v>5071</v>
      </c>
      <c r="D14" s="52"/>
      <c r="E14" s="52"/>
      <c r="F14" s="52"/>
      <c r="G14" s="52"/>
      <c r="H14" s="11"/>
      <c r="I14" s="10"/>
      <c r="J14" s="11">
        <v>1055</v>
      </c>
      <c r="K14" s="52"/>
      <c r="L14" s="10">
        <f t="shared" si="1"/>
        <v>6126</v>
      </c>
      <c r="M14" s="18"/>
      <c r="R14" s="6"/>
      <c r="S14" s="6"/>
    </row>
    <row r="15" spans="1:20" x14ac:dyDescent="0.3">
      <c r="A15" s="8" t="s">
        <v>27</v>
      </c>
      <c r="B15" s="11">
        <f>SUM(B13:B14)</f>
        <v>65025</v>
      </c>
      <c r="C15" s="11">
        <f t="shared" ref="C15:M15" si="3">SUM(C13:C14)</f>
        <v>65383</v>
      </c>
      <c r="D15" s="11">
        <f t="shared" si="3"/>
        <v>0</v>
      </c>
      <c r="E15" s="11">
        <f t="shared" si="3"/>
        <v>0</v>
      </c>
      <c r="F15" s="11">
        <f t="shared" si="3"/>
        <v>0</v>
      </c>
      <c r="G15" s="11">
        <f t="shared" si="3"/>
        <v>0</v>
      </c>
      <c r="H15" s="11">
        <f t="shared" si="3"/>
        <v>0</v>
      </c>
      <c r="I15" s="10">
        <f t="shared" si="3"/>
        <v>94603</v>
      </c>
      <c r="J15" s="11">
        <f t="shared" si="3"/>
        <v>53937</v>
      </c>
      <c r="K15" s="11">
        <f t="shared" si="3"/>
        <v>0</v>
      </c>
      <c r="L15" s="10">
        <f t="shared" si="1"/>
        <v>278948</v>
      </c>
      <c r="M15" s="20">
        <f t="shared" si="3"/>
        <v>22815</v>
      </c>
      <c r="R15" s="6"/>
      <c r="S15" s="6"/>
    </row>
    <row r="16" spans="1:20" x14ac:dyDescent="0.3">
      <c r="A16" s="8" t="s">
        <v>8</v>
      </c>
      <c r="B16" s="11"/>
      <c r="C16" s="52"/>
      <c r="D16" s="52"/>
      <c r="E16" s="52"/>
      <c r="F16" s="52"/>
      <c r="G16" s="52"/>
      <c r="H16" s="11"/>
      <c r="I16" s="10">
        <v>22815</v>
      </c>
      <c r="J16" s="11"/>
      <c r="K16" s="52"/>
      <c r="L16" s="10">
        <f t="shared" si="1"/>
        <v>22815</v>
      </c>
      <c r="M16" s="18">
        <v>22815</v>
      </c>
    </row>
    <row r="17" spans="1:13" x14ac:dyDescent="0.3">
      <c r="A17" s="19" t="s">
        <v>11</v>
      </c>
      <c r="B17" s="11">
        <v>5200</v>
      </c>
      <c r="C17" s="52"/>
      <c r="D17" s="52"/>
      <c r="E17" s="52"/>
      <c r="F17" s="52"/>
      <c r="G17" s="52"/>
      <c r="H17" s="11"/>
      <c r="I17" s="10">
        <v>64342</v>
      </c>
      <c r="J17" s="11"/>
      <c r="K17" s="53"/>
      <c r="L17" s="10">
        <f t="shared" si="1"/>
        <v>69542</v>
      </c>
      <c r="M17" s="18">
        <v>18667</v>
      </c>
    </row>
    <row r="18" spans="1:13" x14ac:dyDescent="0.3">
      <c r="A18" s="8" t="s">
        <v>26</v>
      </c>
      <c r="B18" s="11"/>
      <c r="C18" s="52">
        <v>287</v>
      </c>
      <c r="D18" s="52"/>
      <c r="E18" s="52"/>
      <c r="F18" s="52"/>
      <c r="G18" s="52"/>
      <c r="H18" s="11"/>
      <c r="I18" s="10"/>
      <c r="J18" s="11">
        <v>337</v>
      </c>
      <c r="K18" s="53"/>
      <c r="L18" s="10">
        <f t="shared" si="1"/>
        <v>624</v>
      </c>
      <c r="M18" s="18"/>
    </row>
    <row r="19" spans="1:13" x14ac:dyDescent="0.3">
      <c r="A19" s="8" t="s">
        <v>27</v>
      </c>
      <c r="B19" s="11">
        <f>SUM(B17:B18)</f>
        <v>5200</v>
      </c>
      <c r="C19" s="11">
        <f t="shared" ref="C19:M19" si="4">SUM(C17:C18)</f>
        <v>287</v>
      </c>
      <c r="D19" s="11">
        <f t="shared" si="4"/>
        <v>0</v>
      </c>
      <c r="E19" s="11">
        <f t="shared" si="4"/>
        <v>0</v>
      </c>
      <c r="F19" s="11">
        <f t="shared" si="4"/>
        <v>0</v>
      </c>
      <c r="G19" s="11">
        <f t="shared" si="4"/>
        <v>0</v>
      </c>
      <c r="H19" s="11">
        <f t="shared" si="4"/>
        <v>0</v>
      </c>
      <c r="I19" s="10">
        <f t="shared" si="4"/>
        <v>64342</v>
      </c>
      <c r="J19" s="11">
        <f t="shared" si="4"/>
        <v>337</v>
      </c>
      <c r="K19" s="11">
        <f t="shared" si="4"/>
        <v>0</v>
      </c>
      <c r="L19" s="10">
        <f t="shared" si="1"/>
        <v>70166</v>
      </c>
      <c r="M19" s="20">
        <f t="shared" si="4"/>
        <v>18667</v>
      </c>
    </row>
    <row r="20" spans="1:13" x14ac:dyDescent="0.3">
      <c r="A20" s="8" t="s">
        <v>8</v>
      </c>
      <c r="B20" s="11"/>
      <c r="C20" s="52"/>
      <c r="D20" s="52"/>
      <c r="E20" s="52"/>
      <c r="F20" s="52"/>
      <c r="G20" s="52"/>
      <c r="H20" s="11"/>
      <c r="I20" s="10">
        <v>18667</v>
      </c>
      <c r="J20" s="11"/>
      <c r="K20" s="53"/>
      <c r="L20" s="10">
        <f t="shared" si="1"/>
        <v>18667</v>
      </c>
      <c r="M20" s="18">
        <v>18667</v>
      </c>
    </row>
    <row r="21" spans="1:13" ht="28.5" x14ac:dyDescent="0.3">
      <c r="A21" s="19" t="s">
        <v>30</v>
      </c>
      <c r="B21" s="11">
        <v>13015</v>
      </c>
      <c r="C21" s="52">
        <v>123346</v>
      </c>
      <c r="D21" s="52"/>
      <c r="E21" s="54"/>
      <c r="F21" s="54"/>
      <c r="G21" s="54"/>
      <c r="H21" s="11"/>
      <c r="I21" s="10">
        <v>93192</v>
      </c>
      <c r="J21" s="11"/>
      <c r="K21" s="53"/>
      <c r="L21" s="10">
        <f t="shared" si="1"/>
        <v>229553</v>
      </c>
      <c r="M21" s="18">
        <v>0</v>
      </c>
    </row>
    <row r="22" spans="1:13" x14ac:dyDescent="0.3">
      <c r="A22" s="8" t="s">
        <v>26</v>
      </c>
      <c r="B22" s="11"/>
      <c r="C22" s="52"/>
      <c r="D22" s="52"/>
      <c r="E22" s="54"/>
      <c r="F22" s="54"/>
      <c r="G22" s="54"/>
      <c r="H22" s="11"/>
      <c r="I22" s="10"/>
      <c r="J22" s="11">
        <v>632</v>
      </c>
      <c r="K22" s="53"/>
      <c r="L22" s="10">
        <f t="shared" si="1"/>
        <v>632</v>
      </c>
      <c r="M22" s="18"/>
    </row>
    <row r="23" spans="1:13" x14ac:dyDescent="0.3">
      <c r="A23" s="8" t="s">
        <v>27</v>
      </c>
      <c r="B23" s="11">
        <f>SUM(B21:B22)</f>
        <v>13015</v>
      </c>
      <c r="C23" s="11">
        <f t="shared" ref="C23:K23" si="5">SUM(C21:C22)</f>
        <v>123346</v>
      </c>
      <c r="D23" s="11">
        <f t="shared" si="5"/>
        <v>0</v>
      </c>
      <c r="E23" s="11">
        <f t="shared" si="5"/>
        <v>0</v>
      </c>
      <c r="F23" s="11">
        <f t="shared" si="5"/>
        <v>0</v>
      </c>
      <c r="G23" s="11">
        <f t="shared" si="5"/>
        <v>0</v>
      </c>
      <c r="H23" s="11">
        <f t="shared" si="5"/>
        <v>0</v>
      </c>
      <c r="I23" s="10">
        <f t="shared" si="5"/>
        <v>93192</v>
      </c>
      <c r="J23" s="11">
        <f t="shared" si="5"/>
        <v>632</v>
      </c>
      <c r="K23" s="11">
        <f t="shared" si="5"/>
        <v>0</v>
      </c>
      <c r="L23" s="10">
        <f t="shared" si="1"/>
        <v>230185</v>
      </c>
      <c r="M23" s="18">
        <f>SUM(M21:M22)</f>
        <v>0</v>
      </c>
    </row>
    <row r="24" spans="1:13" x14ac:dyDescent="0.3">
      <c r="A24" s="8" t="s">
        <v>8</v>
      </c>
      <c r="B24" s="33"/>
      <c r="C24" s="53">
        <v>112437</v>
      </c>
      <c r="D24" s="53"/>
      <c r="E24" s="55"/>
      <c r="F24" s="55"/>
      <c r="G24" s="55"/>
      <c r="H24" s="33"/>
      <c r="I24" s="30"/>
      <c r="J24" s="33"/>
      <c r="K24" s="53"/>
      <c r="L24" s="10">
        <f t="shared" si="1"/>
        <v>112437</v>
      </c>
      <c r="M24" s="18">
        <v>0</v>
      </c>
    </row>
    <row r="25" spans="1:13" ht="28.5" x14ac:dyDescent="0.3">
      <c r="A25" s="19" t="s">
        <v>23</v>
      </c>
      <c r="B25" s="33">
        <v>82286</v>
      </c>
      <c r="C25" s="53"/>
      <c r="D25" s="53"/>
      <c r="E25" s="53"/>
      <c r="F25" s="53"/>
      <c r="G25" s="53"/>
      <c r="H25" s="33"/>
      <c r="I25" s="30">
        <v>261816</v>
      </c>
      <c r="J25" s="33">
        <v>26537</v>
      </c>
      <c r="K25" s="53"/>
      <c r="L25" s="10">
        <f t="shared" si="1"/>
        <v>370639</v>
      </c>
      <c r="M25" s="18">
        <v>224598</v>
      </c>
    </row>
    <row r="26" spans="1:13" x14ac:dyDescent="0.3">
      <c r="A26" s="8" t="s">
        <v>26</v>
      </c>
      <c r="B26" s="33"/>
      <c r="C26" s="53"/>
      <c r="D26" s="53"/>
      <c r="E26" s="53"/>
      <c r="F26" s="53"/>
      <c r="G26" s="53"/>
      <c r="H26" s="33"/>
      <c r="I26" s="30">
        <v>10218</v>
      </c>
      <c r="J26" s="33">
        <v>3355</v>
      </c>
      <c r="K26" s="53"/>
      <c r="L26" s="10">
        <f t="shared" si="1"/>
        <v>13573</v>
      </c>
      <c r="M26" s="18">
        <v>10218</v>
      </c>
    </row>
    <row r="27" spans="1:13" x14ac:dyDescent="0.3">
      <c r="A27" s="8" t="s">
        <v>27</v>
      </c>
      <c r="B27" s="33">
        <f>SUM(B25:B26)</f>
        <v>82286</v>
      </c>
      <c r="C27" s="33">
        <f t="shared" ref="C27:M27" si="6">SUM(C25:C26)</f>
        <v>0</v>
      </c>
      <c r="D27" s="33">
        <f t="shared" si="6"/>
        <v>0</v>
      </c>
      <c r="E27" s="33">
        <f t="shared" si="6"/>
        <v>0</v>
      </c>
      <c r="F27" s="33">
        <f t="shared" si="6"/>
        <v>0</v>
      </c>
      <c r="G27" s="33">
        <f t="shared" si="6"/>
        <v>0</v>
      </c>
      <c r="H27" s="33">
        <f t="shared" si="6"/>
        <v>0</v>
      </c>
      <c r="I27" s="30">
        <f t="shared" si="6"/>
        <v>272034</v>
      </c>
      <c r="J27" s="33">
        <f t="shared" si="6"/>
        <v>29892</v>
      </c>
      <c r="K27" s="33">
        <f t="shared" si="6"/>
        <v>0</v>
      </c>
      <c r="L27" s="10">
        <f t="shared" si="1"/>
        <v>384212</v>
      </c>
      <c r="M27" s="57">
        <f t="shared" si="6"/>
        <v>234816</v>
      </c>
    </row>
    <row r="28" spans="1:13" x14ac:dyDescent="0.3">
      <c r="A28" s="8" t="s">
        <v>8</v>
      </c>
      <c r="B28" s="33"/>
      <c r="C28" s="53"/>
      <c r="D28" s="53"/>
      <c r="E28" s="53"/>
      <c r="F28" s="53"/>
      <c r="G28" s="53"/>
      <c r="H28" s="33"/>
      <c r="I28" s="30">
        <v>100179</v>
      </c>
      <c r="J28" s="33"/>
      <c r="K28" s="53"/>
      <c r="L28" s="10">
        <f t="shared" si="1"/>
        <v>100179</v>
      </c>
      <c r="M28" s="18">
        <v>100179</v>
      </c>
    </row>
    <row r="29" spans="1:13" x14ac:dyDescent="0.3">
      <c r="A29" s="19" t="s">
        <v>24</v>
      </c>
      <c r="B29" s="33">
        <v>18700</v>
      </c>
      <c r="C29" s="53"/>
      <c r="D29" s="53"/>
      <c r="E29" s="53"/>
      <c r="F29" s="53"/>
      <c r="G29" s="53"/>
      <c r="H29" s="33"/>
      <c r="I29" s="30">
        <v>71509</v>
      </c>
      <c r="J29" s="33">
        <v>1210</v>
      </c>
      <c r="K29" s="53"/>
      <c r="L29" s="10">
        <f t="shared" si="1"/>
        <v>91419</v>
      </c>
      <c r="M29" s="18">
        <v>34300</v>
      </c>
    </row>
    <row r="30" spans="1:13" x14ac:dyDescent="0.3">
      <c r="A30" s="8" t="s">
        <v>26</v>
      </c>
      <c r="B30" s="33"/>
      <c r="C30" s="53">
        <v>167</v>
      </c>
      <c r="D30" s="53"/>
      <c r="E30" s="53"/>
      <c r="F30" s="53">
        <v>901</v>
      </c>
      <c r="G30" s="53"/>
      <c r="H30" s="33"/>
      <c r="I30" s="30"/>
      <c r="J30" s="33">
        <v>504</v>
      </c>
      <c r="K30" s="53"/>
      <c r="L30" s="10">
        <f t="shared" si="1"/>
        <v>1572</v>
      </c>
      <c r="M30" s="18"/>
    </row>
    <row r="31" spans="1:13" ht="15.75" thickBot="1" x14ac:dyDescent="0.35">
      <c r="A31" s="59" t="s">
        <v>27</v>
      </c>
      <c r="B31" s="60">
        <f>SUM(B29:B30)</f>
        <v>18700</v>
      </c>
      <c r="C31" s="60">
        <f t="shared" ref="C31:M31" si="7">SUM(C29:C30)</f>
        <v>167</v>
      </c>
      <c r="D31" s="60">
        <f t="shared" si="7"/>
        <v>0</v>
      </c>
      <c r="E31" s="60">
        <f t="shared" si="7"/>
        <v>0</v>
      </c>
      <c r="F31" s="60">
        <f t="shared" si="7"/>
        <v>901</v>
      </c>
      <c r="G31" s="60">
        <f t="shared" si="7"/>
        <v>0</v>
      </c>
      <c r="H31" s="60">
        <f t="shared" si="7"/>
        <v>0</v>
      </c>
      <c r="I31" s="61">
        <f t="shared" si="7"/>
        <v>71509</v>
      </c>
      <c r="J31" s="60">
        <f t="shared" si="7"/>
        <v>1714</v>
      </c>
      <c r="K31" s="60">
        <f t="shared" si="7"/>
        <v>0</v>
      </c>
      <c r="L31" s="62">
        <f t="shared" si="1"/>
        <v>92991</v>
      </c>
      <c r="M31" s="63">
        <f t="shared" si="7"/>
        <v>34300</v>
      </c>
    </row>
    <row r="32" spans="1:13" ht="28.5" x14ac:dyDescent="0.3">
      <c r="A32" s="64" t="s">
        <v>19</v>
      </c>
      <c r="B32" s="65"/>
      <c r="C32" s="66"/>
      <c r="D32" s="66"/>
      <c r="E32" s="66"/>
      <c r="F32" s="66"/>
      <c r="G32" s="66"/>
      <c r="H32" s="65"/>
      <c r="I32" s="67">
        <v>80303</v>
      </c>
      <c r="J32" s="65">
        <v>1554</v>
      </c>
      <c r="K32" s="66"/>
      <c r="L32" s="38">
        <f t="shared" si="1"/>
        <v>81857</v>
      </c>
      <c r="M32" s="68">
        <v>67836</v>
      </c>
    </row>
    <row r="33" spans="1:13" x14ac:dyDescent="0.3">
      <c r="A33" s="8" t="s">
        <v>26</v>
      </c>
      <c r="B33" s="33"/>
      <c r="C33" s="53"/>
      <c r="D33" s="53"/>
      <c r="E33" s="53"/>
      <c r="F33" s="53"/>
      <c r="G33" s="53"/>
      <c r="H33" s="33"/>
      <c r="I33" s="30">
        <v>11286</v>
      </c>
      <c r="J33" s="33">
        <v>355</v>
      </c>
      <c r="K33" s="53"/>
      <c r="L33" s="10">
        <f t="shared" si="1"/>
        <v>11641</v>
      </c>
      <c r="M33" s="18">
        <v>11286</v>
      </c>
    </row>
    <row r="34" spans="1:13" x14ac:dyDescent="0.3">
      <c r="A34" s="8" t="s">
        <v>27</v>
      </c>
      <c r="B34" s="33">
        <f>SUM(B32:B33)</f>
        <v>0</v>
      </c>
      <c r="C34" s="33">
        <f t="shared" ref="C34:M34" si="8">SUM(C32:C33)</f>
        <v>0</v>
      </c>
      <c r="D34" s="33">
        <f t="shared" si="8"/>
        <v>0</v>
      </c>
      <c r="E34" s="33">
        <f t="shared" si="8"/>
        <v>0</v>
      </c>
      <c r="F34" s="33">
        <f t="shared" si="8"/>
        <v>0</v>
      </c>
      <c r="G34" s="33">
        <f t="shared" si="8"/>
        <v>0</v>
      </c>
      <c r="H34" s="33">
        <f t="shared" si="8"/>
        <v>0</v>
      </c>
      <c r="I34" s="30">
        <f t="shared" si="8"/>
        <v>91589</v>
      </c>
      <c r="J34" s="33">
        <f t="shared" si="8"/>
        <v>1909</v>
      </c>
      <c r="K34" s="33">
        <f t="shared" si="8"/>
        <v>0</v>
      </c>
      <c r="L34" s="10">
        <f t="shared" si="1"/>
        <v>93498</v>
      </c>
      <c r="M34" s="57">
        <f t="shared" si="8"/>
        <v>79122</v>
      </c>
    </row>
    <row r="35" spans="1:13" x14ac:dyDescent="0.3">
      <c r="A35" s="8" t="s">
        <v>20</v>
      </c>
      <c r="B35" s="33"/>
      <c r="C35" s="53"/>
      <c r="D35" s="53"/>
      <c r="E35" s="53"/>
      <c r="F35" s="53"/>
      <c r="G35" s="53"/>
      <c r="H35" s="33"/>
      <c r="I35" s="30">
        <v>79122</v>
      </c>
      <c r="J35" s="33"/>
      <c r="K35" s="53"/>
      <c r="L35" s="10">
        <f t="shared" si="1"/>
        <v>79122</v>
      </c>
      <c r="M35" s="18">
        <v>79122</v>
      </c>
    </row>
    <row r="36" spans="1:13" ht="28.5" x14ac:dyDescent="0.3">
      <c r="A36" s="19" t="s">
        <v>7</v>
      </c>
      <c r="B36" s="33">
        <v>177616</v>
      </c>
      <c r="C36" s="53">
        <v>3730</v>
      </c>
      <c r="D36" s="53"/>
      <c r="E36" s="53"/>
      <c r="F36" s="53"/>
      <c r="G36" s="53"/>
      <c r="H36" s="33"/>
      <c r="I36" s="30">
        <v>468128</v>
      </c>
      <c r="J36" s="33">
        <v>0</v>
      </c>
      <c r="K36" s="30"/>
      <c r="L36" s="10">
        <f t="shared" si="1"/>
        <v>649474</v>
      </c>
      <c r="M36" s="20">
        <v>169704</v>
      </c>
    </row>
    <row r="37" spans="1:13" x14ac:dyDescent="0.3">
      <c r="A37" s="8" t="s">
        <v>26</v>
      </c>
      <c r="B37" s="33"/>
      <c r="C37" s="53">
        <v>984</v>
      </c>
      <c r="D37" s="53"/>
      <c r="E37" s="53"/>
      <c r="F37" s="53"/>
      <c r="G37" s="53"/>
      <c r="H37" s="33"/>
      <c r="I37" s="30">
        <v>200</v>
      </c>
      <c r="J37" s="33">
        <v>2344</v>
      </c>
      <c r="K37" s="30"/>
      <c r="L37" s="10">
        <f t="shared" si="1"/>
        <v>3528</v>
      </c>
      <c r="M37" s="18"/>
    </row>
    <row r="38" spans="1:13" x14ac:dyDescent="0.3">
      <c r="A38" s="8" t="s">
        <v>27</v>
      </c>
      <c r="B38" s="33">
        <f>SUM(B36:B37)</f>
        <v>177616</v>
      </c>
      <c r="C38" s="33">
        <f t="shared" ref="C38:M38" si="9">SUM(C36:C37)</f>
        <v>4714</v>
      </c>
      <c r="D38" s="33">
        <f t="shared" si="9"/>
        <v>0</v>
      </c>
      <c r="E38" s="33">
        <f t="shared" si="9"/>
        <v>0</v>
      </c>
      <c r="F38" s="33">
        <f t="shared" si="9"/>
        <v>0</v>
      </c>
      <c r="G38" s="33">
        <f t="shared" si="9"/>
        <v>0</v>
      </c>
      <c r="H38" s="33">
        <f t="shared" si="9"/>
        <v>0</v>
      </c>
      <c r="I38" s="30">
        <f t="shared" si="9"/>
        <v>468328</v>
      </c>
      <c r="J38" s="33">
        <f t="shared" si="9"/>
        <v>2344</v>
      </c>
      <c r="K38" s="33">
        <f t="shared" si="9"/>
        <v>0</v>
      </c>
      <c r="L38" s="10">
        <f t="shared" si="1"/>
        <v>653002</v>
      </c>
      <c r="M38" s="57">
        <f t="shared" si="9"/>
        <v>169704</v>
      </c>
    </row>
    <row r="39" spans="1:13" ht="15.75" thickBot="1" x14ac:dyDescent="0.35">
      <c r="A39" s="44" t="s">
        <v>8</v>
      </c>
      <c r="B39" s="45">
        <v>177616</v>
      </c>
      <c r="C39" s="46"/>
      <c r="D39" s="49"/>
      <c r="E39" s="49"/>
      <c r="F39" s="49"/>
      <c r="G39" s="49"/>
      <c r="H39" s="50"/>
      <c r="I39" s="51">
        <v>169704</v>
      </c>
      <c r="J39" s="47"/>
      <c r="K39" s="49"/>
      <c r="L39" s="47">
        <f>SUM(B39:K39)</f>
        <v>347320</v>
      </c>
      <c r="M39" s="27">
        <v>169704</v>
      </c>
    </row>
    <row r="40" spans="1:13" s="2" customFormat="1" x14ac:dyDescent="0.3">
      <c r="A40" s="21" t="s">
        <v>4</v>
      </c>
      <c r="B40" s="34">
        <f t="shared" ref="B40:M40" si="10">B5+B9+B13+B17+B21+B25+B29+B32+B36</f>
        <v>364842</v>
      </c>
      <c r="C40" s="34">
        <f t="shared" si="10"/>
        <v>191623</v>
      </c>
      <c r="D40" s="34">
        <f t="shared" si="10"/>
        <v>0</v>
      </c>
      <c r="E40" s="34">
        <f t="shared" si="10"/>
        <v>0</v>
      </c>
      <c r="F40" s="34">
        <f t="shared" si="10"/>
        <v>0</v>
      </c>
      <c r="G40" s="34">
        <f t="shared" si="10"/>
        <v>300</v>
      </c>
      <c r="H40" s="34">
        <f t="shared" si="10"/>
        <v>0</v>
      </c>
      <c r="I40" s="34">
        <f t="shared" si="10"/>
        <v>1956585</v>
      </c>
      <c r="J40" s="34">
        <f t="shared" si="10"/>
        <v>89351</v>
      </c>
      <c r="K40" s="34">
        <f t="shared" si="10"/>
        <v>5835</v>
      </c>
      <c r="L40" s="34">
        <f t="shared" si="10"/>
        <v>2608536</v>
      </c>
      <c r="M40" s="28">
        <f t="shared" si="10"/>
        <v>1137099</v>
      </c>
    </row>
    <row r="41" spans="1:13" s="2" customFormat="1" x14ac:dyDescent="0.3">
      <c r="A41" s="41" t="s">
        <v>26</v>
      </c>
      <c r="B41" s="40">
        <f>SUM(B6+B10+B14+B18+B22+B26+B30+B33+B37)</f>
        <v>74</v>
      </c>
      <c r="C41" s="40">
        <f t="shared" ref="C41:M41" si="11">SUM(C6+C10+C14+C18+C22+C26+C30+C33+C37)</f>
        <v>6509</v>
      </c>
      <c r="D41" s="40">
        <f t="shared" si="11"/>
        <v>0</v>
      </c>
      <c r="E41" s="40">
        <f t="shared" si="11"/>
        <v>0</v>
      </c>
      <c r="F41" s="40">
        <f t="shared" si="11"/>
        <v>901</v>
      </c>
      <c r="G41" s="40">
        <f t="shared" si="11"/>
        <v>0</v>
      </c>
      <c r="H41" s="40">
        <f t="shared" si="11"/>
        <v>0</v>
      </c>
      <c r="I41" s="40">
        <f t="shared" si="11"/>
        <v>27047</v>
      </c>
      <c r="J41" s="40">
        <f t="shared" si="11"/>
        <v>11791</v>
      </c>
      <c r="K41" s="40">
        <f t="shared" si="11"/>
        <v>0</v>
      </c>
      <c r="L41" s="40">
        <f t="shared" si="11"/>
        <v>46322</v>
      </c>
      <c r="M41" s="58">
        <f t="shared" si="11"/>
        <v>21504</v>
      </c>
    </row>
    <row r="42" spans="1:13" s="2" customFormat="1" x14ac:dyDescent="0.3">
      <c r="A42" s="37" t="s">
        <v>27</v>
      </c>
      <c r="B42" s="39">
        <f>SUM(B40:B41)</f>
        <v>364916</v>
      </c>
      <c r="C42" s="39">
        <f t="shared" ref="C42:M42" si="12">SUM(C40:C41)</f>
        <v>198132</v>
      </c>
      <c r="D42" s="39">
        <f t="shared" si="12"/>
        <v>0</v>
      </c>
      <c r="E42" s="39">
        <f t="shared" si="12"/>
        <v>0</v>
      </c>
      <c r="F42" s="39">
        <f t="shared" si="12"/>
        <v>901</v>
      </c>
      <c r="G42" s="39">
        <f t="shared" si="12"/>
        <v>300</v>
      </c>
      <c r="H42" s="39">
        <f t="shared" si="12"/>
        <v>0</v>
      </c>
      <c r="I42" s="39">
        <f t="shared" si="12"/>
        <v>1983632</v>
      </c>
      <c r="J42" s="39">
        <f t="shared" si="12"/>
        <v>101142</v>
      </c>
      <c r="K42" s="39">
        <f t="shared" si="12"/>
        <v>5835</v>
      </c>
      <c r="L42" s="39">
        <f t="shared" si="12"/>
        <v>2654858</v>
      </c>
      <c r="M42" s="42">
        <f t="shared" si="12"/>
        <v>1158603</v>
      </c>
    </row>
    <row r="43" spans="1:13" x14ac:dyDescent="0.25">
      <c r="A43" s="22" t="s">
        <v>8</v>
      </c>
      <c r="B43" s="35">
        <f>SUM(B8+B12+B16+B20+B24+B28+B39+B35)</f>
        <v>177616</v>
      </c>
      <c r="C43" s="35">
        <f>SUM(C8+C12+C16+C20+C24+C28+C39+C35)</f>
        <v>113552</v>
      </c>
      <c r="D43" s="35">
        <f t="shared" ref="D43:M43" si="13">SUM(D8+D12+D16+D20+D24+D28+D39+D35)</f>
        <v>0</v>
      </c>
      <c r="E43" s="35">
        <f t="shared" si="13"/>
        <v>0</v>
      </c>
      <c r="F43" s="35">
        <f t="shared" si="13"/>
        <v>0</v>
      </c>
      <c r="G43" s="35">
        <f t="shared" si="13"/>
        <v>0</v>
      </c>
      <c r="H43" s="35">
        <f t="shared" si="13"/>
        <v>0</v>
      </c>
      <c r="I43" s="35">
        <f t="shared" si="13"/>
        <v>989666</v>
      </c>
      <c r="J43" s="35">
        <f t="shared" si="13"/>
        <v>0</v>
      </c>
      <c r="K43" s="35">
        <f t="shared" si="13"/>
        <v>0</v>
      </c>
      <c r="L43" s="35">
        <f t="shared" si="13"/>
        <v>1280834</v>
      </c>
      <c r="M43" s="24">
        <f t="shared" si="13"/>
        <v>989666</v>
      </c>
    </row>
    <row r="44" spans="1:13" ht="15.75" thickBot="1" x14ac:dyDescent="0.3">
      <c r="A44" s="23" t="s">
        <v>9</v>
      </c>
      <c r="B44" s="36">
        <f>B42-B43</f>
        <v>187300</v>
      </c>
      <c r="C44" s="36">
        <f t="shared" ref="C44:M44" si="14">C42-C43</f>
        <v>84580</v>
      </c>
      <c r="D44" s="36">
        <f t="shared" si="14"/>
        <v>0</v>
      </c>
      <c r="E44" s="36">
        <f t="shared" si="14"/>
        <v>0</v>
      </c>
      <c r="F44" s="36">
        <f t="shared" si="14"/>
        <v>901</v>
      </c>
      <c r="G44" s="36">
        <f t="shared" si="14"/>
        <v>300</v>
      </c>
      <c r="H44" s="36">
        <f t="shared" si="14"/>
        <v>0</v>
      </c>
      <c r="I44" s="36">
        <f t="shared" si="14"/>
        <v>993966</v>
      </c>
      <c r="J44" s="36">
        <f t="shared" si="14"/>
        <v>101142</v>
      </c>
      <c r="K44" s="36">
        <f t="shared" si="14"/>
        <v>5835</v>
      </c>
      <c r="L44" s="36">
        <f t="shared" si="14"/>
        <v>1374024</v>
      </c>
      <c r="M44" s="48">
        <f t="shared" si="14"/>
        <v>168937</v>
      </c>
    </row>
    <row r="45" spans="1:13" x14ac:dyDescent="0.3">
      <c r="B45" s="7"/>
      <c r="C45" s="7"/>
      <c r="D45" s="7"/>
      <c r="E45" s="7"/>
      <c r="F45" s="7"/>
      <c r="G45" s="7"/>
      <c r="H45" s="7"/>
      <c r="I45" s="32"/>
      <c r="J45" s="7"/>
      <c r="K45" s="7"/>
      <c r="L45" s="7"/>
    </row>
    <row r="46" spans="1:13" x14ac:dyDescent="0.3">
      <c r="L46" s="32"/>
    </row>
  </sheetData>
  <mergeCells count="9">
    <mergeCell ref="J2:K2"/>
    <mergeCell ref="M1:M3"/>
    <mergeCell ref="L1:L3"/>
    <mergeCell ref="B1:H1"/>
    <mergeCell ref="A1:A3"/>
    <mergeCell ref="I1:K1"/>
    <mergeCell ref="E2:H2"/>
    <mergeCell ref="B2:D2"/>
    <mergeCell ref="I2:I3"/>
  </mergeCells>
  <phoneticPr fontId="8" type="noConversion"/>
  <pageMargins left="0.43307086614173229" right="0.19685039370078741" top="0.78740157480314965" bottom="0.19685039370078741" header="0.19685039370078741" footer="0.27559055118110237"/>
  <pageSetup paperSize="9" scale="85" orientation="landscape" r:id="rId1"/>
  <headerFooter>
    <oddHeader>&amp;C&amp;"Book Antiqua,Félkövér"&amp;11Önkormányzati költségvetési szervek 
2021. évi főbb bevételei jogcím-csoportonként&amp;R&amp;"Book Antiqua,Félkövér"&amp;11 6. melléklet
ezer Ft</oddHeader>
    <oddFooter>&amp;C&amp;P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</vt:lpstr>
      <vt:lpstr>'6'!Nyomtatási_cím</vt:lpstr>
      <vt:lpstr>'6'!Nyomtatási_terület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Eszter</dc:creator>
  <cp:lastModifiedBy>Tóth Ibolya</cp:lastModifiedBy>
  <cp:lastPrinted>2021-06-28T09:53:50Z</cp:lastPrinted>
  <dcterms:created xsi:type="dcterms:W3CDTF">2011-12-13T08:40:14Z</dcterms:created>
  <dcterms:modified xsi:type="dcterms:W3CDTF">2021-06-30T07:05:14Z</dcterms:modified>
</cp:coreProperties>
</file>