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9" sheetId="14" r:id="rId1"/>
  </sheets>
  <definedNames>
    <definedName name="_xlnm.Print_Titles" localSheetId="0">'9'!$1:$4</definedName>
    <definedName name="_xlnm.Print_Area" localSheetId="0">'9'!$A$1:$M$44</definedName>
  </definedNames>
  <calcPr calcId="191029"/>
</workbook>
</file>

<file path=xl/calcChain.xml><?xml version="1.0" encoding="utf-8"?>
<calcChain xmlns="http://schemas.openxmlformats.org/spreadsheetml/2006/main">
  <c r="C41" i="14" l="1"/>
  <c r="D41" i="14"/>
  <c r="E41" i="14"/>
  <c r="F41" i="14"/>
  <c r="G41" i="14"/>
  <c r="H41" i="14"/>
  <c r="I41" i="14"/>
  <c r="J41" i="14"/>
  <c r="J42" i="14"/>
  <c r="L41" i="14"/>
  <c r="M41" i="14"/>
  <c r="B41" i="14"/>
  <c r="I11" i="14"/>
  <c r="J11" i="14"/>
  <c r="L11" i="14"/>
  <c r="M11" i="14"/>
  <c r="I7" i="14"/>
  <c r="J7" i="14"/>
  <c r="L7" i="14"/>
  <c r="M7" i="14"/>
  <c r="E38" i="14"/>
  <c r="F38" i="14"/>
  <c r="G38" i="14"/>
  <c r="H38" i="14"/>
  <c r="I38" i="14"/>
  <c r="J38" i="14"/>
  <c r="L38" i="14"/>
  <c r="M38" i="14"/>
  <c r="J34" i="14"/>
  <c r="L34" i="14"/>
  <c r="M34" i="14"/>
  <c r="J31" i="14"/>
  <c r="L31" i="14"/>
  <c r="M31" i="14"/>
  <c r="I27" i="14"/>
  <c r="J27" i="14"/>
  <c r="L27" i="14"/>
  <c r="M27" i="14"/>
  <c r="J23" i="14"/>
  <c r="L23" i="14"/>
  <c r="M23" i="14"/>
  <c r="J19" i="14"/>
  <c r="L19" i="14"/>
  <c r="M19" i="14"/>
  <c r="J15" i="14"/>
  <c r="L15" i="14"/>
  <c r="M15" i="14"/>
  <c r="L40" i="14"/>
  <c r="L42" i="14" s="1"/>
  <c r="L44" i="14" s="1"/>
  <c r="C34" i="14"/>
  <c r="D34" i="14"/>
  <c r="E34" i="14"/>
  <c r="F34" i="14"/>
  <c r="G34" i="14"/>
  <c r="H34" i="14"/>
  <c r="I34" i="14"/>
  <c r="B34" i="14"/>
  <c r="C31" i="14"/>
  <c r="D31" i="14"/>
  <c r="E31" i="14"/>
  <c r="F31" i="14"/>
  <c r="G31" i="14"/>
  <c r="H31" i="14"/>
  <c r="I31" i="14"/>
  <c r="B31" i="14"/>
  <c r="C27" i="14"/>
  <c r="D27" i="14"/>
  <c r="E27" i="14"/>
  <c r="F27" i="14"/>
  <c r="G27" i="14"/>
  <c r="H27" i="14"/>
  <c r="B27" i="14"/>
  <c r="C19" i="14"/>
  <c r="D19" i="14"/>
  <c r="E19" i="14"/>
  <c r="F19" i="14"/>
  <c r="G19" i="14"/>
  <c r="H19" i="14"/>
  <c r="I19" i="14"/>
  <c r="B19" i="14"/>
  <c r="C15" i="14"/>
  <c r="D15" i="14"/>
  <c r="E15" i="14"/>
  <c r="F15" i="14"/>
  <c r="G15" i="14"/>
  <c r="H15" i="14"/>
  <c r="I15" i="14"/>
  <c r="B15" i="14"/>
  <c r="K10" i="14"/>
  <c r="K12" i="14"/>
  <c r="K13" i="14"/>
  <c r="K14" i="14"/>
  <c r="K16" i="14"/>
  <c r="K17" i="14"/>
  <c r="K19" i="14" s="1"/>
  <c r="K18" i="14"/>
  <c r="K20" i="14"/>
  <c r="K21" i="14"/>
  <c r="K22" i="14"/>
  <c r="K24" i="14"/>
  <c r="K25" i="14"/>
  <c r="K26" i="14"/>
  <c r="K28" i="14"/>
  <c r="K29" i="14"/>
  <c r="K30" i="14"/>
  <c r="K32" i="14"/>
  <c r="K34" i="14" s="1"/>
  <c r="K33" i="14"/>
  <c r="K35" i="14"/>
  <c r="K36" i="14"/>
  <c r="K37" i="14"/>
  <c r="C11" i="14"/>
  <c r="D11" i="14"/>
  <c r="E11" i="14"/>
  <c r="F11" i="14"/>
  <c r="G11" i="14"/>
  <c r="H11" i="14"/>
  <c r="B11" i="14"/>
  <c r="C38" i="14"/>
  <c r="D38" i="14"/>
  <c r="B38" i="14"/>
  <c r="C23" i="14"/>
  <c r="D23" i="14"/>
  <c r="E23" i="14"/>
  <c r="F23" i="14"/>
  <c r="G23" i="14"/>
  <c r="H23" i="14"/>
  <c r="I23" i="14"/>
  <c r="B23" i="14"/>
  <c r="K6" i="14"/>
  <c r="C7" i="14"/>
  <c r="D7" i="14"/>
  <c r="E7" i="14"/>
  <c r="F7" i="14"/>
  <c r="G7" i="14"/>
  <c r="H7" i="14"/>
  <c r="B7" i="14"/>
  <c r="B40" i="14"/>
  <c r="B42" i="14"/>
  <c r="C40" i="14"/>
  <c r="C42" i="14" s="1"/>
  <c r="C44" i="14" s="1"/>
  <c r="D40" i="14"/>
  <c r="D42" i="14" s="1"/>
  <c r="E40" i="14"/>
  <c r="E42" i="14"/>
  <c r="F40" i="14"/>
  <c r="F42" i="14" s="1"/>
  <c r="G40" i="14"/>
  <c r="H40" i="14"/>
  <c r="H42" i="14" s="1"/>
  <c r="I40" i="14"/>
  <c r="I42" i="14" s="1"/>
  <c r="J40" i="14"/>
  <c r="M40" i="14"/>
  <c r="M42" i="14" s="1"/>
  <c r="M44" i="14" s="1"/>
  <c r="K5" i="14"/>
  <c r="C43" i="14"/>
  <c r="D43" i="14"/>
  <c r="E43" i="14"/>
  <c r="F43" i="14"/>
  <c r="G43" i="14"/>
  <c r="H43" i="14"/>
  <c r="I43" i="14"/>
  <c r="J43" i="14"/>
  <c r="B43" i="14"/>
  <c r="L43" i="14"/>
  <c r="M43" i="14"/>
  <c r="K39" i="14"/>
  <c r="K8" i="14"/>
  <c r="K9" i="14"/>
  <c r="K11" i="14" s="1"/>
  <c r="B44" i="14"/>
  <c r="K43" i="14" l="1"/>
  <c r="I44" i="14"/>
  <c r="E44" i="14"/>
  <c r="K38" i="14"/>
  <c r="K23" i="14"/>
  <c r="K31" i="14"/>
  <c r="K27" i="14"/>
  <c r="H44" i="14"/>
  <c r="K7" i="14"/>
  <c r="D44" i="14"/>
  <c r="K15" i="14"/>
  <c r="G42" i="14"/>
  <c r="G44" i="14" s="1"/>
  <c r="K40" i="14"/>
  <c r="J44" i="14"/>
  <c r="K41" i="14"/>
  <c r="F44" i="14"/>
  <c r="K42" i="14" l="1"/>
  <c r="K44" i="14" s="1"/>
</calcChain>
</file>

<file path=xl/sharedStrings.xml><?xml version="1.0" encoding="utf-8"?>
<sst xmlns="http://schemas.openxmlformats.org/spreadsheetml/2006/main" count="56" uniqueCount="30">
  <si>
    <t>Személyi juttatások</t>
  </si>
  <si>
    <t>Cím</t>
  </si>
  <si>
    <t>Lét-szám-keret</t>
  </si>
  <si>
    <t>Egyéb működési célú kiadások</t>
  </si>
  <si>
    <t>I. Működési költségvetés</t>
  </si>
  <si>
    <t>Kiadások összesen</t>
  </si>
  <si>
    <t>Dologi kiadások</t>
  </si>
  <si>
    <t>Felújí-tások</t>
  </si>
  <si>
    <t>II. Felhalmozási költségvetés</t>
  </si>
  <si>
    <r>
      <rPr>
        <b/>
        <sz val="10"/>
        <rFont val="Book Antiqua"/>
        <family val="1"/>
        <charset val="238"/>
      </rPr>
      <t>Goldmark Károly Művelődési Központ</t>
    </r>
    <r>
      <rPr>
        <sz val="10"/>
        <rFont val="Book Antiqua"/>
        <family val="1"/>
        <charset val="238"/>
      </rPr>
      <t xml:space="preserve"> eredeti előirányzat</t>
    </r>
  </si>
  <si>
    <r>
      <rPr>
        <b/>
        <sz val="10"/>
        <rFont val="Book Antiqua"/>
        <family val="1"/>
        <charset val="238"/>
      </rPr>
      <t xml:space="preserve">Keszthely Város Önk. Egyesített Szociális Intézménye </t>
    </r>
    <r>
      <rPr>
        <sz val="10"/>
        <rFont val="Book Antiqua"/>
        <family val="1"/>
        <charset val="238"/>
      </rPr>
      <t>eredeti ei.</t>
    </r>
  </si>
  <si>
    <r>
      <rPr>
        <b/>
        <sz val="10"/>
        <rFont val="Book Antiqua"/>
        <family val="1"/>
        <charset val="238"/>
      </rPr>
      <t xml:space="preserve">Balatoni Múzeum </t>
    </r>
    <r>
      <rPr>
        <sz val="10"/>
        <rFont val="Book Antiqua"/>
        <family val="1"/>
        <charset val="238"/>
      </rPr>
      <t>eredeti ei.</t>
    </r>
  </si>
  <si>
    <t>ebből: kötelező feladat</t>
  </si>
  <si>
    <t>önként vállalt feladat</t>
  </si>
  <si>
    <t>Beruházások</t>
  </si>
  <si>
    <r>
      <rPr>
        <b/>
        <sz val="10"/>
        <rFont val="Book Antiqua"/>
        <family val="1"/>
        <charset val="238"/>
      </rPr>
      <t>Keszthelyi</t>
    </r>
    <r>
      <rPr>
        <sz val="10"/>
        <rFont val="Book Antiqua"/>
        <family val="1"/>
        <charset val="238"/>
      </rPr>
      <t xml:space="preserve"> </t>
    </r>
    <r>
      <rPr>
        <b/>
        <sz val="10"/>
        <rFont val="Book Antiqua"/>
        <family val="1"/>
        <charset val="238"/>
      </rPr>
      <t>Életfa Óvoda</t>
    </r>
    <r>
      <rPr>
        <sz val="10"/>
        <rFont val="Book Antiqua"/>
        <family val="1"/>
        <charset val="238"/>
      </rPr>
      <t xml:space="preserve"> eredeti előirányzat</t>
    </r>
  </si>
  <si>
    <t>Ellátottak pénzbeli jutt.</t>
  </si>
  <si>
    <t xml:space="preserve">Kölcsön nyújtása </t>
  </si>
  <si>
    <t>Tám. áht-n belülre</t>
  </si>
  <si>
    <t>Tám. áht-n kivülre</t>
  </si>
  <si>
    <r>
      <rPr>
        <b/>
        <sz val="10"/>
        <rFont val="Book Antiqua"/>
        <family val="1"/>
        <charset val="238"/>
      </rPr>
      <t>Keszthelyi Család- és Gyermekjóléti Központ</t>
    </r>
    <r>
      <rPr>
        <sz val="10"/>
        <rFont val="Book Antiqua"/>
        <family val="1"/>
        <charset val="238"/>
      </rPr>
      <t xml:space="preserve"> eredeti előirányzat</t>
    </r>
  </si>
  <si>
    <t>Munkaadókat terhelő járulékok és szoc. hozzájár. adó</t>
  </si>
  <si>
    <t>Módosítás</t>
  </si>
  <si>
    <t>Módosított előirányzat</t>
  </si>
  <si>
    <t>Közfogl. létszáma</t>
  </si>
  <si>
    <r>
      <t xml:space="preserve">Keszthelyi Polgármesteri Hivatal </t>
    </r>
    <r>
      <rPr>
        <sz val="10"/>
        <rFont val="Book Antiqua"/>
        <family val="1"/>
        <charset val="238"/>
      </rPr>
      <t>mód.előir.</t>
    </r>
  </si>
  <si>
    <r>
      <rPr>
        <b/>
        <sz val="10"/>
        <rFont val="Book Antiqua"/>
        <family val="1"/>
        <charset val="238"/>
      </rPr>
      <t xml:space="preserve">Keszthely Város Önk. Alapellátási Intézete </t>
    </r>
    <r>
      <rPr>
        <sz val="10"/>
        <rFont val="Book Antiqua"/>
        <family val="1"/>
        <charset val="238"/>
      </rPr>
      <t>módosított előir.</t>
    </r>
  </si>
  <si>
    <r>
      <rPr>
        <b/>
        <sz val="10"/>
        <rFont val="Book Antiqua"/>
        <family val="1"/>
        <charset val="238"/>
      </rPr>
      <t>F.Gy. Városi Könyvtár</t>
    </r>
    <r>
      <rPr>
        <sz val="10"/>
        <rFont val="Book Antiqua"/>
        <family val="1"/>
        <charset val="238"/>
      </rPr>
      <t xml:space="preserve"> eredeti előirányzat</t>
    </r>
  </si>
  <si>
    <r>
      <rPr>
        <b/>
        <sz val="10"/>
        <rFont val="Book Antiqua"/>
        <family val="1"/>
        <charset val="238"/>
      </rPr>
      <t xml:space="preserve">Gazdasági Ellátó Szervezet Keszthely </t>
    </r>
    <r>
      <rPr>
        <sz val="10"/>
        <rFont val="Book Antiqua"/>
        <family val="1"/>
        <charset val="238"/>
      </rPr>
      <t>mód.ei.</t>
    </r>
  </si>
  <si>
    <t>Költségvetési szervek módosított előirányzata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</si>
</sst>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8"/>
      <name val="Book Antiqua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Protection="0">
      <alignment horizontal="center"/>
    </xf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2" fillId="0" borderId="0" xfId="0" applyFont="1" applyBorder="1"/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6" fillId="0" borderId="0" xfId="0" applyFont="1"/>
    <xf numFmtId="3" fontId="1" fillId="0" borderId="5" xfId="0" applyNumberFormat="1" applyFont="1" applyFill="1" applyBorder="1"/>
    <xf numFmtId="3" fontId="2" fillId="0" borderId="4" xfId="0" applyNumberFormat="1" applyFont="1" applyFill="1" applyBorder="1"/>
    <xf numFmtId="3" fontId="1" fillId="0" borderId="4" xfId="0" applyNumberFormat="1" applyFont="1" applyFill="1" applyBorder="1"/>
    <xf numFmtId="3" fontId="1" fillId="0" borderId="6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3" fontId="2" fillId="0" borderId="19" xfId="0" applyNumberFormat="1" applyFont="1" applyFill="1" applyBorder="1"/>
    <xf numFmtId="3" fontId="2" fillId="0" borderId="8" xfId="0" applyNumberFormat="1" applyFont="1" applyFill="1" applyBorder="1"/>
    <xf numFmtId="0" fontId="1" fillId="0" borderId="14" xfId="0" applyFont="1" applyFill="1" applyBorder="1" applyAlignment="1">
      <alignment horizontal="left" vertical="top" wrapText="1" indent="1"/>
    </xf>
    <xf numFmtId="3" fontId="1" fillId="0" borderId="8" xfId="0" applyNumberFormat="1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0" borderId="25" xfId="0" applyFont="1" applyFill="1" applyBorder="1"/>
    <xf numFmtId="0" fontId="1" fillId="0" borderId="26" xfId="0" applyFont="1" applyBorder="1"/>
    <xf numFmtId="0" fontId="2" fillId="0" borderId="14" xfId="0" applyFont="1" applyFill="1" applyBorder="1" applyAlignment="1">
      <alignment horizontal="left" vertical="top" wrapText="1" indent="4"/>
    </xf>
    <xf numFmtId="3" fontId="2" fillId="0" borderId="27" xfId="0" applyNumberFormat="1" applyFont="1" applyFill="1" applyBorder="1"/>
    <xf numFmtId="3" fontId="1" fillId="2" borderId="12" xfId="0" applyNumberFormat="1" applyFont="1" applyFill="1" applyBorder="1"/>
    <xf numFmtId="3" fontId="2" fillId="2" borderId="4" xfId="0" applyNumberFormat="1" applyFont="1" applyFill="1" applyBorder="1"/>
    <xf numFmtId="3" fontId="1" fillId="2" borderId="4" xfId="0" applyNumberFormat="1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2" borderId="6" xfId="0" applyNumberFormat="1" applyFont="1" applyFill="1" applyBorder="1"/>
    <xf numFmtId="3" fontId="1" fillId="2" borderId="8" xfId="0" applyNumberFormat="1" applyFont="1" applyFill="1" applyBorder="1"/>
    <xf numFmtId="3" fontId="2" fillId="2" borderId="8" xfId="0" applyNumberFormat="1" applyFont="1" applyFill="1" applyBorder="1"/>
    <xf numFmtId="3" fontId="2" fillId="2" borderId="19" xfId="0" applyNumberFormat="1" applyFont="1" applyFill="1" applyBorder="1"/>
    <xf numFmtId="0" fontId="2" fillId="0" borderId="3" xfId="0" applyFont="1" applyFill="1" applyBorder="1" applyAlignment="1">
      <alignment horizontal="left" vertical="top" wrapText="1" indent="1"/>
    </xf>
    <xf numFmtId="3" fontId="2" fillId="0" borderId="18" xfId="0" applyNumberFormat="1" applyFont="1" applyFill="1" applyBorder="1"/>
    <xf numFmtId="0" fontId="1" fillId="0" borderId="2" xfId="0" applyFont="1" applyFill="1" applyBorder="1" applyAlignment="1">
      <alignment horizontal="left" vertical="top" wrapText="1" indent="2"/>
    </xf>
    <xf numFmtId="3" fontId="2" fillId="0" borderId="22" xfId="0" applyNumberFormat="1" applyFont="1" applyFill="1" applyBorder="1"/>
    <xf numFmtId="0" fontId="2" fillId="0" borderId="2" xfId="0" applyFont="1" applyFill="1" applyBorder="1" applyAlignment="1">
      <alignment horizontal="left" vertical="top" wrapText="1" indent="2"/>
    </xf>
    <xf numFmtId="0" fontId="2" fillId="0" borderId="3" xfId="0" applyFont="1" applyFill="1" applyBorder="1" applyAlignment="1">
      <alignment horizontal="left" vertical="top" wrapText="1" indent="2"/>
    </xf>
    <xf numFmtId="3" fontId="2" fillId="0" borderId="20" xfId="0" applyNumberFormat="1" applyFont="1" applyFill="1" applyBorder="1"/>
    <xf numFmtId="0" fontId="1" fillId="0" borderId="31" xfId="0" applyFont="1" applyBorder="1"/>
    <xf numFmtId="3" fontId="2" fillId="0" borderId="21" xfId="0" applyNumberFormat="1" applyFont="1" applyFill="1" applyBorder="1"/>
    <xf numFmtId="0" fontId="2" fillId="0" borderId="29" xfId="0" applyFont="1" applyFill="1" applyBorder="1" applyAlignment="1">
      <alignment horizontal="center"/>
    </xf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1" fillId="0" borderId="13" xfId="0" applyNumberFormat="1" applyFont="1" applyFill="1" applyBorder="1"/>
    <xf numFmtId="3" fontId="2" fillId="0" borderId="13" xfId="0" applyNumberFormat="1" applyFont="1" applyFill="1" applyBorder="1"/>
    <xf numFmtId="0" fontId="1" fillId="0" borderId="32" xfId="0" applyFont="1" applyBorder="1"/>
    <xf numFmtId="3" fontId="1" fillId="0" borderId="28" xfId="0" applyNumberFormat="1" applyFont="1" applyFill="1" applyBorder="1"/>
    <xf numFmtId="3" fontId="1" fillId="0" borderId="18" xfId="0" applyNumberFormat="1" applyFont="1" applyFill="1" applyBorder="1"/>
    <xf numFmtId="3" fontId="1" fillId="0" borderId="16" xfId="0" applyNumberFormat="1" applyFont="1" applyFill="1" applyBorder="1"/>
    <xf numFmtId="0" fontId="1" fillId="0" borderId="14" xfId="0" applyFont="1" applyFill="1" applyBorder="1" applyAlignment="1">
      <alignment horizontal="left" vertical="top" wrapText="1" indent="2"/>
    </xf>
    <xf numFmtId="3" fontId="1" fillId="0" borderId="12" xfId="0" applyNumberFormat="1" applyFont="1" applyFill="1" applyBorder="1"/>
    <xf numFmtId="3" fontId="2" fillId="0" borderId="12" xfId="0" applyNumberFormat="1" applyFont="1" applyFill="1" applyBorder="1"/>
    <xf numFmtId="3" fontId="1" fillId="0" borderId="15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3" fontId="1" fillId="2" borderId="19" xfId="0" applyNumberFormat="1" applyFont="1" applyFill="1" applyBorder="1"/>
    <xf numFmtId="3" fontId="2" fillId="2" borderId="13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2">
    <cellStyle name="Címsor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>
      <selection activeCell="J15" sqref="J15"/>
    </sheetView>
  </sheetViews>
  <sheetFormatPr defaultRowHeight="16.5" x14ac:dyDescent="0.3"/>
  <cols>
    <col min="1" max="1" width="43.42578125" style="3" customWidth="1"/>
    <col min="2" max="2" width="9.28515625" style="1" customWidth="1"/>
    <col min="3" max="3" width="10.140625" style="1" customWidth="1"/>
    <col min="4" max="4" width="9.140625" style="1" customWidth="1"/>
    <col min="5" max="5" width="9.42578125" style="1" customWidth="1"/>
    <col min="6" max="6" width="10.140625" style="1" customWidth="1"/>
    <col min="7" max="7" width="8.7109375" style="8" customWidth="1"/>
    <col min="8" max="8" width="9.5703125" style="1" customWidth="1"/>
    <col min="9" max="9" width="8.7109375" style="1" customWidth="1"/>
    <col min="10" max="10" width="10.140625" style="1" customWidth="1"/>
    <col min="11" max="11" width="10" style="2" customWidth="1"/>
    <col min="12" max="12" width="6.85546875" style="1" customWidth="1"/>
    <col min="13" max="13" width="9.5703125" style="1" customWidth="1"/>
    <col min="14" max="16384" width="9.140625" style="1"/>
  </cols>
  <sheetData>
    <row r="1" spans="1:15" ht="16.5" customHeight="1" x14ac:dyDescent="0.25">
      <c r="A1" s="67" t="s">
        <v>1</v>
      </c>
      <c r="B1" s="76" t="s">
        <v>4</v>
      </c>
      <c r="C1" s="76"/>
      <c r="D1" s="76"/>
      <c r="E1" s="76"/>
      <c r="F1" s="76"/>
      <c r="G1" s="76"/>
      <c r="H1" s="76" t="s">
        <v>8</v>
      </c>
      <c r="I1" s="76"/>
      <c r="J1" s="76"/>
      <c r="K1" s="66" t="s">
        <v>5</v>
      </c>
      <c r="L1" s="66" t="s">
        <v>2</v>
      </c>
      <c r="M1" s="70" t="s">
        <v>24</v>
      </c>
    </row>
    <row r="2" spans="1:15" ht="31.5" customHeight="1" x14ac:dyDescent="0.25">
      <c r="A2" s="68"/>
      <c r="B2" s="64" t="s">
        <v>0</v>
      </c>
      <c r="C2" s="64" t="s">
        <v>21</v>
      </c>
      <c r="D2" s="64" t="s">
        <v>6</v>
      </c>
      <c r="E2" s="64" t="s">
        <v>16</v>
      </c>
      <c r="F2" s="74" t="s">
        <v>3</v>
      </c>
      <c r="G2" s="75"/>
      <c r="H2" s="64" t="s">
        <v>14</v>
      </c>
      <c r="I2" s="64" t="s">
        <v>7</v>
      </c>
      <c r="J2" s="64" t="s">
        <v>17</v>
      </c>
      <c r="K2" s="64"/>
      <c r="L2" s="64"/>
      <c r="M2" s="71"/>
    </row>
    <row r="3" spans="1:15" ht="59.25" customHeight="1" thickBot="1" x14ac:dyDescent="0.3">
      <c r="A3" s="69"/>
      <c r="B3" s="65"/>
      <c r="C3" s="65"/>
      <c r="D3" s="65"/>
      <c r="E3" s="65"/>
      <c r="F3" s="16" t="s">
        <v>18</v>
      </c>
      <c r="G3" s="16" t="s">
        <v>19</v>
      </c>
      <c r="H3" s="65"/>
      <c r="I3" s="65"/>
      <c r="J3" s="65"/>
      <c r="K3" s="65"/>
      <c r="L3" s="73"/>
      <c r="M3" s="72"/>
    </row>
    <row r="4" spans="1:15" ht="17.25" thickBot="1" x14ac:dyDescent="0.35">
      <c r="A4" s="13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4">
        <v>10</v>
      </c>
      <c r="K4" s="48">
        <v>11</v>
      </c>
      <c r="L4" s="33">
        <v>12</v>
      </c>
      <c r="M4" s="34">
        <v>13</v>
      </c>
    </row>
    <row r="5" spans="1:15" ht="15" x14ac:dyDescent="0.3">
      <c r="A5" s="6" t="s">
        <v>25</v>
      </c>
      <c r="B5" s="51">
        <v>266368</v>
      </c>
      <c r="C5" s="51">
        <v>47445</v>
      </c>
      <c r="D5" s="51">
        <v>48274</v>
      </c>
      <c r="E5" s="51"/>
      <c r="F5" s="51"/>
      <c r="G5" s="51"/>
      <c r="H5" s="51">
        <v>11080</v>
      </c>
      <c r="I5" s="51"/>
      <c r="J5" s="51">
        <v>20000</v>
      </c>
      <c r="K5" s="52">
        <f>SUM(B5:J5)</f>
        <v>393167</v>
      </c>
      <c r="L5" s="51">
        <v>57</v>
      </c>
      <c r="M5" s="53">
        <v>0</v>
      </c>
    </row>
    <row r="6" spans="1:15" ht="15" x14ac:dyDescent="0.3">
      <c r="A6" s="41" t="s">
        <v>22</v>
      </c>
      <c r="B6" s="9"/>
      <c r="C6" s="9"/>
      <c r="D6" s="9">
        <v>708</v>
      </c>
      <c r="E6" s="9"/>
      <c r="F6" s="9"/>
      <c r="G6" s="9"/>
      <c r="H6" s="9">
        <v>6143</v>
      </c>
      <c r="I6" s="9"/>
      <c r="J6" s="11"/>
      <c r="K6" s="10">
        <f>SUM(B6:J6)</f>
        <v>6851</v>
      </c>
      <c r="L6" s="9"/>
      <c r="M6" s="24"/>
    </row>
    <row r="7" spans="1:15" ht="15" x14ac:dyDescent="0.3">
      <c r="A7" s="41" t="s">
        <v>23</v>
      </c>
      <c r="B7" s="9">
        <f>SUM(B5:B6)</f>
        <v>266368</v>
      </c>
      <c r="C7" s="9">
        <f t="shared" ref="C7:M7" si="0">SUM(C5:C6)</f>
        <v>47445</v>
      </c>
      <c r="D7" s="9">
        <f t="shared" si="0"/>
        <v>48982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17223</v>
      </c>
      <c r="I7" s="9">
        <f t="shared" si="0"/>
        <v>0</v>
      </c>
      <c r="J7" s="9">
        <f t="shared" si="0"/>
        <v>20000</v>
      </c>
      <c r="K7" s="49">
        <f t="shared" si="0"/>
        <v>400018</v>
      </c>
      <c r="L7" s="9">
        <f t="shared" si="0"/>
        <v>57</v>
      </c>
      <c r="M7" s="54">
        <f t="shared" si="0"/>
        <v>0</v>
      </c>
    </row>
    <row r="8" spans="1:15" ht="15" x14ac:dyDescent="0.3">
      <c r="A8" s="7" t="s">
        <v>12</v>
      </c>
      <c r="B8" s="9">
        <v>173115</v>
      </c>
      <c r="C8" s="9">
        <v>26660</v>
      </c>
      <c r="D8" s="9">
        <v>24501</v>
      </c>
      <c r="E8" s="9"/>
      <c r="F8" s="9"/>
      <c r="G8" s="9"/>
      <c r="H8" s="9">
        <v>0</v>
      </c>
      <c r="I8" s="9">
        <v>0</v>
      </c>
      <c r="J8" s="11">
        <v>0</v>
      </c>
      <c r="K8" s="10">
        <f>SUM(B8:J8)</f>
        <v>224276</v>
      </c>
      <c r="L8" s="11">
        <v>41</v>
      </c>
      <c r="M8" s="25"/>
    </row>
    <row r="9" spans="1:15" s="4" customFormat="1" ht="15" x14ac:dyDescent="0.3">
      <c r="A9" s="17" t="s">
        <v>15</v>
      </c>
      <c r="B9" s="11">
        <v>349349</v>
      </c>
      <c r="C9" s="11">
        <v>60169</v>
      </c>
      <c r="D9" s="11">
        <v>36640</v>
      </c>
      <c r="E9" s="11"/>
      <c r="F9" s="11"/>
      <c r="G9" s="11"/>
      <c r="H9" s="11">
        <v>2000</v>
      </c>
      <c r="I9" s="11">
        <v>1905</v>
      </c>
      <c r="J9" s="11"/>
      <c r="K9" s="31">
        <f t="shared" ref="K9:K39" si="1">SUM(B9:I9)</f>
        <v>450063</v>
      </c>
      <c r="L9" s="11">
        <v>87</v>
      </c>
      <c r="M9" s="26">
        <v>0</v>
      </c>
      <c r="O9" s="1"/>
    </row>
    <row r="10" spans="1:15" s="4" customFormat="1" ht="15" x14ac:dyDescent="0.3">
      <c r="A10" s="41" t="s">
        <v>22</v>
      </c>
      <c r="B10" s="11">
        <v>1051</v>
      </c>
      <c r="C10" s="11">
        <v>163</v>
      </c>
      <c r="D10" s="11">
        <v>561</v>
      </c>
      <c r="E10" s="11"/>
      <c r="F10" s="11"/>
      <c r="G10" s="11"/>
      <c r="H10" s="11"/>
      <c r="I10" s="11"/>
      <c r="J10" s="11"/>
      <c r="K10" s="31">
        <f t="shared" si="1"/>
        <v>1775</v>
      </c>
      <c r="L10" s="11"/>
      <c r="M10" s="26"/>
      <c r="O10" s="1"/>
    </row>
    <row r="11" spans="1:15" s="4" customFormat="1" ht="15" x14ac:dyDescent="0.3">
      <c r="A11" s="41" t="s">
        <v>23</v>
      </c>
      <c r="B11" s="11">
        <f>SUM(B9:B10)</f>
        <v>350400</v>
      </c>
      <c r="C11" s="11">
        <f t="shared" ref="C11:H11" si="2">SUM(C9:C10)</f>
        <v>60332</v>
      </c>
      <c r="D11" s="11">
        <f t="shared" si="2"/>
        <v>37201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2000</v>
      </c>
      <c r="I11" s="11">
        <f>SUM(I9:I10)</f>
        <v>1905</v>
      </c>
      <c r="J11" s="11">
        <f>SUM(J9:J10)</f>
        <v>0</v>
      </c>
      <c r="K11" s="10">
        <f>SUM(K9:K10)</f>
        <v>451838</v>
      </c>
      <c r="L11" s="11">
        <f>SUM(L9:L10)</f>
        <v>87</v>
      </c>
      <c r="M11" s="55">
        <f>SUM(M9:M10)</f>
        <v>0</v>
      </c>
      <c r="O11" s="1"/>
    </row>
    <row r="12" spans="1:15" s="4" customFormat="1" ht="15" x14ac:dyDescent="0.3">
      <c r="A12" s="7" t="s">
        <v>12</v>
      </c>
      <c r="B12" s="11">
        <v>290000</v>
      </c>
      <c r="C12" s="11">
        <v>49940</v>
      </c>
      <c r="D12" s="11">
        <v>32173</v>
      </c>
      <c r="E12" s="11"/>
      <c r="F12" s="11"/>
      <c r="G12" s="11"/>
      <c r="H12" s="11">
        <v>2000</v>
      </c>
      <c r="I12" s="11">
        <v>1905</v>
      </c>
      <c r="J12" s="11"/>
      <c r="K12" s="31">
        <f t="shared" si="1"/>
        <v>376018</v>
      </c>
      <c r="L12" s="11">
        <v>86</v>
      </c>
      <c r="M12" s="26"/>
      <c r="O12" s="1"/>
    </row>
    <row r="13" spans="1:15" ht="28.5" x14ac:dyDescent="0.3">
      <c r="A13" s="18" t="s">
        <v>9</v>
      </c>
      <c r="B13" s="11">
        <v>64336</v>
      </c>
      <c r="C13" s="11">
        <v>15563</v>
      </c>
      <c r="D13" s="11">
        <v>186700</v>
      </c>
      <c r="E13" s="11"/>
      <c r="F13" s="11"/>
      <c r="G13" s="11"/>
      <c r="H13" s="11">
        <v>3302</v>
      </c>
      <c r="I13" s="11">
        <v>2921</v>
      </c>
      <c r="J13" s="11"/>
      <c r="K13" s="31">
        <f t="shared" si="1"/>
        <v>272822</v>
      </c>
      <c r="L13" s="11">
        <v>20</v>
      </c>
      <c r="M13" s="25">
        <v>2</v>
      </c>
    </row>
    <row r="14" spans="1:15" ht="15" x14ac:dyDescent="0.3">
      <c r="A14" s="41" t="s">
        <v>22</v>
      </c>
      <c r="B14" s="12">
        <v>803</v>
      </c>
      <c r="C14" s="12">
        <v>-412</v>
      </c>
      <c r="D14" s="12">
        <v>5585</v>
      </c>
      <c r="E14" s="12"/>
      <c r="F14" s="12"/>
      <c r="G14" s="12"/>
      <c r="H14" s="12">
        <v>150</v>
      </c>
      <c r="I14" s="12"/>
      <c r="J14" s="12"/>
      <c r="K14" s="31">
        <f t="shared" si="1"/>
        <v>6126</v>
      </c>
      <c r="L14" s="11"/>
      <c r="M14" s="25"/>
    </row>
    <row r="15" spans="1:15" ht="15" x14ac:dyDescent="0.3">
      <c r="A15" s="41" t="s">
        <v>23</v>
      </c>
      <c r="B15" s="12">
        <f>SUM(B13:B14)</f>
        <v>65139</v>
      </c>
      <c r="C15" s="12">
        <f t="shared" ref="C15:I15" si="3">SUM(C13:C14)</f>
        <v>15151</v>
      </c>
      <c r="D15" s="12">
        <f t="shared" si="3"/>
        <v>192285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3452</v>
      </c>
      <c r="I15" s="12">
        <f t="shared" si="3"/>
        <v>2921</v>
      </c>
      <c r="J15" s="12">
        <f>SUM(J13:J14)</f>
        <v>0</v>
      </c>
      <c r="K15" s="50">
        <f>SUM(K13:K14)</f>
        <v>278948</v>
      </c>
      <c r="L15" s="12">
        <f>SUM(L13:L14)</f>
        <v>20</v>
      </c>
      <c r="M15" s="56">
        <f>SUM(M13:M14)</f>
        <v>2</v>
      </c>
    </row>
    <row r="16" spans="1:15" ht="15" x14ac:dyDescent="0.3">
      <c r="A16" s="7" t="s">
        <v>12</v>
      </c>
      <c r="B16" s="12">
        <v>19000</v>
      </c>
      <c r="C16" s="12">
        <v>2945</v>
      </c>
      <c r="D16" s="12">
        <v>870</v>
      </c>
      <c r="E16" s="12"/>
      <c r="F16" s="12"/>
      <c r="G16" s="12"/>
      <c r="H16" s="12">
        <v>0</v>
      </c>
      <c r="I16" s="12">
        <v>0</v>
      </c>
      <c r="J16" s="35"/>
      <c r="K16" s="31">
        <f t="shared" si="1"/>
        <v>22815</v>
      </c>
      <c r="L16" s="11">
        <v>7</v>
      </c>
      <c r="M16" s="25"/>
    </row>
    <row r="17" spans="1:13" ht="15" x14ac:dyDescent="0.3">
      <c r="A17" s="17" t="s">
        <v>27</v>
      </c>
      <c r="B17" s="12">
        <v>43449</v>
      </c>
      <c r="C17" s="12">
        <v>6867</v>
      </c>
      <c r="D17" s="12">
        <v>13376</v>
      </c>
      <c r="E17" s="12"/>
      <c r="F17" s="12"/>
      <c r="G17" s="12"/>
      <c r="H17" s="12">
        <v>5850</v>
      </c>
      <c r="I17" s="12"/>
      <c r="J17" s="35"/>
      <c r="K17" s="31">
        <f t="shared" si="1"/>
        <v>69542</v>
      </c>
      <c r="L17" s="11">
        <v>13</v>
      </c>
      <c r="M17" s="25">
        <v>1</v>
      </c>
    </row>
    <row r="18" spans="1:13" ht="15" x14ac:dyDescent="0.3">
      <c r="A18" s="41" t="s">
        <v>22</v>
      </c>
      <c r="B18" s="12">
        <v>266</v>
      </c>
      <c r="C18" s="12">
        <v>21</v>
      </c>
      <c r="D18" s="12">
        <v>337</v>
      </c>
      <c r="E18" s="12"/>
      <c r="F18" s="12"/>
      <c r="G18" s="12"/>
      <c r="H18" s="12"/>
      <c r="I18" s="12"/>
      <c r="J18" s="35"/>
      <c r="K18" s="31">
        <f t="shared" si="1"/>
        <v>624</v>
      </c>
      <c r="L18" s="11"/>
      <c r="M18" s="25"/>
    </row>
    <row r="19" spans="1:13" ht="15" x14ac:dyDescent="0.3">
      <c r="A19" s="41" t="s">
        <v>23</v>
      </c>
      <c r="B19" s="12">
        <f>SUM(B17:B18)</f>
        <v>43715</v>
      </c>
      <c r="C19" s="12">
        <f t="shared" ref="C19:I19" si="4">SUM(C17:C18)</f>
        <v>6888</v>
      </c>
      <c r="D19" s="12">
        <f t="shared" si="4"/>
        <v>13713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12">
        <f t="shared" si="4"/>
        <v>5850</v>
      </c>
      <c r="I19" s="12">
        <f t="shared" si="4"/>
        <v>0</v>
      </c>
      <c r="J19" s="12">
        <f>SUM(J17:J18)</f>
        <v>0</v>
      </c>
      <c r="K19" s="50">
        <f>SUM(K17:K18)</f>
        <v>70166</v>
      </c>
      <c r="L19" s="12">
        <f>SUM(L17:L18)</f>
        <v>13</v>
      </c>
      <c r="M19" s="56">
        <f>SUM(M17:M18)</f>
        <v>1</v>
      </c>
    </row>
    <row r="20" spans="1:13" ht="15" x14ac:dyDescent="0.3">
      <c r="A20" s="7" t="s">
        <v>12</v>
      </c>
      <c r="B20" s="12">
        <v>10000</v>
      </c>
      <c r="C20" s="12">
        <v>3723</v>
      </c>
      <c r="D20" s="12"/>
      <c r="E20" s="12"/>
      <c r="F20" s="12"/>
      <c r="G20" s="12"/>
      <c r="H20" s="12">
        <v>4944</v>
      </c>
      <c r="I20" s="12"/>
      <c r="J20" s="35"/>
      <c r="K20" s="31">
        <f t="shared" si="1"/>
        <v>18667</v>
      </c>
      <c r="L20" s="11">
        <v>11</v>
      </c>
      <c r="M20" s="25"/>
    </row>
    <row r="21" spans="1:13" ht="28.5" x14ac:dyDescent="0.3">
      <c r="A21" s="17" t="s">
        <v>26</v>
      </c>
      <c r="B21" s="11">
        <v>119469</v>
      </c>
      <c r="C21" s="11">
        <v>18364</v>
      </c>
      <c r="D21" s="11">
        <v>90308</v>
      </c>
      <c r="E21" s="11"/>
      <c r="F21" s="11">
        <v>170</v>
      </c>
      <c r="G21" s="11"/>
      <c r="H21" s="11">
        <v>1242</v>
      </c>
      <c r="I21" s="11"/>
      <c r="J21" s="32"/>
      <c r="K21" s="31">
        <f t="shared" si="1"/>
        <v>229553</v>
      </c>
      <c r="L21" s="11">
        <v>20</v>
      </c>
      <c r="M21" s="25">
        <v>0</v>
      </c>
    </row>
    <row r="22" spans="1:13" ht="15" x14ac:dyDescent="0.3">
      <c r="A22" s="41" t="s">
        <v>22</v>
      </c>
      <c r="B22" s="11"/>
      <c r="C22" s="11"/>
      <c r="D22" s="11">
        <v>532</v>
      </c>
      <c r="E22" s="11"/>
      <c r="F22" s="11"/>
      <c r="G22" s="11"/>
      <c r="H22" s="11">
        <v>100</v>
      </c>
      <c r="I22" s="11"/>
      <c r="J22" s="32"/>
      <c r="K22" s="31">
        <f t="shared" si="1"/>
        <v>632</v>
      </c>
      <c r="L22" s="11"/>
      <c r="M22" s="25"/>
    </row>
    <row r="23" spans="1:13" ht="15" x14ac:dyDescent="0.3">
      <c r="A23" s="41" t="s">
        <v>23</v>
      </c>
      <c r="B23" s="11">
        <f>SUM(B21:B22)</f>
        <v>119469</v>
      </c>
      <c r="C23" s="11">
        <f t="shared" ref="C23:M23" si="5">SUM(C21:C22)</f>
        <v>18364</v>
      </c>
      <c r="D23" s="11">
        <f t="shared" si="5"/>
        <v>90840</v>
      </c>
      <c r="E23" s="11">
        <f t="shared" si="5"/>
        <v>0</v>
      </c>
      <c r="F23" s="11">
        <f t="shared" si="5"/>
        <v>170</v>
      </c>
      <c r="G23" s="11">
        <f t="shared" si="5"/>
        <v>0</v>
      </c>
      <c r="H23" s="11">
        <f t="shared" si="5"/>
        <v>1342</v>
      </c>
      <c r="I23" s="11">
        <f t="shared" si="5"/>
        <v>0</v>
      </c>
      <c r="J23" s="11">
        <f t="shared" si="5"/>
        <v>0</v>
      </c>
      <c r="K23" s="10">
        <f t="shared" si="5"/>
        <v>230185</v>
      </c>
      <c r="L23" s="11">
        <f t="shared" si="5"/>
        <v>20</v>
      </c>
      <c r="M23" s="55">
        <f t="shared" si="5"/>
        <v>0</v>
      </c>
    </row>
    <row r="24" spans="1:13" ht="15" x14ac:dyDescent="0.3">
      <c r="A24" s="7" t="s">
        <v>12</v>
      </c>
      <c r="B24" s="11">
        <v>62000</v>
      </c>
      <c r="C24" s="11">
        <v>9610</v>
      </c>
      <c r="D24" s="11">
        <v>40657</v>
      </c>
      <c r="E24" s="11"/>
      <c r="F24" s="11">
        <v>170</v>
      </c>
      <c r="G24" s="11"/>
      <c r="H24" s="11">
        <v>0</v>
      </c>
      <c r="I24" s="11"/>
      <c r="J24" s="32"/>
      <c r="K24" s="31">
        <f t="shared" si="1"/>
        <v>112437</v>
      </c>
      <c r="L24" s="11">
        <v>11</v>
      </c>
      <c r="M24" s="25"/>
    </row>
    <row r="25" spans="1:13" ht="30" x14ac:dyDescent="0.3">
      <c r="A25" s="17" t="s">
        <v>10</v>
      </c>
      <c r="B25" s="11">
        <v>199046</v>
      </c>
      <c r="C25" s="11">
        <v>35778</v>
      </c>
      <c r="D25" s="11">
        <v>131362</v>
      </c>
      <c r="E25" s="11"/>
      <c r="F25" s="11"/>
      <c r="G25" s="11"/>
      <c r="H25" s="11">
        <v>4453</v>
      </c>
      <c r="I25" s="11"/>
      <c r="J25" s="32"/>
      <c r="K25" s="31">
        <f t="shared" si="1"/>
        <v>370639</v>
      </c>
      <c r="L25" s="11">
        <v>61</v>
      </c>
      <c r="M25" s="25">
        <v>0</v>
      </c>
    </row>
    <row r="26" spans="1:13" ht="15" x14ac:dyDescent="0.3">
      <c r="A26" s="41" t="s">
        <v>22</v>
      </c>
      <c r="B26" s="11">
        <v>8847</v>
      </c>
      <c r="C26" s="11">
        <v>1371</v>
      </c>
      <c r="D26" s="11">
        <v>3355</v>
      </c>
      <c r="E26" s="11"/>
      <c r="F26" s="11"/>
      <c r="G26" s="11"/>
      <c r="H26" s="11"/>
      <c r="I26" s="11"/>
      <c r="J26" s="35"/>
      <c r="K26" s="31">
        <f t="shared" si="1"/>
        <v>13573</v>
      </c>
      <c r="L26" s="11"/>
      <c r="M26" s="25"/>
    </row>
    <row r="27" spans="1:13" ht="15" x14ac:dyDescent="0.3">
      <c r="A27" s="41" t="s">
        <v>23</v>
      </c>
      <c r="B27" s="11">
        <f>SUM(B25:B26)</f>
        <v>207893</v>
      </c>
      <c r="C27" s="11">
        <f t="shared" ref="C27:H27" si="6">SUM(C25:C26)</f>
        <v>37149</v>
      </c>
      <c r="D27" s="11">
        <f t="shared" si="6"/>
        <v>134717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1">
        <f t="shared" si="6"/>
        <v>4453</v>
      </c>
      <c r="I27" s="11">
        <f>SUM(I25:I26)</f>
        <v>0</v>
      </c>
      <c r="J27" s="11">
        <f>SUM(J25:J26)</f>
        <v>0</v>
      </c>
      <c r="K27" s="10">
        <f>SUM(K25:K26)</f>
        <v>384212</v>
      </c>
      <c r="L27" s="11">
        <f>SUM(L25:L26)</f>
        <v>61</v>
      </c>
      <c r="M27" s="55">
        <f>SUM(M25:M26)</f>
        <v>0</v>
      </c>
    </row>
    <row r="28" spans="1:13" ht="15" x14ac:dyDescent="0.3">
      <c r="A28" s="7" t="s">
        <v>12</v>
      </c>
      <c r="B28" s="11">
        <v>56618</v>
      </c>
      <c r="C28" s="11">
        <v>8776</v>
      </c>
      <c r="D28" s="11">
        <v>34785</v>
      </c>
      <c r="E28" s="11"/>
      <c r="F28" s="11"/>
      <c r="G28" s="11"/>
      <c r="H28" s="11"/>
      <c r="I28" s="11"/>
      <c r="J28" s="35"/>
      <c r="K28" s="31">
        <f t="shared" si="1"/>
        <v>100179</v>
      </c>
      <c r="L28" s="11">
        <v>21</v>
      </c>
      <c r="M28" s="25"/>
    </row>
    <row r="29" spans="1:13" ht="15" x14ac:dyDescent="0.3">
      <c r="A29" s="17" t="s">
        <v>11</v>
      </c>
      <c r="B29" s="11">
        <v>45031</v>
      </c>
      <c r="C29" s="11">
        <v>6953</v>
      </c>
      <c r="D29" s="11">
        <v>32124</v>
      </c>
      <c r="E29" s="11"/>
      <c r="F29" s="11"/>
      <c r="G29" s="11"/>
      <c r="H29" s="11">
        <v>4311</v>
      </c>
      <c r="I29" s="11">
        <v>3000</v>
      </c>
      <c r="J29" s="35"/>
      <c r="K29" s="31">
        <f t="shared" si="1"/>
        <v>91419</v>
      </c>
      <c r="L29" s="32">
        <v>14</v>
      </c>
      <c r="M29" s="25">
        <v>0</v>
      </c>
    </row>
    <row r="30" spans="1:13" ht="15" x14ac:dyDescent="0.3">
      <c r="A30" s="41" t="s">
        <v>22</v>
      </c>
      <c r="B30" s="11"/>
      <c r="C30" s="11"/>
      <c r="D30" s="11">
        <v>671</v>
      </c>
      <c r="E30" s="11"/>
      <c r="F30" s="11"/>
      <c r="G30" s="11"/>
      <c r="H30" s="11">
        <v>901</v>
      </c>
      <c r="I30" s="11"/>
      <c r="J30" s="35"/>
      <c r="K30" s="31">
        <f t="shared" si="1"/>
        <v>1572</v>
      </c>
      <c r="L30" s="32"/>
      <c r="M30" s="25"/>
    </row>
    <row r="31" spans="1:13" ht="15.75" thickBot="1" x14ac:dyDescent="0.35">
      <c r="A31" s="57" t="s">
        <v>23</v>
      </c>
      <c r="B31" s="58">
        <f>SUM(B29:B30)</f>
        <v>45031</v>
      </c>
      <c r="C31" s="58">
        <f t="shared" ref="C31:I31" si="7">SUM(C29:C30)</f>
        <v>6953</v>
      </c>
      <c r="D31" s="58">
        <f t="shared" si="7"/>
        <v>32795</v>
      </c>
      <c r="E31" s="58">
        <f t="shared" si="7"/>
        <v>0</v>
      </c>
      <c r="F31" s="58">
        <f t="shared" si="7"/>
        <v>0</v>
      </c>
      <c r="G31" s="58">
        <f t="shared" si="7"/>
        <v>0</v>
      </c>
      <c r="H31" s="58">
        <f t="shared" si="7"/>
        <v>5212</v>
      </c>
      <c r="I31" s="58">
        <f t="shared" si="7"/>
        <v>3000</v>
      </c>
      <c r="J31" s="58">
        <f>SUM(J29:J30)</f>
        <v>0</v>
      </c>
      <c r="K31" s="59">
        <f>SUM(K29:K30)</f>
        <v>92991</v>
      </c>
      <c r="L31" s="58">
        <f>SUM(L29:L30)</f>
        <v>14</v>
      </c>
      <c r="M31" s="60">
        <f>SUM(M29:M30)</f>
        <v>0</v>
      </c>
    </row>
    <row r="32" spans="1:13" ht="28.5" x14ac:dyDescent="0.3">
      <c r="A32" s="61" t="s">
        <v>20</v>
      </c>
      <c r="B32" s="51">
        <v>59847</v>
      </c>
      <c r="C32" s="51">
        <v>9378</v>
      </c>
      <c r="D32" s="51">
        <v>12329</v>
      </c>
      <c r="E32" s="51"/>
      <c r="F32" s="51"/>
      <c r="G32" s="51"/>
      <c r="H32" s="51">
        <v>303</v>
      </c>
      <c r="I32" s="51"/>
      <c r="J32" s="62"/>
      <c r="K32" s="63">
        <f t="shared" si="1"/>
        <v>81857</v>
      </c>
      <c r="L32" s="51">
        <v>21</v>
      </c>
      <c r="M32" s="53">
        <v>0</v>
      </c>
    </row>
    <row r="33" spans="1:16" ht="15" x14ac:dyDescent="0.3">
      <c r="A33" s="41" t="s">
        <v>22</v>
      </c>
      <c r="B33" s="11">
        <v>9772</v>
      </c>
      <c r="C33" s="11">
        <v>1514</v>
      </c>
      <c r="D33" s="11">
        <v>310</v>
      </c>
      <c r="E33" s="11"/>
      <c r="F33" s="11"/>
      <c r="G33" s="11"/>
      <c r="H33" s="11">
        <v>45</v>
      </c>
      <c r="I33" s="11"/>
      <c r="J33" s="35"/>
      <c r="K33" s="31">
        <f t="shared" si="1"/>
        <v>11641</v>
      </c>
      <c r="L33" s="11"/>
      <c r="M33" s="25"/>
    </row>
    <row r="34" spans="1:16" ht="15" x14ac:dyDescent="0.3">
      <c r="A34" s="41" t="s">
        <v>23</v>
      </c>
      <c r="B34" s="11">
        <f>SUM(B32:B33)</f>
        <v>69619</v>
      </c>
      <c r="C34" s="11">
        <f t="shared" ref="C34:I34" si="8">SUM(C32:C33)</f>
        <v>10892</v>
      </c>
      <c r="D34" s="11">
        <f t="shared" si="8"/>
        <v>12639</v>
      </c>
      <c r="E34" s="11">
        <f t="shared" si="8"/>
        <v>0</v>
      </c>
      <c r="F34" s="11">
        <f t="shared" si="8"/>
        <v>0</v>
      </c>
      <c r="G34" s="11">
        <f t="shared" si="8"/>
        <v>0</v>
      </c>
      <c r="H34" s="11">
        <f t="shared" si="8"/>
        <v>348</v>
      </c>
      <c r="I34" s="11">
        <f t="shared" si="8"/>
        <v>0</v>
      </c>
      <c r="J34" s="11">
        <f>SUM(J32:J33)</f>
        <v>0</v>
      </c>
      <c r="K34" s="10">
        <f>SUM(K32:K33)</f>
        <v>93498</v>
      </c>
      <c r="L34" s="11">
        <f>SUM(L32:L33)</f>
        <v>21</v>
      </c>
      <c r="M34" s="55">
        <f>SUM(M32:M33)</f>
        <v>0</v>
      </c>
    </row>
    <row r="35" spans="1:16" ht="15" x14ac:dyDescent="0.3">
      <c r="A35" s="7" t="s">
        <v>12</v>
      </c>
      <c r="B35" s="11">
        <v>59445</v>
      </c>
      <c r="C35" s="11">
        <v>9214</v>
      </c>
      <c r="D35" s="11">
        <v>10263</v>
      </c>
      <c r="E35" s="11"/>
      <c r="F35" s="11"/>
      <c r="G35" s="11"/>
      <c r="H35" s="11">
        <v>200</v>
      </c>
      <c r="I35" s="11"/>
      <c r="J35" s="35"/>
      <c r="K35" s="31">
        <f t="shared" si="1"/>
        <v>79122</v>
      </c>
      <c r="L35" s="11">
        <v>21</v>
      </c>
      <c r="M35" s="25"/>
    </row>
    <row r="36" spans="1:16" ht="15" x14ac:dyDescent="0.3">
      <c r="A36" s="17" t="s">
        <v>28</v>
      </c>
      <c r="B36" s="11">
        <v>241378</v>
      </c>
      <c r="C36" s="11">
        <v>41373</v>
      </c>
      <c r="D36" s="11">
        <v>366723</v>
      </c>
      <c r="E36" s="11"/>
      <c r="F36" s="11"/>
      <c r="G36" s="11"/>
      <c r="H36" s="11"/>
      <c r="I36" s="11"/>
      <c r="J36" s="32"/>
      <c r="K36" s="31">
        <f t="shared" si="1"/>
        <v>649474</v>
      </c>
      <c r="L36" s="11">
        <v>72</v>
      </c>
      <c r="M36" s="25">
        <v>6</v>
      </c>
    </row>
    <row r="37" spans="1:16" ht="15" x14ac:dyDescent="0.3">
      <c r="A37" s="41" t="s">
        <v>22</v>
      </c>
      <c r="B37" s="11">
        <v>913</v>
      </c>
      <c r="C37" s="11">
        <v>71</v>
      </c>
      <c r="D37" s="11">
        <v>61</v>
      </c>
      <c r="E37" s="11"/>
      <c r="F37" s="11"/>
      <c r="G37" s="11"/>
      <c r="H37" s="11">
        <v>2483</v>
      </c>
      <c r="I37" s="11"/>
      <c r="J37" s="32"/>
      <c r="K37" s="31">
        <f t="shared" si="1"/>
        <v>3528</v>
      </c>
      <c r="L37" s="12"/>
      <c r="M37" s="46"/>
    </row>
    <row r="38" spans="1:16" ht="15" x14ac:dyDescent="0.3">
      <c r="A38" s="41" t="s">
        <v>23</v>
      </c>
      <c r="B38" s="11">
        <f>SUM(B36:B37)</f>
        <v>242291</v>
      </c>
      <c r="C38" s="11">
        <f>SUM(C36:C37)</f>
        <v>41444</v>
      </c>
      <c r="D38" s="11">
        <f>SUM(D36:D37)</f>
        <v>366784</v>
      </c>
      <c r="E38" s="11">
        <f t="shared" ref="E38:M38" si="9">SUM(E36:E37)</f>
        <v>0</v>
      </c>
      <c r="F38" s="11">
        <f t="shared" si="9"/>
        <v>0</v>
      </c>
      <c r="G38" s="11">
        <f t="shared" si="9"/>
        <v>0</v>
      </c>
      <c r="H38" s="11">
        <f t="shared" si="9"/>
        <v>2483</v>
      </c>
      <c r="I38" s="11">
        <f t="shared" si="9"/>
        <v>0</v>
      </c>
      <c r="J38" s="11">
        <f t="shared" si="9"/>
        <v>0</v>
      </c>
      <c r="K38" s="10">
        <f t="shared" si="9"/>
        <v>653002</v>
      </c>
      <c r="L38" s="11">
        <f t="shared" si="9"/>
        <v>72</v>
      </c>
      <c r="M38" s="55">
        <f t="shared" si="9"/>
        <v>6</v>
      </c>
    </row>
    <row r="39" spans="1:16" ht="15.75" thickBot="1" x14ac:dyDescent="0.35">
      <c r="A39" s="22" t="s">
        <v>12</v>
      </c>
      <c r="B39" s="23">
        <v>127930</v>
      </c>
      <c r="C39" s="36">
        <v>19900</v>
      </c>
      <c r="D39" s="36">
        <v>199490</v>
      </c>
      <c r="E39" s="36"/>
      <c r="F39" s="36"/>
      <c r="G39" s="36"/>
      <c r="H39" s="36"/>
      <c r="I39" s="36"/>
      <c r="J39" s="36"/>
      <c r="K39" s="37">
        <f t="shared" si="1"/>
        <v>347320</v>
      </c>
      <c r="L39" s="30">
        <v>72</v>
      </c>
      <c r="M39" s="27">
        <v>0</v>
      </c>
    </row>
    <row r="40" spans="1:16" s="5" customFormat="1" ht="30" x14ac:dyDescent="0.3">
      <c r="A40" s="19" t="s">
        <v>29</v>
      </c>
      <c r="B40" s="20">
        <f>SUM(B5+B9+B13+B17+B21+B25+B29+B32+B36)</f>
        <v>1388273</v>
      </c>
      <c r="C40" s="38">
        <f t="shared" ref="C40:K40" si="10">SUM(C5+C9+C13+C17+C21+C25+C29+C36+C32)</f>
        <v>241890</v>
      </c>
      <c r="D40" s="38">
        <f t="shared" si="10"/>
        <v>917836</v>
      </c>
      <c r="E40" s="38">
        <f t="shared" si="10"/>
        <v>0</v>
      </c>
      <c r="F40" s="38">
        <f t="shared" si="10"/>
        <v>170</v>
      </c>
      <c r="G40" s="38">
        <f t="shared" si="10"/>
        <v>0</v>
      </c>
      <c r="H40" s="38">
        <f t="shared" si="10"/>
        <v>32541</v>
      </c>
      <c r="I40" s="38">
        <f t="shared" si="10"/>
        <v>7826</v>
      </c>
      <c r="J40" s="38">
        <f t="shared" si="10"/>
        <v>20000</v>
      </c>
      <c r="K40" s="38">
        <f t="shared" si="10"/>
        <v>2608536</v>
      </c>
      <c r="L40" s="20">
        <f>SUM(L5+L9+L13+L17+L21+L25+L29+L32+L36)</f>
        <v>365</v>
      </c>
      <c r="M40" s="45">
        <f>SUM(M5+M9+M13+M17+M21+M25+M29+M36+M32)</f>
        <v>9</v>
      </c>
    </row>
    <row r="41" spans="1:16" s="5" customFormat="1" ht="15" x14ac:dyDescent="0.3">
      <c r="A41" s="44" t="s">
        <v>22</v>
      </c>
      <c r="B41" s="10">
        <f>SUM(B22+B10+B14+B18+B26+B30+B33+B37+B6)</f>
        <v>21652</v>
      </c>
      <c r="C41" s="10">
        <f t="shared" ref="C41:M41" si="11">SUM(C22+C10+C14+C18+C26+C30+C33+C37+C6)</f>
        <v>2728</v>
      </c>
      <c r="D41" s="10">
        <f t="shared" si="11"/>
        <v>12120</v>
      </c>
      <c r="E41" s="10">
        <f t="shared" si="11"/>
        <v>0</v>
      </c>
      <c r="F41" s="10">
        <f t="shared" si="11"/>
        <v>0</v>
      </c>
      <c r="G41" s="10">
        <f t="shared" si="11"/>
        <v>0</v>
      </c>
      <c r="H41" s="10">
        <f t="shared" si="11"/>
        <v>9822</v>
      </c>
      <c r="I41" s="10">
        <f t="shared" si="11"/>
        <v>0</v>
      </c>
      <c r="J41" s="10">
        <f t="shared" si="11"/>
        <v>0</v>
      </c>
      <c r="K41" s="10">
        <f t="shared" si="11"/>
        <v>46322</v>
      </c>
      <c r="L41" s="10">
        <f t="shared" si="11"/>
        <v>0</v>
      </c>
      <c r="M41" s="40">
        <f t="shared" si="11"/>
        <v>0</v>
      </c>
    </row>
    <row r="42" spans="1:16" s="5" customFormat="1" ht="15" x14ac:dyDescent="0.3">
      <c r="A42" s="43" t="s">
        <v>23</v>
      </c>
      <c r="B42" s="42">
        <f>SUM(B40:B41)</f>
        <v>1409925</v>
      </c>
      <c r="C42" s="42">
        <f t="shared" ref="C42:M42" si="12">SUM(C40:C41)</f>
        <v>244618</v>
      </c>
      <c r="D42" s="42">
        <f t="shared" si="12"/>
        <v>929956</v>
      </c>
      <c r="E42" s="42">
        <f t="shared" si="12"/>
        <v>0</v>
      </c>
      <c r="F42" s="42">
        <f t="shared" si="12"/>
        <v>170</v>
      </c>
      <c r="G42" s="42">
        <f t="shared" si="12"/>
        <v>0</v>
      </c>
      <c r="H42" s="42">
        <f t="shared" si="12"/>
        <v>42363</v>
      </c>
      <c r="I42" s="42">
        <f t="shared" si="12"/>
        <v>7826</v>
      </c>
      <c r="J42" s="42">
        <f t="shared" si="12"/>
        <v>20000</v>
      </c>
      <c r="K42" s="42">
        <f t="shared" si="12"/>
        <v>2654858</v>
      </c>
      <c r="L42" s="42">
        <f t="shared" si="12"/>
        <v>365</v>
      </c>
      <c r="M42" s="47">
        <f t="shared" si="12"/>
        <v>9</v>
      </c>
    </row>
    <row r="43" spans="1:16" s="2" customFormat="1" ht="15" x14ac:dyDescent="0.3">
      <c r="A43" s="39" t="s">
        <v>12</v>
      </c>
      <c r="B43" s="10">
        <f>SUM(B8+B12+B16+B20+B24+B28+B39+B35)</f>
        <v>798108</v>
      </c>
      <c r="C43" s="31">
        <f t="shared" ref="C43:K43" si="13">SUM(C8+C12+C16+C20+C24+C28+C39+C35)</f>
        <v>130768</v>
      </c>
      <c r="D43" s="31">
        <f t="shared" si="13"/>
        <v>342739</v>
      </c>
      <c r="E43" s="31">
        <f t="shared" si="13"/>
        <v>0</v>
      </c>
      <c r="F43" s="31">
        <f t="shared" si="13"/>
        <v>170</v>
      </c>
      <c r="G43" s="31">
        <f t="shared" si="13"/>
        <v>0</v>
      </c>
      <c r="H43" s="31">
        <f t="shared" si="13"/>
        <v>7144</v>
      </c>
      <c r="I43" s="31">
        <f t="shared" si="13"/>
        <v>1905</v>
      </c>
      <c r="J43" s="31">
        <f t="shared" si="13"/>
        <v>0</v>
      </c>
      <c r="K43" s="31">
        <f t="shared" si="13"/>
        <v>1280834</v>
      </c>
      <c r="L43" s="10">
        <f>SUM(L8+L12+L16+L20+L24+L28+L39)</f>
        <v>249</v>
      </c>
      <c r="M43" s="40">
        <f>SUM(M8+M12+M16+M20+M24+M28+M39)</f>
        <v>0</v>
      </c>
    </row>
    <row r="44" spans="1:16" s="2" customFormat="1" ht="15.75" thickBot="1" x14ac:dyDescent="0.35">
      <c r="A44" s="28" t="s">
        <v>13</v>
      </c>
      <c r="B44" s="21">
        <f>B42-B43</f>
        <v>611817</v>
      </c>
      <c r="C44" s="21">
        <f t="shared" ref="C44:M44" si="14">C42-C43</f>
        <v>113850</v>
      </c>
      <c r="D44" s="21">
        <f t="shared" si="14"/>
        <v>587217</v>
      </c>
      <c r="E44" s="21">
        <f t="shared" si="14"/>
        <v>0</v>
      </c>
      <c r="F44" s="21">
        <f t="shared" si="14"/>
        <v>0</v>
      </c>
      <c r="G44" s="21">
        <f t="shared" si="14"/>
        <v>0</v>
      </c>
      <c r="H44" s="21">
        <f t="shared" si="14"/>
        <v>35219</v>
      </c>
      <c r="I44" s="21">
        <f t="shared" si="14"/>
        <v>5921</v>
      </c>
      <c r="J44" s="21">
        <f t="shared" si="14"/>
        <v>20000</v>
      </c>
      <c r="K44" s="21">
        <f t="shared" si="14"/>
        <v>1374024</v>
      </c>
      <c r="L44" s="21">
        <f t="shared" si="14"/>
        <v>116</v>
      </c>
      <c r="M44" s="29">
        <f t="shared" si="14"/>
        <v>9</v>
      </c>
    </row>
    <row r="45" spans="1:16" x14ac:dyDescent="0.3">
      <c r="P45" s="2"/>
    </row>
  </sheetData>
  <mergeCells count="14"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  <mergeCell ref="H2:H3"/>
    <mergeCell ref="I2:I3"/>
  </mergeCells>
  <phoneticPr fontId="7" type="noConversion"/>
  <pageMargins left="0.51181102362204722" right="0.15748031496062992" top="0.78740157480314965" bottom="0.23622047244094491" header="0.19685039370078741" footer="0.19685039370078741"/>
  <pageSetup paperSize="9" scale="85" orientation="landscape" r:id="rId1"/>
  <headerFooter>
    <oddHeader>&amp;C&amp;"Book Antiqua,Félkövér"&amp;11Önkormányzati költségvetési szervek 
2021. évi főbb kiadásai jogcím-csoportonként&amp;R&amp;"Book Antiqua,Félkövér"&amp;11 9.  melléklet
ezer Ft</oddHeader>
    <oddFooter>&amp;C&amp;P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</vt:lpstr>
      <vt:lpstr>'9'!Nyomtatási_cím</vt:lpstr>
      <vt:lpstr>'9'!Nyomtatási_terület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2021-06-30T07:06:57Z</dcterms:modified>
</cp:coreProperties>
</file>