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0" sheetId="41" r:id="rId1"/>
  </sheets>
  <definedNames>
    <definedName name="_xlnm.Print_Titles" localSheetId="0">'10'!$1:$1</definedName>
  </definedNames>
  <calcPr calcId="191029"/>
</workbook>
</file>

<file path=xl/calcChain.xml><?xml version="1.0" encoding="utf-8"?>
<calcChain xmlns="http://schemas.openxmlformats.org/spreadsheetml/2006/main">
  <c r="G70" i="41" l="1"/>
  <c r="E70" i="41"/>
  <c r="E71" i="41"/>
  <c r="G71" i="41" s="1"/>
  <c r="E69" i="41"/>
  <c r="G69" i="41" s="1"/>
  <c r="E37" i="41" l="1"/>
  <c r="G37" i="41"/>
  <c r="E72" i="41"/>
  <c r="G72" i="41" s="1"/>
  <c r="E73" i="41"/>
  <c r="G73" i="41" s="1"/>
  <c r="E67" i="41"/>
  <c r="G67" i="41" s="1"/>
  <c r="E68" i="41"/>
  <c r="G68" i="41" s="1"/>
  <c r="E8" i="41"/>
  <c r="G8" i="41" s="1"/>
  <c r="E9" i="41"/>
  <c r="G9" i="41" s="1"/>
  <c r="D6" i="41"/>
  <c r="F6" i="41"/>
  <c r="C6" i="41"/>
  <c r="E109" i="41"/>
  <c r="G109" i="41" s="1"/>
  <c r="E108" i="41"/>
  <c r="G108" i="41" s="1"/>
  <c r="E107" i="41"/>
  <c r="G107" i="41" s="1"/>
  <c r="F106" i="41"/>
  <c r="D106" i="41"/>
  <c r="C106" i="41"/>
  <c r="E99" i="41"/>
  <c r="G99" i="41" s="1"/>
  <c r="E100" i="41"/>
  <c r="G100" i="41" s="1"/>
  <c r="E94" i="41"/>
  <c r="G94" i="41" s="1"/>
  <c r="E85" i="41"/>
  <c r="G85" i="41" s="1"/>
  <c r="E80" i="41"/>
  <c r="D78" i="41"/>
  <c r="F78" i="41"/>
  <c r="C78" i="41"/>
  <c r="D102" i="41"/>
  <c r="F102" i="41"/>
  <c r="D97" i="41"/>
  <c r="F97" i="41"/>
  <c r="D92" i="41"/>
  <c r="F92" i="41"/>
  <c r="D87" i="41"/>
  <c r="F87" i="41"/>
  <c r="D82" i="41"/>
  <c r="F82" i="41"/>
  <c r="D75" i="41"/>
  <c r="F75" i="41"/>
  <c r="D61" i="41"/>
  <c r="D111" i="41" s="1"/>
  <c r="F61" i="41"/>
  <c r="D55" i="41"/>
  <c r="F55" i="41"/>
  <c r="D52" i="41"/>
  <c r="F52" i="41"/>
  <c r="D49" i="41"/>
  <c r="F49" i="41"/>
  <c r="D45" i="41"/>
  <c r="F45" i="41"/>
  <c r="D39" i="41"/>
  <c r="F39" i="41"/>
  <c r="D32" i="41"/>
  <c r="E33" i="41"/>
  <c r="G33" i="41" s="1"/>
  <c r="E34" i="41"/>
  <c r="G34" i="41" s="1"/>
  <c r="E35" i="41"/>
  <c r="G35" i="41" s="1"/>
  <c r="E36" i="41"/>
  <c r="G36" i="41" s="1"/>
  <c r="E38" i="41"/>
  <c r="G38" i="41" s="1"/>
  <c r="E40" i="41"/>
  <c r="E41" i="41"/>
  <c r="E42" i="41"/>
  <c r="G42" i="41" s="1"/>
  <c r="E43" i="41"/>
  <c r="G43" i="41" s="1"/>
  <c r="E46" i="41"/>
  <c r="G46" i="41" s="1"/>
  <c r="E47" i="41"/>
  <c r="G47" i="41" s="1"/>
  <c r="E50" i="41"/>
  <c r="E49" i="41" s="1"/>
  <c r="E53" i="41"/>
  <c r="G53" i="41" s="1"/>
  <c r="G52" i="41" s="1"/>
  <c r="E56" i="41"/>
  <c r="E55" i="41" s="1"/>
  <c r="E59" i="41"/>
  <c r="G59" i="41" s="1"/>
  <c r="E60" i="41"/>
  <c r="G60" i="41"/>
  <c r="E62" i="41"/>
  <c r="G62" i="41" s="1"/>
  <c r="E63" i="41"/>
  <c r="G63" i="41" s="1"/>
  <c r="E64" i="41"/>
  <c r="G64" i="41" s="1"/>
  <c r="E65" i="41"/>
  <c r="G65" i="41" s="1"/>
  <c r="E66" i="41"/>
  <c r="G66" i="41" s="1"/>
  <c r="E76" i="41"/>
  <c r="E75" i="41" s="1"/>
  <c r="E77" i="41"/>
  <c r="G77" i="41" s="1"/>
  <c r="E79" i="41"/>
  <c r="G79" i="41"/>
  <c r="E81" i="41"/>
  <c r="G81" i="41" s="1"/>
  <c r="E83" i="41"/>
  <c r="G83" i="41" s="1"/>
  <c r="E84" i="41"/>
  <c r="G84" i="41" s="1"/>
  <c r="E86" i="41"/>
  <c r="G86" i="41" s="1"/>
  <c r="E88" i="41"/>
  <c r="E87" i="41" s="1"/>
  <c r="E89" i="41"/>
  <c r="G89" i="41" s="1"/>
  <c r="E90" i="41"/>
  <c r="G90" i="41" s="1"/>
  <c r="E93" i="41"/>
  <c r="G93" i="41" s="1"/>
  <c r="E95" i="41"/>
  <c r="G95" i="41" s="1"/>
  <c r="E96" i="41"/>
  <c r="G96" i="41" s="1"/>
  <c r="E98" i="41"/>
  <c r="G98" i="41" s="1"/>
  <c r="G97" i="41" s="1"/>
  <c r="E103" i="41"/>
  <c r="G103" i="41" s="1"/>
  <c r="E104" i="41"/>
  <c r="G104" i="41" s="1"/>
  <c r="E27" i="41"/>
  <c r="G27" i="41" s="1"/>
  <c r="E28" i="41"/>
  <c r="G28" i="41" s="1"/>
  <c r="E29" i="41"/>
  <c r="G29" i="41" s="1"/>
  <c r="E30" i="41"/>
  <c r="G30" i="41" s="1"/>
  <c r="E21" i="41"/>
  <c r="G21" i="41" s="1"/>
  <c r="E22" i="41"/>
  <c r="G22" i="41" s="1"/>
  <c r="E23" i="41"/>
  <c r="G23" i="41" s="1"/>
  <c r="E24" i="41"/>
  <c r="G24" i="41" s="1"/>
  <c r="E25" i="41"/>
  <c r="G25" i="41" s="1"/>
  <c r="E26" i="41"/>
  <c r="G26" i="41" s="1"/>
  <c r="E4" i="41"/>
  <c r="G4" i="41" s="1"/>
  <c r="E7" i="41"/>
  <c r="G7" i="41" s="1"/>
  <c r="E12" i="41"/>
  <c r="G12" i="41" s="1"/>
  <c r="E13" i="41"/>
  <c r="G13" i="41" s="1"/>
  <c r="E14" i="41"/>
  <c r="G14" i="41" s="1"/>
  <c r="E15" i="41"/>
  <c r="G15" i="41" s="1"/>
  <c r="E18" i="41"/>
  <c r="G18" i="41" s="1"/>
  <c r="E19" i="41"/>
  <c r="G19" i="41" s="1"/>
  <c r="E20" i="41"/>
  <c r="G20" i="41" s="1"/>
  <c r="E110" i="41"/>
  <c r="G110" i="41" s="1"/>
  <c r="E112" i="41"/>
  <c r="G112" i="41" s="1"/>
  <c r="D17" i="41"/>
  <c r="D11" i="41"/>
  <c r="E11" i="41" s="1"/>
  <c r="G11" i="41" s="1"/>
  <c r="D3" i="41"/>
  <c r="C102" i="41"/>
  <c r="C97" i="41"/>
  <c r="C92" i="41"/>
  <c r="C87" i="41"/>
  <c r="C82" i="41"/>
  <c r="C75" i="41"/>
  <c r="C61" i="41"/>
  <c r="C55" i="41"/>
  <c r="C52" i="41"/>
  <c r="C49" i="41"/>
  <c r="C45" i="41"/>
  <c r="C39" i="41"/>
  <c r="F32" i="41"/>
  <c r="C32" i="41"/>
  <c r="F17" i="41"/>
  <c r="C17" i="41"/>
  <c r="E17" i="41" s="1"/>
  <c r="F11" i="41"/>
  <c r="C11" i="41"/>
  <c r="C3" i="41"/>
  <c r="G80" i="41"/>
  <c r="E78" i="41"/>
  <c r="E97" i="41"/>
  <c r="E52" i="41"/>
  <c r="G40" i="41"/>
  <c r="G88" i="41" l="1"/>
  <c r="F58" i="41"/>
  <c r="G45" i="41"/>
  <c r="E6" i="41"/>
  <c r="G6" i="41"/>
  <c r="F111" i="41"/>
  <c r="E3" i="41"/>
  <c r="G3" i="41" s="1"/>
  <c r="C58" i="41"/>
  <c r="C113" i="41" s="1"/>
  <c r="E92" i="41"/>
  <c r="C111" i="41"/>
  <c r="G41" i="41"/>
  <c r="E39" i="41"/>
  <c r="G92" i="41"/>
  <c r="G102" i="41"/>
  <c r="G106" i="41"/>
  <c r="G82" i="41"/>
  <c r="G61" i="41"/>
  <c r="G39" i="41"/>
  <c r="E32" i="41"/>
  <c r="G32" i="41" s="1"/>
  <c r="D58" i="41"/>
  <c r="E82" i="41"/>
  <c r="E106" i="41"/>
  <c r="G50" i="41"/>
  <c r="G49" i="41" s="1"/>
  <c r="G17" i="41"/>
  <c r="G87" i="41"/>
  <c r="E61" i="41"/>
  <c r="E111" i="41" s="1"/>
  <c r="G56" i="41"/>
  <c r="G55" i="41" s="1"/>
  <c r="G76" i="41"/>
  <c r="G75" i="41" s="1"/>
  <c r="E102" i="41"/>
  <c r="D113" i="41"/>
  <c r="E45" i="41"/>
  <c r="G78" i="41"/>
  <c r="G111" i="41" l="1"/>
  <c r="F113" i="41"/>
  <c r="E58" i="41"/>
  <c r="E113" i="41" s="1"/>
  <c r="G58" i="41"/>
  <c r="G113" i="41" s="1"/>
</calcChain>
</file>

<file path=xl/sharedStrings.xml><?xml version="1.0" encoding="utf-8"?>
<sst xmlns="http://schemas.openxmlformats.org/spreadsheetml/2006/main" count="100" uniqueCount="96">
  <si>
    <t>Sor-szám</t>
  </si>
  <si>
    <t>Összesen:</t>
  </si>
  <si>
    <t>Önkormányzat összesen:</t>
  </si>
  <si>
    <t>Költségvetési szervek</t>
  </si>
  <si>
    <t>Út, autópálya építés ( 045120 )</t>
  </si>
  <si>
    <t>Kötelező feladat</t>
  </si>
  <si>
    <t>Önként vállalt feladat</t>
  </si>
  <si>
    <t>Balatoni Múzeum</t>
  </si>
  <si>
    <t>Keszthelyi Életfa Óvoda</t>
  </si>
  <si>
    <t xml:space="preserve">Goldmark Károly Művelődési Központ </t>
  </si>
  <si>
    <t>Óvodai nevelés, ellátás működtetési feladatai (091140)</t>
  </si>
  <si>
    <t>2021. évi terv</t>
  </si>
  <si>
    <t>Módosítás</t>
  </si>
  <si>
    <t>Módosított előirányzat</t>
  </si>
  <si>
    <t>Beruházás megnevezése</t>
  </si>
  <si>
    <t>Keszthely Város Önkormányzata:</t>
  </si>
  <si>
    <t>Önkormányzati jogalkotás ( 011130 )</t>
  </si>
  <si>
    <t>Városi Betlehem</t>
  </si>
  <si>
    <t>Nem lakóingatlan bérbeadása ( 013350 )</t>
  </si>
  <si>
    <t>Keszthelyi Tanuszoda energetikai korszerűsítése TOP-3.2.1-16-ZA1-2019-00022.</t>
  </si>
  <si>
    <t>Mártírok útja autóbusz pályaudvar gyalogátkelő létesítés (tervezés, engedélyezés, építés)</t>
  </si>
  <si>
    <t>Ady E.u. (kórház) gyalogátkelő létesítése (tervezés, engedélyezés, kivitelezés)</t>
  </si>
  <si>
    <t>Napfény köz padkarendezése vízelvezetéssel</t>
  </si>
  <si>
    <t xml:space="preserve">Hévízi úti kerékpárút - TOP-3.1.1-15-ZA2-2019-00004 </t>
  </si>
  <si>
    <t>Ár- és belvízvédelemmel összefüggő tevékenység ( 047410 )</t>
  </si>
  <si>
    <t>Keszthely város vízjogi üzemeltetési engedélye (Csókakői patak, önálló részek)</t>
  </si>
  <si>
    <t>Csapadékvízelvezető rendszer tervezése és kivitelezése lakossági problémák megoldására</t>
  </si>
  <si>
    <t>Balassa u. Pál u. - Korona u.közti szakaszán zárt csapadékvíz-elvezető rendszer tervezése</t>
  </si>
  <si>
    <t>Zámor városrész vízelvezetése, projekt megalapozó tervek</t>
  </si>
  <si>
    <t>Belvárosi utcák csapadékvízelvezetése 6/2021. (I.20.)</t>
  </si>
  <si>
    <t>Lóczy u. 22. szennyvíz csatorna kivitelezése (tervezési munka átfúzódó 300 eFt)</t>
  </si>
  <si>
    <t>Goldmark K. u. - Szegfű u. torkolatában áteresz építés</t>
  </si>
  <si>
    <t>Schwarz D.u. 40. keresztrács építés</t>
  </si>
  <si>
    <t>Nyárfa u. 3. melett keresztrács építés</t>
  </si>
  <si>
    <t>Rákóczi tér - Gerencsér u. kereszteződésében a járda vízelvezetése</t>
  </si>
  <si>
    <t>Pelikán gyógyszertár északi oldalán az út (Cserszeg u.) vízelvezetése</t>
  </si>
  <si>
    <t>A belterületi csapadékvíz elvezetési rendszer fejlesztése Keszthely-Kertvárosban II.ütem előkészítő költségek TOP-2.1.3 pályázat</t>
  </si>
  <si>
    <t>Településfejlesztés (062020)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</si>
  <si>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</si>
  <si>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</si>
  <si>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</si>
  <si>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 xml:space="preserve">Festetics örökség bemutatását és hálózatba kapcsolását célzó termék- és infrastruktúra fejlesztés GINOP-7.1.9-17-2018-00015. </t>
  </si>
  <si>
    <t>Városfejlesztési komplex programok előkészítése</t>
  </si>
  <si>
    <t>Közvilágítás ( 064010 )</t>
  </si>
  <si>
    <t xml:space="preserve">Közvilágítás tervezése egyedi bővítések (Kilátó köz 6-8., Keringő u. 104/a., Napsugár u., Meggyfa u. gyalogos része, Dobó István u., Klempa köz tervezés, stb.) </t>
  </si>
  <si>
    <t>Gyalogátkelők megvilágítása (ellenőrző mérés, átalakítás)</t>
  </si>
  <si>
    <t>Vásár tér 10 - Schwarz D.u. 50.közti gyalogút - közút közvilágítás I.ütem</t>
  </si>
  <si>
    <t>Kossuth u. 3-5. parkoló, játszótér közvilágítás</t>
  </si>
  <si>
    <t>Zöldterület kezelés ( 066010 )</t>
  </si>
  <si>
    <t>Térfigyelő kamerarendszer fejlesztése - I.ütem</t>
  </si>
  <si>
    <t>Erzsébet liget zöldfelületi rehabilitáció pályázat önrész (255/2020.(IX.24)</t>
  </si>
  <si>
    <t xml:space="preserve">Szabadidős park, fürdő és strandszolgálatás (081061) </t>
  </si>
  <si>
    <t xml:space="preserve">Keszthelyi Városi Strand társadalmi és környezeti szempontból fenntart-ható családbarát attrakció-fejlesztése TOP-1.2.1-15-ZA1-2016-000011 </t>
  </si>
  <si>
    <t>Fiatalok társadalmi beilleszkedése (084070)</t>
  </si>
  <si>
    <t>Keszthely Hazavár - ifjúságot segítő támogatási program (Esély Otthon) EFOP-1.2.1-16 -2017-00023</t>
  </si>
  <si>
    <t>Eszközbeszerzés a Keszthelyi Életfa Óvoda tagóvodái számára TOP-1.4.1-15-ZA1-2018-00035</t>
  </si>
  <si>
    <t>Keszthelyi Polgármesteri Hivatal</t>
  </si>
  <si>
    <t>Kisértékű informatikai eszközök</t>
  </si>
  <si>
    <t>Szoftver beszerzés</t>
  </si>
  <si>
    <t>Egyéb kisértékű tárgyi eszközök (bútor, udvari tárgyaló)</t>
  </si>
  <si>
    <t>Kommunikációs eszközök (kabinet részére)</t>
  </si>
  <si>
    <t>Nagyteljesítményű darálógép</t>
  </si>
  <si>
    <t xml:space="preserve">Mobiltelefon </t>
  </si>
  <si>
    <t xml:space="preserve">Kisértékű tárgyi eszközök </t>
  </si>
  <si>
    <t>Szoftver, számítástechnikai eszközök</t>
  </si>
  <si>
    <t xml:space="preserve">Keszthely Város Önkormányzata Alapellátási Intézete </t>
  </si>
  <si>
    <t>Hallásvizsgáló szűrőaudióméter - 2 db</t>
  </si>
  <si>
    <t>Hordozható EKG</t>
  </si>
  <si>
    <t>Multifunkciós nyomtató</t>
  </si>
  <si>
    <t>Fejér György Városi Könyvtár</t>
  </si>
  <si>
    <t>Számítógép, programok, könyvek</t>
  </si>
  <si>
    <t>Információs tábla</t>
  </si>
  <si>
    <t>Honlap fejlesztés</t>
  </si>
  <si>
    <t>Textiltartó fémszekrény</t>
  </si>
  <si>
    <t>Kisértékű tárgyi eszköz</t>
  </si>
  <si>
    <t xml:space="preserve">Keszthelyi Család- és Gyermekjóléti Központ </t>
  </si>
  <si>
    <t xml:space="preserve">EFOP - NőKözpont - pályázat </t>
  </si>
  <si>
    <t>Informatikai eszközök, programok</t>
  </si>
  <si>
    <t>Egyesített Szociális Intézmény</t>
  </si>
  <si>
    <t>VW Caddy személygépkocsi</t>
  </si>
  <si>
    <t xml:space="preserve">A belterületi csapadékvíz elvezetési rendszer fejlesztése Keszthely-Kertvárosban (Mély u. csapadékcsatorna) TOP-2.1.3-15-ZA1-2016-00014. </t>
  </si>
  <si>
    <t>NKA állományvédelem - Klíma szett, szennyvízszivattyú, elektromos hálózat kiépítés, mikroszkóp</t>
  </si>
  <si>
    <t>Weboldal</t>
  </si>
  <si>
    <t>Gazdasági Ellátó Szervezet Keszthely</t>
  </si>
  <si>
    <t>Kisértékű tárgyi eszközök</t>
  </si>
  <si>
    <t>Automata, önjáró felmosó</t>
  </si>
  <si>
    <t>Vagyonvédelmi rendszer</t>
  </si>
  <si>
    <t>Keszthelyi Televízió Szolgálatató Nonprofit Kft - pótbefizetés</t>
  </si>
  <si>
    <t>Keszthelyi HUSZ Nonprofit Kft - pótbefizetés</t>
  </si>
  <si>
    <t>Fénymásoló - 2 db</t>
  </si>
  <si>
    <t>Informatikai hálózat bővítése</t>
  </si>
  <si>
    <t>Balatonpart gázkiváltás</t>
  </si>
  <si>
    <t>Légkondicionáló</t>
  </si>
  <si>
    <t>Irattár áthelyezés - Salgo polcok</t>
  </si>
  <si>
    <t>Anyakönyvvezetői kellékek</t>
  </si>
  <si>
    <t>Elektromos kerékpár 2 db közterületfelügyelet részére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</si>
</sst>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horizontal="center"/>
    </xf>
    <xf numFmtId="164" fontId="5" fillId="0" borderId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23" xfId="0" applyFont="1" applyBorder="1"/>
    <xf numFmtId="0" fontId="3" fillId="0" borderId="28" xfId="0" applyFont="1" applyBorder="1" applyAlignment="1">
      <alignment horizontal="center" vertical="center" wrapText="1"/>
    </xf>
    <xf numFmtId="165" fontId="2" fillId="0" borderId="29" xfId="2" applyNumberFormat="1" applyFont="1" applyFill="1" applyBorder="1" applyAlignment="1" applyProtection="1"/>
    <xf numFmtId="165" fontId="3" fillId="0" borderId="30" xfId="2" applyNumberFormat="1" applyFont="1" applyFill="1" applyBorder="1" applyAlignment="1" applyProtection="1"/>
    <xf numFmtId="165" fontId="2" fillId="0" borderId="20" xfId="0" applyNumberFormat="1" applyFont="1" applyBorder="1"/>
    <xf numFmtId="0" fontId="3" fillId="0" borderId="33" xfId="0" applyFont="1" applyBorder="1" applyAlignment="1">
      <alignment horizontal="center"/>
    </xf>
    <xf numFmtId="165" fontId="2" fillId="0" borderId="4" xfId="2" applyNumberFormat="1" applyFont="1" applyFill="1" applyBorder="1" applyAlignment="1" applyProtection="1"/>
    <xf numFmtId="0" fontId="2" fillId="0" borderId="4" xfId="0" applyFont="1" applyBorder="1" applyAlignment="1">
      <alignment horizontal="left" wrapText="1" indent="1"/>
    </xf>
    <xf numFmtId="165" fontId="3" fillId="0" borderId="4" xfId="2" applyNumberFormat="1" applyFont="1" applyFill="1" applyBorder="1" applyAlignment="1" applyProtection="1"/>
    <xf numFmtId="0" fontId="2" fillId="0" borderId="4" xfId="0" applyFont="1" applyFill="1" applyBorder="1" applyAlignment="1">
      <alignment horizontal="left" wrapText="1" indent="1"/>
    </xf>
    <xf numFmtId="165" fontId="2" fillId="0" borderId="36" xfId="2" applyNumberFormat="1" applyFont="1" applyFill="1" applyBorder="1" applyAlignment="1" applyProtection="1"/>
    <xf numFmtId="165" fontId="2" fillId="0" borderId="4" xfId="2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wrapText="1"/>
    </xf>
    <xf numFmtId="165" fontId="3" fillId="0" borderId="5" xfId="2" applyNumberFormat="1" applyFont="1" applyFill="1" applyBorder="1" applyAlignment="1" applyProtection="1"/>
    <xf numFmtId="165" fontId="3" fillId="0" borderId="37" xfId="2" applyNumberFormat="1" applyFont="1" applyFill="1" applyBorder="1" applyAlignment="1" applyProtection="1"/>
    <xf numFmtId="165" fontId="3" fillId="2" borderId="4" xfId="2" applyNumberFormat="1" applyFont="1" applyFill="1" applyBorder="1" applyAlignment="1" applyProtection="1"/>
    <xf numFmtId="0" fontId="2" fillId="2" borderId="4" xfId="0" applyFont="1" applyFill="1" applyBorder="1" applyAlignment="1">
      <alignment horizontal="left" wrapText="1" indent="1"/>
    </xf>
    <xf numFmtId="165" fontId="3" fillId="0" borderId="43" xfId="2" applyNumberFormat="1" applyFont="1" applyFill="1" applyBorder="1" applyAlignment="1" applyProtection="1"/>
    <xf numFmtId="0" fontId="3" fillId="0" borderId="40" xfId="0" applyFont="1" applyBorder="1" applyAlignment="1">
      <alignment wrapText="1"/>
    </xf>
    <xf numFmtId="165" fontId="2" fillId="0" borderId="0" xfId="0" applyNumberFormat="1" applyFont="1"/>
    <xf numFmtId="165" fontId="2" fillId="2" borderId="4" xfId="2" applyNumberFormat="1" applyFont="1" applyFill="1" applyBorder="1" applyAlignment="1" applyProtection="1">
      <alignment vertical="center"/>
    </xf>
    <xf numFmtId="0" fontId="2" fillId="0" borderId="6" xfId="0" applyFont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/>
    </xf>
    <xf numFmtId="165" fontId="2" fillId="2" borderId="6" xfId="2" applyNumberFormat="1" applyFont="1" applyFill="1" applyBorder="1" applyAlignment="1" applyProtection="1">
      <alignment vertical="center"/>
    </xf>
    <xf numFmtId="165" fontId="3" fillId="0" borderId="46" xfId="2" applyNumberFormat="1" applyFont="1" applyFill="1" applyBorder="1" applyAlignment="1" applyProtection="1"/>
    <xf numFmtId="0" fontId="3" fillId="0" borderId="10" xfId="0" applyFont="1" applyBorder="1" applyAlignment="1">
      <alignment horizontal="left" wrapText="1"/>
    </xf>
    <xf numFmtId="0" fontId="3" fillId="0" borderId="47" xfId="0" applyFont="1" applyBorder="1" applyAlignment="1">
      <alignment wrapText="1"/>
    </xf>
    <xf numFmtId="165" fontId="3" fillId="0" borderId="4" xfId="0" applyNumberFormat="1" applyFont="1" applyBorder="1" applyAlignment="1">
      <alignment horizontal="left" wrapText="1"/>
    </xf>
    <xf numFmtId="165" fontId="3" fillId="0" borderId="20" xfId="0" applyNumberFormat="1" applyFont="1" applyBorder="1"/>
    <xf numFmtId="0" fontId="3" fillId="0" borderId="22" xfId="0" applyFont="1" applyBorder="1" applyAlignment="1">
      <alignment horizontal="center" wrapText="1"/>
    </xf>
    <xf numFmtId="165" fontId="2" fillId="0" borderId="24" xfId="2" applyNumberFormat="1" applyFont="1" applyFill="1" applyBorder="1" applyAlignment="1" applyProtection="1">
      <alignment vertical="center"/>
    </xf>
    <xf numFmtId="0" fontId="2" fillId="0" borderId="24" xfId="0" applyFont="1" applyBorder="1"/>
    <xf numFmtId="0" fontId="2" fillId="0" borderId="44" xfId="0" applyFont="1" applyFill="1" applyBorder="1" applyAlignment="1">
      <alignment horizontal="left" wrapText="1" indent="1"/>
    </xf>
    <xf numFmtId="165" fontId="2" fillId="0" borderId="5" xfId="2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horizontal="center" wrapText="1"/>
    </xf>
    <xf numFmtId="165" fontId="3" fillId="0" borderId="25" xfId="2" applyNumberFormat="1" applyFont="1" applyFill="1" applyBorder="1" applyAlignment="1" applyProtection="1"/>
    <xf numFmtId="165" fontId="2" fillId="0" borderId="25" xfId="2" applyNumberFormat="1" applyFont="1" applyFill="1" applyBorder="1" applyAlignment="1" applyProtection="1"/>
    <xf numFmtId="165" fontId="2" fillId="0" borderId="25" xfId="2" applyNumberFormat="1" applyFont="1" applyFill="1" applyBorder="1" applyAlignment="1" applyProtection="1">
      <alignment vertical="center"/>
    </xf>
    <xf numFmtId="165" fontId="2" fillId="2" borderId="4" xfId="2" applyNumberFormat="1" applyFont="1" applyFill="1" applyBorder="1" applyAlignment="1" applyProtection="1"/>
    <xf numFmtId="0" fontId="3" fillId="0" borderId="30" xfId="0" applyFont="1" applyBorder="1" applyAlignment="1">
      <alignment horizontal="left" wrapText="1"/>
    </xf>
    <xf numFmtId="0" fontId="3" fillId="2" borderId="18" xfId="0" applyFont="1" applyFill="1" applyBorder="1" applyAlignment="1">
      <alignment wrapText="1"/>
    </xf>
    <xf numFmtId="165" fontId="3" fillId="2" borderId="30" xfId="2" applyNumberFormat="1" applyFont="1" applyFill="1" applyBorder="1" applyAlignment="1" applyProtection="1"/>
    <xf numFmtId="0" fontId="2" fillId="2" borderId="48" xfId="0" applyFont="1" applyFill="1" applyBorder="1" applyAlignment="1">
      <alignment horizontal="left" wrapText="1" indent="1"/>
    </xf>
    <xf numFmtId="165" fontId="2" fillId="2" borderId="30" xfId="2" applyNumberFormat="1" applyFont="1" applyFill="1" applyBorder="1" applyAlignment="1" applyProtection="1">
      <alignment vertical="center"/>
    </xf>
    <xf numFmtId="165" fontId="2" fillId="2" borderId="43" xfId="2" applyNumberFormat="1" applyFont="1" applyFill="1" applyBorder="1" applyAlignment="1" applyProtection="1">
      <alignment vertical="center"/>
    </xf>
    <xf numFmtId="0" fontId="2" fillId="2" borderId="49" xfId="0" applyFont="1" applyFill="1" applyBorder="1" applyAlignment="1">
      <alignment horizontal="left" wrapText="1" indent="1"/>
    </xf>
    <xf numFmtId="0" fontId="3" fillId="0" borderId="50" xfId="0" applyFont="1" applyBorder="1" applyAlignment="1">
      <alignment horizontal="center"/>
    </xf>
    <xf numFmtId="0" fontId="2" fillId="2" borderId="51" xfId="0" applyFont="1" applyFill="1" applyBorder="1" applyAlignment="1">
      <alignment horizontal="left" wrapText="1" indent="1"/>
    </xf>
    <xf numFmtId="165" fontId="2" fillId="2" borderId="52" xfId="2" applyNumberFormat="1" applyFont="1" applyFill="1" applyBorder="1" applyAlignment="1" applyProtection="1">
      <alignment vertical="center"/>
    </xf>
    <xf numFmtId="165" fontId="2" fillId="2" borderId="5" xfId="2" applyNumberFormat="1" applyFont="1" applyFill="1" applyBorder="1" applyAlignment="1" applyProtection="1">
      <alignment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2" fillId="0" borderId="32" xfId="0" applyFont="1" applyFill="1" applyBorder="1" applyAlignment="1">
      <alignment horizontal="left" wrapText="1" indent="1"/>
    </xf>
    <xf numFmtId="165" fontId="3" fillId="2" borderId="56" xfId="2" applyNumberFormat="1" applyFont="1" applyFill="1" applyBorder="1" applyAlignment="1" applyProtection="1"/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2" borderId="24" xfId="0" applyFont="1" applyFill="1" applyBorder="1" applyAlignment="1">
      <alignment horizontal="left" wrapText="1" indent="1"/>
    </xf>
    <xf numFmtId="165" fontId="2" fillId="2" borderId="0" xfId="2" applyNumberFormat="1" applyFont="1" applyFill="1" applyBorder="1" applyAlignment="1" applyProtection="1"/>
    <xf numFmtId="0" fontId="2" fillId="2" borderId="59" xfId="0" applyFont="1" applyFill="1" applyBorder="1" applyAlignment="1">
      <alignment horizontal="left" wrapText="1" indent="1"/>
    </xf>
    <xf numFmtId="165" fontId="2" fillId="0" borderId="43" xfId="2" applyNumberFormat="1" applyFont="1" applyFill="1" applyBorder="1" applyAlignment="1" applyProtection="1"/>
    <xf numFmtId="0" fontId="2" fillId="2" borderId="6" xfId="0" applyFont="1" applyFill="1" applyBorder="1" applyAlignment="1">
      <alignment horizontal="left" wrapText="1" indent="1"/>
    </xf>
    <xf numFmtId="165" fontId="2" fillId="2" borderId="60" xfId="2" applyNumberFormat="1" applyFont="1" applyFill="1" applyBorder="1" applyAlignment="1" applyProtection="1"/>
    <xf numFmtId="165" fontId="3" fillId="2" borderId="43" xfId="2" applyNumberFormat="1" applyFont="1" applyFill="1" applyBorder="1" applyAlignment="1" applyProtection="1">
      <alignment horizontal="left"/>
    </xf>
    <xf numFmtId="0" fontId="2" fillId="0" borderId="61" xfId="0" applyFont="1" applyFill="1" applyBorder="1" applyAlignment="1">
      <alignment horizontal="left" wrapText="1" indent="1"/>
    </xf>
    <xf numFmtId="165" fontId="2" fillId="2" borderId="4" xfId="2" applyNumberFormat="1" applyFont="1" applyFill="1" applyBorder="1" applyAlignment="1" applyProtection="1">
      <alignment horizontal="left"/>
    </xf>
    <xf numFmtId="0" fontId="2" fillId="0" borderId="62" xfId="0" applyFont="1" applyFill="1" applyBorder="1" applyAlignment="1">
      <alignment horizontal="left" wrapText="1" indent="1"/>
    </xf>
    <xf numFmtId="0" fontId="3" fillId="0" borderId="22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65" fontId="2" fillId="2" borderId="4" xfId="2" applyNumberFormat="1" applyFont="1" applyFill="1" applyBorder="1" applyAlignment="1" applyProtection="1">
      <alignment horizontal="left" vertical="center"/>
    </xf>
    <xf numFmtId="165" fontId="2" fillId="2" borderId="63" xfId="2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wrapText="1" indent="1"/>
    </xf>
    <xf numFmtId="165" fontId="2" fillId="2" borderId="60" xfId="2" applyNumberFormat="1" applyFont="1" applyFill="1" applyBorder="1" applyAlignment="1" applyProtection="1">
      <alignment vertical="center"/>
    </xf>
    <xf numFmtId="0" fontId="3" fillId="2" borderId="64" xfId="0" applyFont="1" applyFill="1" applyBorder="1" applyAlignment="1">
      <alignment horizontal="center" wrapText="1"/>
    </xf>
    <xf numFmtId="165" fontId="3" fillId="2" borderId="65" xfId="2" applyNumberFormat="1" applyFont="1" applyFill="1" applyBorder="1" applyAlignment="1" applyProtection="1"/>
    <xf numFmtId="165" fontId="3" fillId="2" borderId="66" xfId="2" applyNumberFormat="1" applyFont="1" applyFill="1" applyBorder="1" applyAlignment="1" applyProtection="1"/>
    <xf numFmtId="165" fontId="3" fillId="0" borderId="56" xfId="2" applyNumberFormat="1" applyFont="1" applyFill="1" applyBorder="1" applyAlignment="1" applyProtection="1"/>
    <xf numFmtId="0" fontId="2" fillId="0" borderId="48" xfId="0" applyFont="1" applyBorder="1" applyAlignment="1">
      <alignment horizontal="left" wrapText="1" indent="1"/>
    </xf>
    <xf numFmtId="0" fontId="2" fillId="0" borderId="48" xfId="0" applyFont="1" applyBorder="1" applyAlignment="1">
      <alignment horizontal="left" wrapText="1" indent="2"/>
    </xf>
    <xf numFmtId="0" fontId="3" fillId="0" borderId="67" xfId="0" applyFont="1" applyBorder="1" applyAlignment="1">
      <alignment horizontal="left" wrapText="1"/>
    </xf>
    <xf numFmtId="165" fontId="3" fillId="0" borderId="36" xfId="2" applyNumberFormat="1" applyFont="1" applyFill="1" applyBorder="1" applyAlignment="1" applyProtection="1"/>
    <xf numFmtId="165" fontId="3" fillId="0" borderId="68" xfId="2" applyNumberFormat="1" applyFont="1" applyFill="1" applyBorder="1" applyAlignment="1" applyProtection="1"/>
    <xf numFmtId="0" fontId="2" fillId="0" borderId="0" xfId="0" applyFont="1" applyAlignment="1">
      <alignment horizontal="left" indent="3"/>
    </xf>
    <xf numFmtId="0" fontId="3" fillId="0" borderId="69" xfId="0" applyFont="1" applyBorder="1" applyAlignment="1">
      <alignment horizontal="center"/>
    </xf>
    <xf numFmtId="0" fontId="2" fillId="0" borderId="70" xfId="0" applyFont="1" applyFill="1" applyBorder="1" applyAlignment="1">
      <alignment horizontal="left" wrapText="1" indent="2"/>
    </xf>
    <xf numFmtId="165" fontId="2" fillId="0" borderId="71" xfId="2" applyNumberFormat="1" applyFont="1" applyFill="1" applyBorder="1" applyAlignment="1" applyProtection="1"/>
    <xf numFmtId="0" fontId="3" fillId="0" borderId="18" xfId="0" applyFont="1" applyFill="1" applyBorder="1" applyAlignment="1">
      <alignment horizontal="left" wrapText="1"/>
    </xf>
    <xf numFmtId="165" fontId="3" fillId="0" borderId="37" xfId="0" applyNumberFormat="1" applyFont="1" applyBorder="1"/>
    <xf numFmtId="0" fontId="2" fillId="0" borderId="48" xfId="0" applyFont="1" applyFill="1" applyBorder="1" applyAlignment="1">
      <alignment horizontal="left" wrapText="1" indent="1"/>
    </xf>
    <xf numFmtId="0" fontId="2" fillId="0" borderId="70" xfId="0" applyFont="1" applyFill="1" applyBorder="1" applyAlignment="1">
      <alignment horizontal="left" wrapText="1" indent="1"/>
    </xf>
    <xf numFmtId="0" fontId="3" fillId="0" borderId="67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 indent="1"/>
    </xf>
    <xf numFmtId="0" fontId="2" fillId="0" borderId="42" xfId="0" applyFont="1" applyFill="1" applyBorder="1" applyAlignment="1">
      <alignment horizontal="left" wrapText="1" indent="1"/>
    </xf>
    <xf numFmtId="0" fontId="3" fillId="0" borderId="41" xfId="0" applyFont="1" applyBorder="1" applyAlignment="1">
      <alignment horizontal="center"/>
    </xf>
    <xf numFmtId="165" fontId="3" fillId="0" borderId="72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0" fontId="2" fillId="0" borderId="51" xfId="0" applyFont="1" applyFill="1" applyBorder="1" applyAlignment="1">
      <alignment horizontal="left" wrapText="1" indent="1"/>
    </xf>
    <xf numFmtId="165" fontId="2" fillId="0" borderId="65" xfId="2" applyNumberFormat="1" applyFont="1" applyFill="1" applyBorder="1" applyAlignment="1" applyProtection="1"/>
    <xf numFmtId="0" fontId="3" fillId="0" borderId="48" xfId="0" applyFont="1" applyBorder="1" applyAlignment="1">
      <alignment horizontal="center" wrapText="1"/>
    </xf>
    <xf numFmtId="165" fontId="3" fillId="0" borderId="29" xfId="2" applyNumberFormat="1" applyFont="1" applyFill="1" applyBorder="1" applyAlignment="1" applyProtection="1"/>
    <xf numFmtId="0" fontId="2" fillId="0" borderId="48" xfId="0" applyFont="1" applyBorder="1" applyAlignment="1">
      <alignment wrapText="1"/>
    </xf>
    <xf numFmtId="0" fontId="3" fillId="0" borderId="73" xfId="0" applyFont="1" applyBorder="1" applyAlignment="1">
      <alignment horizontal="center" wrapText="1"/>
    </xf>
    <xf numFmtId="165" fontId="3" fillId="2" borderId="31" xfId="2" applyNumberFormat="1" applyFont="1" applyFill="1" applyBorder="1" applyAlignment="1" applyProtection="1"/>
    <xf numFmtId="0" fontId="2" fillId="0" borderId="0" xfId="0" applyFont="1" applyAlignment="1">
      <alignment wrapText="1"/>
    </xf>
    <xf numFmtId="165" fontId="2" fillId="0" borderId="74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2" fillId="0" borderId="49" xfId="2" applyNumberFormat="1" applyFont="1" applyFill="1" applyBorder="1" applyAlignment="1" applyProtection="1"/>
    <xf numFmtId="165" fontId="2" fillId="2" borderId="25" xfId="2" applyNumberFormat="1" applyFont="1" applyFill="1" applyBorder="1" applyAlignment="1" applyProtection="1">
      <alignment vertical="center"/>
    </xf>
    <xf numFmtId="165" fontId="3" fillId="0" borderId="35" xfId="2" applyNumberFormat="1" applyFont="1" applyFill="1" applyBorder="1" applyAlignment="1" applyProtection="1"/>
    <xf numFmtId="165" fontId="2" fillId="0" borderId="35" xfId="2" applyNumberFormat="1" applyFont="1" applyFill="1" applyBorder="1" applyAlignment="1" applyProtection="1">
      <alignment vertical="center"/>
    </xf>
    <xf numFmtId="165" fontId="2" fillId="0" borderId="38" xfId="2" applyNumberFormat="1" applyFont="1" applyFill="1" applyBorder="1" applyAlignment="1" applyProtection="1"/>
    <xf numFmtId="165" fontId="2" fillId="0" borderId="26" xfId="2" applyNumberFormat="1" applyFont="1" applyFill="1" applyBorder="1" applyAlignment="1" applyProtection="1"/>
    <xf numFmtId="165" fontId="2" fillId="2" borderId="26" xfId="2" applyNumberFormat="1" applyFont="1" applyFill="1" applyBorder="1" applyAlignment="1" applyProtection="1">
      <alignment horizontal="left"/>
    </xf>
    <xf numFmtId="165" fontId="2" fillId="2" borderId="25" xfId="2" applyNumberFormat="1" applyFont="1" applyFill="1" applyBorder="1" applyAlignment="1" applyProtection="1">
      <alignment horizontal="left"/>
    </xf>
    <xf numFmtId="165" fontId="2" fillId="2" borderId="25" xfId="2" applyNumberFormat="1" applyFont="1" applyFill="1" applyBorder="1" applyAlignment="1" applyProtection="1">
      <alignment horizontal="left" vertical="center"/>
    </xf>
    <xf numFmtId="165" fontId="2" fillId="0" borderId="44" xfId="2" applyNumberFormat="1" applyFont="1" applyFill="1" applyBorder="1" applyAlignment="1" applyProtection="1">
      <alignment vertical="center"/>
    </xf>
    <xf numFmtId="0" fontId="2" fillId="0" borderId="44" xfId="0" applyFont="1" applyBorder="1"/>
    <xf numFmtId="165" fontId="2" fillId="0" borderId="32" xfId="2" applyNumberFormat="1" applyFont="1" applyFill="1" applyBorder="1" applyAlignment="1" applyProtection="1">
      <alignment vertical="center"/>
    </xf>
    <xf numFmtId="165" fontId="2" fillId="2" borderId="44" xfId="2" applyNumberFormat="1" applyFont="1" applyFill="1" applyBorder="1" applyAlignment="1" applyProtection="1"/>
    <xf numFmtId="165" fontId="2" fillId="2" borderId="63" xfId="2" applyNumberFormat="1" applyFont="1" applyFill="1" applyBorder="1" applyAlignment="1" applyProtection="1"/>
    <xf numFmtId="165" fontId="2" fillId="2" borderId="61" xfId="2" applyNumberFormat="1" applyFont="1" applyFill="1" applyBorder="1" applyAlignment="1" applyProtection="1"/>
    <xf numFmtId="165" fontId="2" fillId="0" borderId="47" xfId="2" applyNumberFormat="1" applyFont="1" applyFill="1" applyBorder="1" applyAlignment="1" applyProtection="1"/>
    <xf numFmtId="165" fontId="2" fillId="0" borderId="63" xfId="2" applyNumberFormat="1" applyFont="1" applyFill="1" applyBorder="1" applyAlignment="1" applyProtection="1"/>
    <xf numFmtId="165" fontId="2" fillId="0" borderId="44" xfId="2" applyNumberFormat="1" applyFont="1" applyFill="1" applyBorder="1" applyAlignment="1" applyProtection="1"/>
    <xf numFmtId="165" fontId="1" fillId="0" borderId="74" xfId="2" applyNumberFormat="1" applyFont="1" applyFill="1" applyBorder="1" applyAlignment="1" applyProtection="1"/>
    <xf numFmtId="165" fontId="2" fillId="0" borderId="60" xfId="2" applyNumberFormat="1" applyFont="1" applyFill="1" applyBorder="1" applyAlignment="1" applyProtection="1"/>
    <xf numFmtId="165" fontId="2" fillId="0" borderId="4" xfId="0" applyNumberFormat="1" applyFont="1" applyBorder="1" applyAlignment="1">
      <alignment horizontal="left" wrapText="1"/>
    </xf>
    <xf numFmtId="0" fontId="2" fillId="0" borderId="75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left" wrapText="1" indent="1"/>
    </xf>
    <xf numFmtId="165" fontId="2" fillId="0" borderId="35" xfId="2" applyNumberFormat="1" applyFont="1" applyFill="1" applyBorder="1" applyAlignment="1" applyProtection="1"/>
    <xf numFmtId="165" fontId="2" fillId="0" borderId="5" xfId="2" applyNumberFormat="1" applyFont="1" applyFill="1" applyBorder="1" applyAlignment="1" applyProtection="1"/>
    <xf numFmtId="165" fontId="2" fillId="0" borderId="5" xfId="0" applyNumberFormat="1" applyFont="1" applyBorder="1" applyAlignment="1">
      <alignment horizontal="left" wrapText="1"/>
    </xf>
    <xf numFmtId="165" fontId="2" fillId="2" borderId="32" xfId="2" applyNumberFormat="1" applyFont="1" applyFill="1" applyBorder="1" applyAlignment="1" applyProtection="1"/>
    <xf numFmtId="165" fontId="2" fillId="0" borderId="76" xfId="2" applyNumberFormat="1" applyFont="1" applyFill="1" applyBorder="1" applyAlignment="1" applyProtection="1"/>
    <xf numFmtId="165" fontId="2" fillId="0" borderId="76" xfId="0" applyNumberFormat="1" applyFont="1" applyBorder="1" applyAlignment="1">
      <alignment horizontal="left" wrapText="1"/>
    </xf>
    <xf numFmtId="165" fontId="2" fillId="2" borderId="77" xfId="2" applyNumberFormat="1" applyFont="1" applyFill="1" applyBorder="1" applyAlignment="1" applyProtection="1"/>
    <xf numFmtId="165" fontId="3" fillId="0" borderId="78" xfId="0" applyNumberFormat="1" applyFont="1" applyBorder="1"/>
    <xf numFmtId="165" fontId="3" fillId="2" borderId="46" xfId="2" applyNumberFormat="1" applyFont="1" applyFill="1" applyBorder="1" applyAlignment="1" applyProtection="1">
      <alignment horizontal="left"/>
    </xf>
    <xf numFmtId="165" fontId="3" fillId="2" borderId="19" xfId="2" applyNumberFormat="1" applyFont="1" applyFill="1" applyBorder="1" applyAlignment="1" applyProtection="1"/>
    <xf numFmtId="0" fontId="2" fillId="0" borderId="67" xfId="0" applyFont="1" applyFill="1" applyBorder="1" applyAlignment="1">
      <alignment horizontal="left" wrapText="1" indent="1"/>
    </xf>
    <xf numFmtId="165" fontId="3" fillId="0" borderId="34" xfId="0" applyNumberFormat="1" applyFont="1" applyBorder="1"/>
    <xf numFmtId="165" fontId="2" fillId="0" borderId="34" xfId="0" applyNumberFormat="1" applyFont="1" applyBorder="1"/>
    <xf numFmtId="0" fontId="2" fillId="0" borderId="71" xfId="0" applyFont="1" applyFill="1" applyBorder="1" applyAlignment="1">
      <alignment horizontal="left" wrapText="1" indent="1"/>
    </xf>
    <xf numFmtId="165" fontId="3" fillId="0" borderId="6" xfId="2" applyNumberFormat="1" applyFont="1" applyFill="1" applyBorder="1" applyAlignment="1" applyProtection="1"/>
    <xf numFmtId="0" fontId="3" fillId="0" borderId="81" xfId="0" applyFont="1" applyBorder="1" applyAlignment="1">
      <alignment horizontal="center"/>
    </xf>
    <xf numFmtId="0" fontId="2" fillId="0" borderId="82" xfId="0" applyFont="1" applyFill="1" applyBorder="1" applyAlignment="1">
      <alignment horizontal="left" wrapText="1" indent="1"/>
    </xf>
    <xf numFmtId="165" fontId="2" fillId="0" borderId="52" xfId="2" applyNumberFormat="1" applyFont="1" applyFill="1" applyBorder="1" applyAlignment="1" applyProtection="1"/>
    <xf numFmtId="0" fontId="3" fillId="0" borderId="43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left" wrapText="1" indent="1"/>
    </xf>
    <xf numFmtId="165" fontId="2" fillId="0" borderId="39" xfId="2" applyNumberFormat="1" applyFont="1" applyFill="1" applyBorder="1" applyAlignment="1" applyProtection="1">
      <alignment vertical="center"/>
    </xf>
    <xf numFmtId="165" fontId="2" fillId="0" borderId="9" xfId="2" applyNumberFormat="1" applyFont="1" applyFill="1" applyBorder="1" applyAlignment="1" applyProtection="1">
      <alignment vertical="center"/>
    </xf>
    <xf numFmtId="165" fontId="2" fillId="0" borderId="9" xfId="0" applyNumberFormat="1" applyFont="1" applyBorder="1" applyAlignment="1">
      <alignment horizontal="left" wrapText="1"/>
    </xf>
    <xf numFmtId="165" fontId="2" fillId="0" borderId="45" xfId="2" applyNumberFormat="1" applyFont="1" applyFill="1" applyBorder="1" applyAlignment="1" applyProtection="1">
      <alignment vertical="center"/>
    </xf>
    <xf numFmtId="165" fontId="2" fillId="0" borderId="12" xfId="0" applyNumberFormat="1" applyFont="1" applyBorder="1"/>
    <xf numFmtId="0" fontId="3" fillId="0" borderId="83" xfId="0" applyFont="1" applyBorder="1" applyAlignment="1">
      <alignment horizontal="center"/>
    </xf>
    <xf numFmtId="0" fontId="3" fillId="2" borderId="84" xfId="0" applyFont="1" applyFill="1" applyBorder="1" applyAlignment="1">
      <alignment wrapText="1"/>
    </xf>
    <xf numFmtId="165" fontId="3" fillId="2" borderId="79" xfId="2" applyNumberFormat="1" applyFont="1" applyFill="1" applyBorder="1" applyAlignment="1" applyProtection="1"/>
    <xf numFmtId="165" fontId="3" fillId="2" borderId="85" xfId="2" applyNumberFormat="1" applyFont="1" applyFill="1" applyBorder="1" applyAlignment="1" applyProtection="1"/>
    <xf numFmtId="0" fontId="3" fillId="0" borderId="21" xfId="0" applyFont="1" applyBorder="1" applyAlignment="1">
      <alignment horizontal="center"/>
    </xf>
    <xf numFmtId="165" fontId="2" fillId="0" borderId="27" xfId="2" applyNumberFormat="1" applyFont="1" applyFill="1" applyBorder="1" applyAlignment="1" applyProtection="1"/>
    <xf numFmtId="165" fontId="2" fillId="0" borderId="9" xfId="2" applyNumberFormat="1" applyFont="1" applyFill="1" applyBorder="1" applyAlignment="1" applyProtection="1"/>
    <xf numFmtId="165" fontId="3" fillId="0" borderId="79" xfId="2" applyNumberFormat="1" applyFont="1" applyFill="1" applyBorder="1" applyAlignment="1" applyProtection="1"/>
    <xf numFmtId="165" fontId="3" fillId="0" borderId="80" xfId="2" applyNumberFormat="1" applyFont="1" applyFill="1" applyBorder="1" applyAlignment="1" applyProtection="1"/>
    <xf numFmtId="0" fontId="3" fillId="0" borderId="86" xfId="0" applyFont="1" applyBorder="1" applyAlignment="1">
      <alignment horizontal="center"/>
    </xf>
    <xf numFmtId="165" fontId="2" fillId="0" borderId="87" xfId="2" applyNumberFormat="1" applyFont="1" applyFill="1" applyBorder="1" applyAlignment="1" applyProtection="1"/>
    <xf numFmtId="0" fontId="3" fillId="0" borderId="84" xfId="0" applyFont="1" applyFill="1" applyBorder="1" applyAlignment="1">
      <alignment horizontal="left" wrapText="1"/>
    </xf>
    <xf numFmtId="165" fontId="3" fillId="0" borderId="85" xfId="2" applyNumberFormat="1" applyFont="1" applyFill="1" applyBorder="1" applyAlignment="1" applyProtection="1"/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41" workbookViewId="0">
      <selection activeCell="E50" sqref="E50"/>
    </sheetView>
  </sheetViews>
  <sheetFormatPr defaultRowHeight="16.5" x14ac:dyDescent="0.3"/>
  <cols>
    <col min="1" max="1" width="4.42578125" style="14" customWidth="1"/>
    <col min="2" max="2" width="65" style="123" customWidth="1"/>
    <col min="3" max="3" width="13.85546875" style="2" customWidth="1"/>
    <col min="4" max="4" width="11.28515625" style="2" bestFit="1" customWidth="1"/>
    <col min="5" max="5" width="14.140625" style="2" bestFit="1" customWidth="1"/>
    <col min="6" max="6" width="11.140625" style="1" bestFit="1" customWidth="1"/>
    <col min="7" max="7" width="14.140625" style="1" bestFit="1" customWidth="1"/>
    <col min="8" max="8" width="9.140625" style="1"/>
    <col min="9" max="9" width="10" style="1" bestFit="1" customWidth="1"/>
    <col min="10" max="13" width="9.140625" style="1"/>
    <col min="14" max="14" width="9.140625" style="6"/>
    <col min="15" max="16384" width="9.140625" style="1"/>
  </cols>
  <sheetData>
    <row r="1" spans="1:7" ht="45.75" thickBot="1" x14ac:dyDescent="0.35">
      <c r="A1" s="8" t="s">
        <v>0</v>
      </c>
      <c r="B1" s="9" t="s">
        <v>14</v>
      </c>
      <c r="C1" s="20" t="s">
        <v>11</v>
      </c>
      <c r="D1" s="15" t="s">
        <v>12</v>
      </c>
      <c r="E1" s="15" t="s">
        <v>13</v>
      </c>
      <c r="F1" s="15" t="s">
        <v>5</v>
      </c>
      <c r="G1" s="17" t="s">
        <v>6</v>
      </c>
    </row>
    <row r="2" spans="1:7" ht="16.5" customHeight="1" x14ac:dyDescent="0.3">
      <c r="A2" s="188" t="s">
        <v>15</v>
      </c>
      <c r="B2" s="189"/>
      <c r="C2" s="189"/>
      <c r="D2" s="44"/>
      <c r="E2" s="44"/>
      <c r="F2" s="18"/>
      <c r="G2" s="19"/>
    </row>
    <row r="3" spans="1:7" ht="16.5" customHeight="1" x14ac:dyDescent="0.3">
      <c r="A3" s="31">
        <v>1</v>
      </c>
      <c r="B3" s="45" t="s">
        <v>16</v>
      </c>
      <c r="C3" s="46">
        <f>SUM(C4)</f>
        <v>1000</v>
      </c>
      <c r="D3" s="46">
        <f>SUM(D4)</f>
        <v>0</v>
      </c>
      <c r="E3" s="46">
        <f>SUM(C3:D3)</f>
        <v>1000</v>
      </c>
      <c r="F3" s="5"/>
      <c r="G3" s="47">
        <f>E3-F3</f>
        <v>1000</v>
      </c>
    </row>
    <row r="4" spans="1:7" ht="16.5" customHeight="1" x14ac:dyDescent="0.3">
      <c r="A4" s="48"/>
      <c r="B4" s="40" t="s">
        <v>17</v>
      </c>
      <c r="C4" s="49">
        <v>1000</v>
      </c>
      <c r="D4" s="49"/>
      <c r="E4" s="146">
        <f t="shared" ref="E4:E73" si="0">SUM(C4:D4)</f>
        <v>1000</v>
      </c>
      <c r="F4" s="50"/>
      <c r="G4" s="23">
        <f t="shared" ref="G4:G73" si="1">E4-F4</f>
        <v>1000</v>
      </c>
    </row>
    <row r="5" spans="1:7" ht="16.5" customHeight="1" x14ac:dyDescent="0.3">
      <c r="A5" s="31"/>
      <c r="B5" s="16"/>
      <c r="C5" s="16"/>
      <c r="D5" s="16"/>
      <c r="E5" s="46"/>
      <c r="F5" s="3"/>
      <c r="G5" s="47"/>
    </row>
    <row r="6" spans="1:7" s="6" customFormat="1" ht="15" x14ac:dyDescent="0.25">
      <c r="A6" s="11">
        <v>2</v>
      </c>
      <c r="B6" s="45" t="s">
        <v>18</v>
      </c>
      <c r="C6" s="32">
        <f>SUM(C7:C9)</f>
        <v>29066</v>
      </c>
      <c r="D6" s="32">
        <f>SUM(D7:D9)</f>
        <v>30092</v>
      </c>
      <c r="E6" s="32">
        <f>SUM(E7:E9)</f>
        <v>59158</v>
      </c>
      <c r="F6" s="32">
        <f>SUM(F7:F9)</f>
        <v>0</v>
      </c>
      <c r="G6" s="33">
        <f>SUM(G7:G9)</f>
        <v>59158</v>
      </c>
    </row>
    <row r="7" spans="1:7" s="6" customFormat="1" ht="33" x14ac:dyDescent="0.3">
      <c r="A7" s="7"/>
      <c r="B7" s="51" t="s">
        <v>19</v>
      </c>
      <c r="C7" s="52">
        <v>29066</v>
      </c>
      <c r="D7" s="52"/>
      <c r="E7" s="146">
        <f t="shared" si="0"/>
        <v>29066</v>
      </c>
      <c r="F7" s="52"/>
      <c r="G7" s="23">
        <f t="shared" si="1"/>
        <v>29066</v>
      </c>
    </row>
    <row r="8" spans="1:7" s="6" customFormat="1" x14ac:dyDescent="0.3">
      <c r="A8" s="4"/>
      <c r="B8" s="28" t="s">
        <v>87</v>
      </c>
      <c r="C8" s="30">
        <v>0</v>
      </c>
      <c r="D8" s="30">
        <v>1153</v>
      </c>
      <c r="E8" s="146">
        <f t="shared" si="0"/>
        <v>1153</v>
      </c>
      <c r="F8" s="52"/>
      <c r="G8" s="23">
        <f t="shared" si="1"/>
        <v>1153</v>
      </c>
    </row>
    <row r="9" spans="1:7" s="6" customFormat="1" x14ac:dyDescent="0.3">
      <c r="A9" s="4"/>
      <c r="B9" s="28" t="s">
        <v>88</v>
      </c>
      <c r="C9" s="30">
        <v>0</v>
      </c>
      <c r="D9" s="30">
        <v>28939</v>
      </c>
      <c r="E9" s="146">
        <f t="shared" si="0"/>
        <v>28939</v>
      </c>
      <c r="F9" s="52"/>
      <c r="G9" s="23">
        <f t="shared" si="1"/>
        <v>28939</v>
      </c>
    </row>
    <row r="10" spans="1:7" ht="16.5" customHeight="1" x14ac:dyDescent="0.3">
      <c r="A10" s="31"/>
      <c r="B10" s="16"/>
      <c r="C10" s="16"/>
      <c r="D10" s="16"/>
      <c r="E10" s="46"/>
      <c r="F10" s="3"/>
      <c r="G10" s="47"/>
    </row>
    <row r="11" spans="1:7" x14ac:dyDescent="0.3">
      <c r="A11" s="70">
        <v>3</v>
      </c>
      <c r="B11" s="167" t="s">
        <v>4</v>
      </c>
      <c r="C11" s="128">
        <f>SUM(C12:C15)</f>
        <v>111626</v>
      </c>
      <c r="D11" s="128">
        <f>SUM(D12:D15)</f>
        <v>0</v>
      </c>
      <c r="E11" s="46">
        <f t="shared" si="0"/>
        <v>111626</v>
      </c>
      <c r="F11" s="54">
        <f>SUM(F12:F15)</f>
        <v>11300</v>
      </c>
      <c r="G11" s="47">
        <f t="shared" si="1"/>
        <v>100326</v>
      </c>
    </row>
    <row r="12" spans="1:7" ht="33" x14ac:dyDescent="0.3">
      <c r="A12" s="4"/>
      <c r="B12" s="28" t="s">
        <v>20</v>
      </c>
      <c r="C12" s="55">
        <v>4500</v>
      </c>
      <c r="D12" s="55"/>
      <c r="E12" s="146">
        <f t="shared" si="0"/>
        <v>4500</v>
      </c>
      <c r="F12" s="25">
        <v>4500</v>
      </c>
      <c r="G12" s="47">
        <f t="shared" si="1"/>
        <v>0</v>
      </c>
    </row>
    <row r="13" spans="1:7" ht="33" x14ac:dyDescent="0.3">
      <c r="A13" s="4"/>
      <c r="B13" s="28" t="s">
        <v>21</v>
      </c>
      <c r="C13" s="55">
        <v>5000</v>
      </c>
      <c r="D13" s="55"/>
      <c r="E13" s="146">
        <f t="shared" si="0"/>
        <v>5000</v>
      </c>
      <c r="F13" s="25">
        <v>5000</v>
      </c>
      <c r="G13" s="47">
        <f t="shared" si="1"/>
        <v>0</v>
      </c>
    </row>
    <row r="14" spans="1:7" x14ac:dyDescent="0.3">
      <c r="A14" s="4"/>
      <c r="B14" s="28" t="s">
        <v>22</v>
      </c>
      <c r="C14" s="55">
        <v>1800</v>
      </c>
      <c r="D14" s="55"/>
      <c r="E14" s="146">
        <f t="shared" si="0"/>
        <v>1800</v>
      </c>
      <c r="F14" s="25">
        <v>1800</v>
      </c>
      <c r="G14" s="47">
        <f t="shared" si="1"/>
        <v>0</v>
      </c>
    </row>
    <row r="15" spans="1:7" x14ac:dyDescent="0.3">
      <c r="A15" s="4"/>
      <c r="B15" s="28" t="s">
        <v>23</v>
      </c>
      <c r="C15" s="56">
        <v>100326</v>
      </c>
      <c r="D15" s="56"/>
      <c r="E15" s="146">
        <f t="shared" si="0"/>
        <v>100326</v>
      </c>
      <c r="F15" s="57"/>
      <c r="G15" s="23">
        <f t="shared" si="1"/>
        <v>100326</v>
      </c>
    </row>
    <row r="16" spans="1:7" ht="16.5" customHeight="1" x14ac:dyDescent="0.3">
      <c r="A16" s="53"/>
      <c r="B16" s="13"/>
      <c r="C16" s="58"/>
      <c r="D16" s="16"/>
      <c r="E16" s="46"/>
      <c r="F16" s="3"/>
      <c r="G16" s="47"/>
    </row>
    <row r="17" spans="1:7" x14ac:dyDescent="0.3">
      <c r="A17" s="10">
        <v>4</v>
      </c>
      <c r="B17" s="59" t="s">
        <v>24</v>
      </c>
      <c r="C17" s="60">
        <f>SUM(C18:C30)</f>
        <v>297759</v>
      </c>
      <c r="D17" s="60">
        <f>SUM(D18:D30)</f>
        <v>-1250</v>
      </c>
      <c r="E17" s="46">
        <f t="shared" si="0"/>
        <v>296509</v>
      </c>
      <c r="F17" s="34">
        <f>SUM(F18:F23)</f>
        <v>6300</v>
      </c>
      <c r="G17" s="47">
        <f t="shared" si="1"/>
        <v>290209</v>
      </c>
    </row>
    <row r="18" spans="1:7" ht="33" x14ac:dyDescent="0.3">
      <c r="A18" s="10"/>
      <c r="B18" s="61" t="s">
        <v>25</v>
      </c>
      <c r="C18" s="62">
        <v>3000</v>
      </c>
      <c r="D18" s="39"/>
      <c r="E18" s="146">
        <f t="shared" si="0"/>
        <v>3000</v>
      </c>
      <c r="F18" s="39">
        <v>3000</v>
      </c>
      <c r="G18" s="47">
        <f t="shared" si="1"/>
        <v>0</v>
      </c>
    </row>
    <row r="19" spans="1:7" ht="33" x14ac:dyDescent="0.3">
      <c r="A19" s="10"/>
      <c r="B19" s="61" t="s">
        <v>26</v>
      </c>
      <c r="C19" s="62">
        <v>2800</v>
      </c>
      <c r="D19" s="39"/>
      <c r="E19" s="146">
        <f t="shared" si="0"/>
        <v>2800</v>
      </c>
      <c r="F19" s="39">
        <v>2800</v>
      </c>
      <c r="G19" s="47">
        <f t="shared" si="1"/>
        <v>0</v>
      </c>
    </row>
    <row r="20" spans="1:7" ht="33" x14ac:dyDescent="0.3">
      <c r="A20" s="10"/>
      <c r="B20" s="61" t="s">
        <v>27</v>
      </c>
      <c r="C20" s="62">
        <v>500</v>
      </c>
      <c r="D20" s="39"/>
      <c r="E20" s="146">
        <f t="shared" si="0"/>
        <v>500</v>
      </c>
      <c r="F20" s="39">
        <v>500</v>
      </c>
      <c r="G20" s="47">
        <f t="shared" si="1"/>
        <v>0</v>
      </c>
    </row>
    <row r="21" spans="1:7" x14ac:dyDescent="0.3">
      <c r="A21" s="10"/>
      <c r="B21" s="35" t="s">
        <v>28</v>
      </c>
      <c r="C21" s="63">
        <v>8500</v>
      </c>
      <c r="D21" s="39">
        <v>-1000</v>
      </c>
      <c r="E21" s="146">
        <f t="shared" si="0"/>
        <v>7500</v>
      </c>
      <c r="F21" s="42"/>
      <c r="G21" s="23">
        <f t="shared" si="1"/>
        <v>7500</v>
      </c>
    </row>
    <row r="22" spans="1:7" x14ac:dyDescent="0.3">
      <c r="A22" s="24"/>
      <c r="B22" s="64" t="s">
        <v>29</v>
      </c>
      <c r="C22" s="127">
        <v>2500</v>
      </c>
      <c r="D22" s="39">
        <v>-250</v>
      </c>
      <c r="E22" s="146">
        <f t="shared" si="0"/>
        <v>2250</v>
      </c>
      <c r="F22" s="39"/>
      <c r="G22" s="23">
        <f t="shared" si="1"/>
        <v>2250</v>
      </c>
    </row>
    <row r="23" spans="1:7" ht="33" x14ac:dyDescent="0.3">
      <c r="A23" s="65"/>
      <c r="B23" s="66" t="s">
        <v>30</v>
      </c>
      <c r="C23" s="67">
        <v>2000</v>
      </c>
      <c r="D23" s="39"/>
      <c r="E23" s="146">
        <f t="shared" si="0"/>
        <v>2000</v>
      </c>
      <c r="F23" s="68"/>
      <c r="G23" s="23">
        <f t="shared" si="1"/>
        <v>2000</v>
      </c>
    </row>
    <row r="24" spans="1:7" x14ac:dyDescent="0.3">
      <c r="A24" s="69"/>
      <c r="B24" s="35" t="s">
        <v>31</v>
      </c>
      <c r="C24" s="127">
        <v>2000</v>
      </c>
      <c r="D24" s="39"/>
      <c r="E24" s="146">
        <f t="shared" si="0"/>
        <v>2000</v>
      </c>
      <c r="F24" s="39">
        <v>2000</v>
      </c>
      <c r="G24" s="47">
        <f t="shared" si="1"/>
        <v>0</v>
      </c>
    </row>
    <row r="25" spans="1:7" x14ac:dyDescent="0.3">
      <c r="A25" s="69"/>
      <c r="B25" s="35" t="s">
        <v>32</v>
      </c>
      <c r="C25" s="127">
        <v>1500</v>
      </c>
      <c r="D25" s="39"/>
      <c r="E25" s="146">
        <f t="shared" si="0"/>
        <v>1500</v>
      </c>
      <c r="F25" s="39">
        <v>1500</v>
      </c>
      <c r="G25" s="47">
        <f t="shared" si="1"/>
        <v>0</v>
      </c>
    </row>
    <row r="26" spans="1:7" x14ac:dyDescent="0.3">
      <c r="A26" s="69"/>
      <c r="B26" s="35" t="s">
        <v>33</v>
      </c>
      <c r="C26" s="127">
        <v>1000</v>
      </c>
      <c r="D26" s="39"/>
      <c r="E26" s="146">
        <f t="shared" si="0"/>
        <v>1000</v>
      </c>
      <c r="F26" s="39">
        <v>1000</v>
      </c>
      <c r="G26" s="47">
        <f t="shared" si="1"/>
        <v>0</v>
      </c>
    </row>
    <row r="27" spans="1:7" ht="33" x14ac:dyDescent="0.3">
      <c r="A27" s="69"/>
      <c r="B27" s="35" t="s">
        <v>34</v>
      </c>
      <c r="C27" s="127">
        <v>500</v>
      </c>
      <c r="D27" s="39"/>
      <c r="E27" s="146">
        <f t="shared" si="0"/>
        <v>500</v>
      </c>
      <c r="F27" s="39">
        <v>500</v>
      </c>
      <c r="G27" s="47">
        <f t="shared" si="1"/>
        <v>0</v>
      </c>
    </row>
    <row r="28" spans="1:7" ht="33" x14ac:dyDescent="0.3">
      <c r="A28" s="69"/>
      <c r="B28" s="35" t="s">
        <v>35</v>
      </c>
      <c r="C28" s="127">
        <v>1800</v>
      </c>
      <c r="D28" s="39"/>
      <c r="E28" s="146">
        <f t="shared" si="0"/>
        <v>1800</v>
      </c>
      <c r="F28" s="39">
        <v>1800</v>
      </c>
      <c r="G28" s="47">
        <f t="shared" si="1"/>
        <v>0</v>
      </c>
    </row>
    <row r="29" spans="1:7" ht="49.5" x14ac:dyDescent="0.3">
      <c r="A29" s="69"/>
      <c r="B29" s="35" t="s">
        <v>80</v>
      </c>
      <c r="C29" s="127">
        <v>117526</v>
      </c>
      <c r="D29" s="39"/>
      <c r="E29" s="146">
        <f t="shared" si="0"/>
        <v>117526</v>
      </c>
      <c r="F29" s="39"/>
      <c r="G29" s="23">
        <f t="shared" si="1"/>
        <v>117526</v>
      </c>
    </row>
    <row r="30" spans="1:7" ht="49.5" x14ac:dyDescent="0.3">
      <c r="A30" s="4"/>
      <c r="B30" s="51" t="s">
        <v>36</v>
      </c>
      <c r="C30" s="56">
        <v>154133</v>
      </c>
      <c r="D30" s="30"/>
      <c r="E30" s="146">
        <f t="shared" si="0"/>
        <v>154133</v>
      </c>
      <c r="F30" s="135"/>
      <c r="G30" s="23">
        <f t="shared" si="1"/>
        <v>154133</v>
      </c>
    </row>
    <row r="31" spans="1:7" ht="16.5" customHeight="1" x14ac:dyDescent="0.3">
      <c r="A31" s="53"/>
      <c r="B31" s="13"/>
      <c r="C31" s="58"/>
      <c r="D31" s="16"/>
      <c r="E31" s="146"/>
      <c r="F31" s="136"/>
      <c r="G31" s="23"/>
    </row>
    <row r="32" spans="1:7" x14ac:dyDescent="0.3">
      <c r="A32" s="70">
        <v>5</v>
      </c>
      <c r="B32" s="71" t="s">
        <v>37</v>
      </c>
      <c r="C32" s="128">
        <f>SUM(C33:C38)</f>
        <v>1692663</v>
      </c>
      <c r="D32" s="128">
        <f>SUM(D33:D38)</f>
        <v>2400</v>
      </c>
      <c r="E32" s="128">
        <f>SUM(E33:E38)</f>
        <v>1695063</v>
      </c>
      <c r="F32" s="27">
        <f>SUM(F33:F38)</f>
        <v>0</v>
      </c>
      <c r="G32" s="47">
        <f t="shared" si="1"/>
        <v>1695063</v>
      </c>
    </row>
    <row r="33" spans="1:9" ht="33" x14ac:dyDescent="0.3">
      <c r="A33" s="72"/>
      <c r="B33" s="28" t="s">
        <v>38</v>
      </c>
      <c r="C33" s="56">
        <v>113080</v>
      </c>
      <c r="D33" s="30"/>
      <c r="E33" s="146">
        <f t="shared" si="0"/>
        <v>113080</v>
      </c>
      <c r="F33" s="135"/>
      <c r="G33" s="23">
        <f t="shared" si="1"/>
        <v>113080</v>
      </c>
    </row>
    <row r="34" spans="1:9" ht="33" x14ac:dyDescent="0.3">
      <c r="A34" s="4"/>
      <c r="B34" s="28" t="s">
        <v>39</v>
      </c>
      <c r="C34" s="56">
        <v>373646</v>
      </c>
      <c r="D34" s="30"/>
      <c r="E34" s="146">
        <f t="shared" si="0"/>
        <v>373646</v>
      </c>
      <c r="F34" s="135"/>
      <c r="G34" s="23">
        <f t="shared" si="1"/>
        <v>373646</v>
      </c>
    </row>
    <row r="35" spans="1:9" x14ac:dyDescent="0.3">
      <c r="A35" s="7"/>
      <c r="B35" s="73" t="s">
        <v>40</v>
      </c>
      <c r="C35" s="129">
        <v>880837</v>
      </c>
      <c r="D35" s="30"/>
      <c r="E35" s="146">
        <f t="shared" si="0"/>
        <v>880837</v>
      </c>
      <c r="F35" s="137"/>
      <c r="G35" s="23">
        <f t="shared" si="1"/>
        <v>880837</v>
      </c>
      <c r="I35" s="38"/>
    </row>
    <row r="36" spans="1:9" ht="49.5" x14ac:dyDescent="0.3">
      <c r="A36" s="7"/>
      <c r="B36" s="28" t="s">
        <v>41</v>
      </c>
      <c r="C36" s="129">
        <v>4600</v>
      </c>
      <c r="D36" s="30"/>
      <c r="E36" s="146">
        <f t="shared" si="0"/>
        <v>4600</v>
      </c>
      <c r="F36" s="137"/>
      <c r="G36" s="23">
        <f t="shared" si="1"/>
        <v>4600</v>
      </c>
    </row>
    <row r="37" spans="1:9" x14ac:dyDescent="0.3">
      <c r="A37" s="7"/>
      <c r="B37" s="28" t="s">
        <v>42</v>
      </c>
      <c r="C37" s="129">
        <v>320500</v>
      </c>
      <c r="D37" s="30"/>
      <c r="E37" s="146">
        <f t="shared" si="0"/>
        <v>320500</v>
      </c>
      <c r="F37" s="137"/>
      <c r="G37" s="23">
        <f t="shared" si="1"/>
        <v>320500</v>
      </c>
    </row>
    <row r="38" spans="1:9" ht="17.25" thickBot="1" x14ac:dyDescent="0.35">
      <c r="A38" s="168"/>
      <c r="B38" s="169" t="s">
        <v>91</v>
      </c>
      <c r="C38" s="170">
        <v>0</v>
      </c>
      <c r="D38" s="171">
        <v>2400</v>
      </c>
      <c r="E38" s="172">
        <f t="shared" si="0"/>
        <v>2400</v>
      </c>
      <c r="F38" s="173"/>
      <c r="G38" s="174">
        <f t="shared" si="1"/>
        <v>2400</v>
      </c>
    </row>
    <row r="39" spans="1:9" x14ac:dyDescent="0.3">
      <c r="A39" s="175">
        <v>6</v>
      </c>
      <c r="B39" s="176" t="s">
        <v>43</v>
      </c>
      <c r="C39" s="177">
        <f>SUM(C40:C43)</f>
        <v>9300</v>
      </c>
      <c r="D39" s="177">
        <f>SUM(D40:D43)</f>
        <v>0</v>
      </c>
      <c r="E39" s="177">
        <f>SUM(E40:E43)</f>
        <v>9300</v>
      </c>
      <c r="F39" s="177">
        <f>SUM(F40:F43)</f>
        <v>9300</v>
      </c>
      <c r="G39" s="178">
        <f>SUM(G40:G43)</f>
        <v>0</v>
      </c>
    </row>
    <row r="40" spans="1:9" ht="49.5" x14ac:dyDescent="0.3">
      <c r="A40" s="65"/>
      <c r="B40" s="66" t="s">
        <v>44</v>
      </c>
      <c r="C40" s="117">
        <v>1500</v>
      </c>
      <c r="D40" s="153"/>
      <c r="E40" s="154">
        <f t="shared" si="0"/>
        <v>1500</v>
      </c>
      <c r="F40" s="155">
        <v>1500</v>
      </c>
      <c r="G40" s="156">
        <f t="shared" si="1"/>
        <v>0</v>
      </c>
    </row>
    <row r="41" spans="1:9" x14ac:dyDescent="0.3">
      <c r="A41" s="87"/>
      <c r="B41" s="148" t="s">
        <v>45</v>
      </c>
      <c r="C41" s="149">
        <v>800</v>
      </c>
      <c r="D41" s="150"/>
      <c r="E41" s="151">
        <f t="shared" si="0"/>
        <v>800</v>
      </c>
      <c r="F41" s="152">
        <v>800</v>
      </c>
      <c r="G41" s="107">
        <f t="shared" si="1"/>
        <v>0</v>
      </c>
    </row>
    <row r="42" spans="1:9" ht="33" x14ac:dyDescent="0.3">
      <c r="A42" s="75"/>
      <c r="B42" s="35" t="s">
        <v>46</v>
      </c>
      <c r="C42" s="55">
        <v>5500</v>
      </c>
      <c r="D42" s="25"/>
      <c r="E42" s="146">
        <f t="shared" si="0"/>
        <v>5500</v>
      </c>
      <c r="F42" s="138">
        <v>5500</v>
      </c>
      <c r="G42" s="47">
        <f t="shared" si="1"/>
        <v>0</v>
      </c>
    </row>
    <row r="43" spans="1:9" x14ac:dyDescent="0.3">
      <c r="A43" s="76"/>
      <c r="B43" s="77" t="s">
        <v>47</v>
      </c>
      <c r="C43" s="130">
        <v>1500</v>
      </c>
      <c r="D43" s="25"/>
      <c r="E43" s="146">
        <f t="shared" si="0"/>
        <v>1500</v>
      </c>
      <c r="F43" s="78">
        <v>1500</v>
      </c>
      <c r="G43" s="47">
        <f t="shared" si="1"/>
        <v>0</v>
      </c>
    </row>
    <row r="44" spans="1:9" x14ac:dyDescent="0.3">
      <c r="A44" s="4"/>
      <c r="B44" s="35"/>
      <c r="C44" s="55"/>
      <c r="D44" s="25"/>
      <c r="E44" s="146"/>
      <c r="F44" s="138"/>
      <c r="G44" s="47"/>
    </row>
    <row r="45" spans="1:9" x14ac:dyDescent="0.3">
      <c r="A45" s="11">
        <v>7</v>
      </c>
      <c r="B45" s="59" t="s">
        <v>48</v>
      </c>
      <c r="C45" s="60">
        <f>SUM(C46:C47)</f>
        <v>40500</v>
      </c>
      <c r="D45" s="60">
        <f>SUM(D46:D47)</f>
        <v>0</v>
      </c>
      <c r="E45" s="60">
        <f>SUM(E46:E47)</f>
        <v>40500</v>
      </c>
      <c r="F45" s="60">
        <f>SUM(F46:F47)</f>
        <v>0</v>
      </c>
      <c r="G45" s="74">
        <f>SUM(G46:G47)</f>
        <v>40500</v>
      </c>
    </row>
    <row r="46" spans="1:9" x14ac:dyDescent="0.3">
      <c r="A46" s="10"/>
      <c r="B46" s="79" t="s">
        <v>49</v>
      </c>
      <c r="C46" s="80">
        <v>33000</v>
      </c>
      <c r="D46" s="25"/>
      <c r="E46" s="146">
        <f t="shared" si="0"/>
        <v>33000</v>
      </c>
      <c r="F46" s="139"/>
      <c r="G46" s="23">
        <f t="shared" si="1"/>
        <v>33000</v>
      </c>
    </row>
    <row r="47" spans="1:9" ht="33" x14ac:dyDescent="0.3">
      <c r="A47" s="76"/>
      <c r="B47" s="81" t="s">
        <v>50</v>
      </c>
      <c r="C47" s="131">
        <v>7500</v>
      </c>
      <c r="D47" s="25"/>
      <c r="E47" s="146">
        <f t="shared" si="0"/>
        <v>7500</v>
      </c>
      <c r="F47" s="82"/>
      <c r="G47" s="23">
        <f t="shared" si="1"/>
        <v>7500</v>
      </c>
    </row>
    <row r="48" spans="1:9" x14ac:dyDescent="0.3">
      <c r="A48" s="4"/>
      <c r="B48" s="35"/>
      <c r="C48" s="55"/>
      <c r="D48" s="25"/>
      <c r="E48" s="146"/>
      <c r="F48" s="138"/>
      <c r="G48" s="23"/>
    </row>
    <row r="49" spans="1:14" ht="16.5" customHeight="1" x14ac:dyDescent="0.3">
      <c r="A49" s="70">
        <v>8</v>
      </c>
      <c r="B49" s="37" t="s">
        <v>51</v>
      </c>
      <c r="C49" s="83">
        <f>SUM(C50)</f>
        <v>263199</v>
      </c>
      <c r="D49" s="83">
        <f>SUM(D50)</f>
        <v>1143</v>
      </c>
      <c r="E49" s="83">
        <f>SUM(E50)</f>
        <v>264342</v>
      </c>
      <c r="F49" s="83">
        <f>SUM(F50)</f>
        <v>0</v>
      </c>
      <c r="G49" s="157">
        <f>SUM(G50)</f>
        <v>264342</v>
      </c>
    </row>
    <row r="50" spans="1:14" ht="51" customHeight="1" x14ac:dyDescent="0.3">
      <c r="A50" s="24"/>
      <c r="B50" s="84" t="s">
        <v>52</v>
      </c>
      <c r="C50" s="132">
        <v>263199</v>
      </c>
      <c r="D50" s="85">
        <v>1143</v>
      </c>
      <c r="E50" s="146">
        <f t="shared" si="0"/>
        <v>264342</v>
      </c>
      <c r="F50" s="140"/>
      <c r="G50" s="23">
        <f t="shared" si="1"/>
        <v>264342</v>
      </c>
    </row>
    <row r="51" spans="1:14" x14ac:dyDescent="0.3">
      <c r="A51" s="4"/>
      <c r="B51" s="28"/>
      <c r="C51" s="133"/>
      <c r="D51" s="85"/>
      <c r="E51" s="146"/>
      <c r="F51" s="138"/>
      <c r="G51" s="47"/>
    </row>
    <row r="52" spans="1:14" ht="16.5" customHeight="1" x14ac:dyDescent="0.3">
      <c r="A52" s="70">
        <v>9</v>
      </c>
      <c r="B52" s="45" t="s">
        <v>53</v>
      </c>
      <c r="C52" s="83">
        <f>SUM(C53)</f>
        <v>188811</v>
      </c>
      <c r="D52" s="83">
        <f>SUM(D53)</f>
        <v>0</v>
      </c>
      <c r="E52" s="83">
        <f>SUM(E53)</f>
        <v>188811</v>
      </c>
      <c r="F52" s="83">
        <f>SUM(F53)</f>
        <v>0</v>
      </c>
      <c r="G52" s="157">
        <f>SUM(G53)</f>
        <v>188811</v>
      </c>
    </row>
    <row r="53" spans="1:14" ht="33" x14ac:dyDescent="0.3">
      <c r="A53" s="65"/>
      <c r="B53" s="86" t="s">
        <v>54</v>
      </c>
      <c r="C53" s="132">
        <v>188811</v>
      </c>
      <c r="D53" s="85"/>
      <c r="E53" s="146">
        <f t="shared" si="0"/>
        <v>188811</v>
      </c>
      <c r="F53" s="138"/>
      <c r="G53" s="23">
        <f t="shared" si="1"/>
        <v>188811</v>
      </c>
    </row>
    <row r="54" spans="1:14" ht="16.5" customHeight="1" x14ac:dyDescent="0.3">
      <c r="A54" s="87"/>
      <c r="B54" s="26"/>
      <c r="C54" s="133"/>
      <c r="D54" s="85"/>
      <c r="E54" s="146"/>
      <c r="F54" s="138"/>
      <c r="G54" s="47"/>
    </row>
    <row r="55" spans="1:14" ht="16.5" customHeight="1" x14ac:dyDescent="0.3">
      <c r="A55" s="24">
        <v>10</v>
      </c>
      <c r="B55" s="88" t="s">
        <v>10</v>
      </c>
      <c r="C55" s="83">
        <f>SUM(C56)</f>
        <v>19760</v>
      </c>
      <c r="D55" s="83">
        <f>SUM(D56)</f>
        <v>0</v>
      </c>
      <c r="E55" s="83">
        <f>SUM(E56)</f>
        <v>19760</v>
      </c>
      <c r="F55" s="83">
        <f>SUM(F56)</f>
        <v>0</v>
      </c>
      <c r="G55" s="157">
        <f>SUM(G56)</f>
        <v>19760</v>
      </c>
    </row>
    <row r="56" spans="1:14" ht="33" x14ac:dyDescent="0.3">
      <c r="A56" s="65"/>
      <c r="B56" s="28" t="s">
        <v>55</v>
      </c>
      <c r="C56" s="134">
        <v>19760</v>
      </c>
      <c r="D56" s="89"/>
      <c r="E56" s="146">
        <f t="shared" si="0"/>
        <v>19760</v>
      </c>
      <c r="F56" s="90"/>
      <c r="G56" s="23">
        <f t="shared" si="1"/>
        <v>19760</v>
      </c>
    </row>
    <row r="57" spans="1:14" x14ac:dyDescent="0.3">
      <c r="A57" s="70"/>
      <c r="B57" s="91"/>
      <c r="C57" s="134"/>
      <c r="D57" s="89"/>
      <c r="E57" s="146"/>
      <c r="F57" s="92"/>
      <c r="G57" s="47"/>
    </row>
    <row r="58" spans="1:14" x14ac:dyDescent="0.3">
      <c r="A58" s="65"/>
      <c r="B58" s="93" t="s">
        <v>1</v>
      </c>
      <c r="C58" s="94">
        <f>SUM(C3+C6+C11+C17+C32+C39+C45+C49+C52+C55)</f>
        <v>2653684</v>
      </c>
      <c r="D58" s="94">
        <f>SUM(D3+D6+D11+D17+D32+D39+D45+D49+D52+D55)</f>
        <v>32385</v>
      </c>
      <c r="E58" s="94">
        <f>SUM(E3+E6+E11+E17+E32+E39+E45+E49+E52+E55)</f>
        <v>2686069</v>
      </c>
      <c r="F58" s="94">
        <f>SUM(F3+F6+F11+F17+F32+F39+F45+F49+F52+F55)</f>
        <v>26900</v>
      </c>
      <c r="G58" s="95">
        <f>SUM(G3+G6+G11+G17+G32+G39+G45+G49+G52+G55)</f>
        <v>2659169</v>
      </c>
      <c r="N58" s="1"/>
    </row>
    <row r="59" spans="1:14" s="6" customFormat="1" ht="15" customHeight="1" x14ac:dyDescent="0.3">
      <c r="A59" s="190" t="s">
        <v>3</v>
      </c>
      <c r="B59" s="191"/>
      <c r="C59" s="22"/>
      <c r="D59" s="27"/>
      <c r="E59" s="146">
        <f t="shared" si="0"/>
        <v>0</v>
      </c>
      <c r="F59" s="141"/>
      <c r="G59" s="47">
        <f t="shared" si="1"/>
        <v>0</v>
      </c>
    </row>
    <row r="60" spans="1:14" s="6" customFormat="1" x14ac:dyDescent="0.3">
      <c r="A60" s="10"/>
      <c r="B60" s="13"/>
      <c r="C60" s="22"/>
      <c r="D60" s="27"/>
      <c r="E60" s="146">
        <f t="shared" si="0"/>
        <v>0</v>
      </c>
      <c r="F60" s="142"/>
      <c r="G60" s="47">
        <f t="shared" si="1"/>
        <v>0</v>
      </c>
    </row>
    <row r="61" spans="1:14" s="6" customFormat="1" ht="15" x14ac:dyDescent="0.25">
      <c r="A61" s="10">
        <v>1</v>
      </c>
      <c r="B61" s="13" t="s">
        <v>56</v>
      </c>
      <c r="C61" s="22">
        <f>SUM(C62:C73)</f>
        <v>11080</v>
      </c>
      <c r="D61" s="22">
        <f>SUM(D62:D73)</f>
        <v>6143</v>
      </c>
      <c r="E61" s="22">
        <f>SUM(E62:E73)</f>
        <v>17223</v>
      </c>
      <c r="F61" s="22">
        <f>SUM(F62:F73)</f>
        <v>0</v>
      </c>
      <c r="G61" s="96">
        <f>SUM(G62:G73)</f>
        <v>17223</v>
      </c>
    </row>
    <row r="62" spans="1:14" s="6" customFormat="1" x14ac:dyDescent="0.3">
      <c r="A62" s="10"/>
      <c r="B62" s="97" t="s">
        <v>57</v>
      </c>
      <c r="C62" s="21">
        <v>1150</v>
      </c>
      <c r="D62" s="25">
        <v>600</v>
      </c>
      <c r="E62" s="146">
        <f t="shared" si="0"/>
        <v>1750</v>
      </c>
      <c r="F62" s="142"/>
      <c r="G62" s="23">
        <f t="shared" si="1"/>
        <v>1750</v>
      </c>
    </row>
    <row r="63" spans="1:14" s="6" customFormat="1" x14ac:dyDescent="0.3">
      <c r="A63" s="10"/>
      <c r="B63" s="97" t="s">
        <v>58</v>
      </c>
      <c r="C63" s="21">
        <v>3200</v>
      </c>
      <c r="D63" s="25"/>
      <c r="E63" s="146">
        <f t="shared" si="0"/>
        <v>3200</v>
      </c>
      <c r="F63" s="142"/>
      <c r="G63" s="23">
        <f t="shared" si="1"/>
        <v>3200</v>
      </c>
    </row>
    <row r="64" spans="1:14" s="6" customFormat="1" x14ac:dyDescent="0.3">
      <c r="A64" s="10"/>
      <c r="B64" s="97" t="s">
        <v>59</v>
      </c>
      <c r="C64" s="21">
        <v>3000</v>
      </c>
      <c r="D64" s="25"/>
      <c r="E64" s="146">
        <f t="shared" si="0"/>
        <v>3000</v>
      </c>
      <c r="F64" s="142"/>
      <c r="G64" s="23">
        <f t="shared" si="1"/>
        <v>3000</v>
      </c>
    </row>
    <row r="65" spans="1:7" s="6" customFormat="1" x14ac:dyDescent="0.3">
      <c r="A65" s="10"/>
      <c r="B65" s="97" t="s">
        <v>60</v>
      </c>
      <c r="C65" s="21">
        <v>3080</v>
      </c>
      <c r="D65" s="25"/>
      <c r="E65" s="146">
        <f t="shared" si="0"/>
        <v>3080</v>
      </c>
      <c r="F65" s="142"/>
      <c r="G65" s="23">
        <f t="shared" si="1"/>
        <v>3080</v>
      </c>
    </row>
    <row r="66" spans="1:7" s="6" customFormat="1" x14ac:dyDescent="0.3">
      <c r="A66" s="10"/>
      <c r="B66" s="97" t="s">
        <v>61</v>
      </c>
      <c r="C66" s="21">
        <v>350</v>
      </c>
      <c r="D66" s="25"/>
      <c r="E66" s="146">
        <f t="shared" si="0"/>
        <v>350</v>
      </c>
      <c r="F66" s="142"/>
      <c r="G66" s="23">
        <f t="shared" si="1"/>
        <v>350</v>
      </c>
    </row>
    <row r="67" spans="1:7" s="6" customFormat="1" x14ac:dyDescent="0.3">
      <c r="A67" s="10"/>
      <c r="B67" s="97" t="s">
        <v>62</v>
      </c>
      <c r="C67" s="21">
        <v>300</v>
      </c>
      <c r="D67" s="25"/>
      <c r="E67" s="146">
        <f t="shared" si="0"/>
        <v>300</v>
      </c>
      <c r="F67" s="142"/>
      <c r="G67" s="23">
        <f t="shared" si="1"/>
        <v>300</v>
      </c>
    </row>
    <row r="68" spans="1:7" s="6" customFormat="1" x14ac:dyDescent="0.3">
      <c r="A68" s="10"/>
      <c r="B68" s="97" t="s">
        <v>92</v>
      </c>
      <c r="C68" s="21">
        <v>0</v>
      </c>
      <c r="D68" s="25">
        <v>1170</v>
      </c>
      <c r="E68" s="146">
        <f t="shared" si="0"/>
        <v>1170</v>
      </c>
      <c r="F68" s="142"/>
      <c r="G68" s="23">
        <f t="shared" si="1"/>
        <v>1170</v>
      </c>
    </row>
    <row r="69" spans="1:7" s="6" customFormat="1" x14ac:dyDescent="0.3">
      <c r="A69" s="10"/>
      <c r="B69" s="97" t="s">
        <v>93</v>
      </c>
      <c r="C69" s="21">
        <v>0</v>
      </c>
      <c r="D69" s="25">
        <v>2000</v>
      </c>
      <c r="E69" s="146">
        <f t="shared" si="0"/>
        <v>2000</v>
      </c>
      <c r="F69" s="142"/>
      <c r="G69" s="23">
        <f t="shared" si="1"/>
        <v>2000</v>
      </c>
    </row>
    <row r="70" spans="1:7" s="6" customFormat="1" x14ac:dyDescent="0.3">
      <c r="A70" s="10"/>
      <c r="B70" s="97" t="s">
        <v>95</v>
      </c>
      <c r="C70" s="21"/>
      <c r="D70" s="25">
        <v>1000</v>
      </c>
      <c r="E70" s="146">
        <f t="shared" si="0"/>
        <v>1000</v>
      </c>
      <c r="F70" s="142"/>
      <c r="G70" s="23">
        <f t="shared" si="1"/>
        <v>1000</v>
      </c>
    </row>
    <row r="71" spans="1:7" s="6" customFormat="1" x14ac:dyDescent="0.3">
      <c r="A71" s="10"/>
      <c r="B71" s="97" t="s">
        <v>94</v>
      </c>
      <c r="C71" s="21">
        <v>0</v>
      </c>
      <c r="D71" s="25">
        <v>200</v>
      </c>
      <c r="E71" s="146">
        <f t="shared" si="0"/>
        <v>200</v>
      </c>
      <c r="F71" s="142"/>
      <c r="G71" s="23">
        <f t="shared" si="1"/>
        <v>200</v>
      </c>
    </row>
    <row r="72" spans="1:7" s="6" customFormat="1" x14ac:dyDescent="0.3">
      <c r="A72" s="10"/>
      <c r="B72" s="97" t="s">
        <v>89</v>
      </c>
      <c r="C72" s="21">
        <v>0</v>
      </c>
      <c r="D72" s="25">
        <v>673</v>
      </c>
      <c r="E72" s="146">
        <f t="shared" si="0"/>
        <v>673</v>
      </c>
      <c r="F72" s="142"/>
      <c r="G72" s="23">
        <f t="shared" si="1"/>
        <v>673</v>
      </c>
    </row>
    <row r="73" spans="1:7" s="6" customFormat="1" x14ac:dyDescent="0.3">
      <c r="A73" s="10"/>
      <c r="B73" s="97" t="s">
        <v>90</v>
      </c>
      <c r="C73" s="21">
        <v>0</v>
      </c>
      <c r="D73" s="25">
        <v>500</v>
      </c>
      <c r="E73" s="146">
        <f t="shared" si="0"/>
        <v>500</v>
      </c>
      <c r="F73" s="142"/>
      <c r="G73" s="23">
        <f t="shared" si="1"/>
        <v>500</v>
      </c>
    </row>
    <row r="74" spans="1:7" s="6" customFormat="1" x14ac:dyDescent="0.3">
      <c r="A74" s="10"/>
      <c r="B74" s="98"/>
      <c r="C74" s="21"/>
      <c r="D74" s="25"/>
      <c r="E74" s="146"/>
      <c r="F74" s="142"/>
      <c r="G74" s="47"/>
    </row>
    <row r="75" spans="1:7" s="102" customFormat="1" x14ac:dyDescent="0.3">
      <c r="A75" s="24">
        <v>2</v>
      </c>
      <c r="B75" s="99" t="s">
        <v>8</v>
      </c>
      <c r="C75" s="100">
        <f>SUM(C76:C76)</f>
        <v>2000</v>
      </c>
      <c r="D75" s="100">
        <f>SUM(D76:D76)</f>
        <v>0</v>
      </c>
      <c r="E75" s="100">
        <f>SUM(E76:E76)</f>
        <v>2000</v>
      </c>
      <c r="F75" s="100">
        <f>SUM(F76:F76)</f>
        <v>2000</v>
      </c>
      <c r="G75" s="101">
        <f>SUM(G76:G76)</f>
        <v>0</v>
      </c>
    </row>
    <row r="76" spans="1:7" s="102" customFormat="1" x14ac:dyDescent="0.3">
      <c r="A76" s="4"/>
      <c r="B76" s="28" t="s">
        <v>63</v>
      </c>
      <c r="C76" s="55">
        <v>2000</v>
      </c>
      <c r="D76" s="25"/>
      <c r="E76" s="146">
        <f t="shared" ref="E76:E104" si="2">SUM(C76:D76)</f>
        <v>2000</v>
      </c>
      <c r="F76" s="143">
        <v>2000</v>
      </c>
      <c r="G76" s="47">
        <f t="shared" ref="G76:G112" si="3">E76-F76</f>
        <v>0</v>
      </c>
    </row>
    <row r="77" spans="1:7" s="102" customFormat="1" x14ac:dyDescent="0.3">
      <c r="A77" s="103"/>
      <c r="B77" s="104"/>
      <c r="C77" s="105"/>
      <c r="D77" s="25"/>
      <c r="E77" s="146">
        <f t="shared" si="2"/>
        <v>0</v>
      </c>
      <c r="F77" s="144"/>
      <c r="G77" s="47">
        <f t="shared" si="3"/>
        <v>0</v>
      </c>
    </row>
    <row r="78" spans="1:7" s="6" customFormat="1" ht="15" x14ac:dyDescent="0.25">
      <c r="A78" s="11">
        <v>3</v>
      </c>
      <c r="B78" s="106" t="s">
        <v>9</v>
      </c>
      <c r="C78" s="22">
        <f>SUM(C79:C80)</f>
        <v>3302</v>
      </c>
      <c r="D78" s="22">
        <f>SUM(D79:D80)</f>
        <v>150</v>
      </c>
      <c r="E78" s="22">
        <f>SUM(E79:E80)</f>
        <v>3452</v>
      </c>
      <c r="F78" s="22">
        <f>SUM(F79:F80)</f>
        <v>0</v>
      </c>
      <c r="G78" s="96">
        <f>SUM(G79:G80)</f>
        <v>3452</v>
      </c>
    </row>
    <row r="79" spans="1:7" s="6" customFormat="1" x14ac:dyDescent="0.3">
      <c r="A79" s="10"/>
      <c r="B79" s="108" t="s">
        <v>64</v>
      </c>
      <c r="C79" s="21">
        <v>3302</v>
      </c>
      <c r="D79" s="25"/>
      <c r="E79" s="146">
        <f t="shared" si="2"/>
        <v>3302</v>
      </c>
      <c r="F79" s="142"/>
      <c r="G79" s="23">
        <f t="shared" si="3"/>
        <v>3302</v>
      </c>
    </row>
    <row r="80" spans="1:7" s="6" customFormat="1" x14ac:dyDescent="0.3">
      <c r="A80" s="70"/>
      <c r="B80" s="159" t="s">
        <v>63</v>
      </c>
      <c r="C80" s="80">
        <v>0</v>
      </c>
      <c r="D80" s="25">
        <v>150</v>
      </c>
      <c r="E80" s="146">
        <f t="shared" si="2"/>
        <v>150</v>
      </c>
      <c r="F80" s="115"/>
      <c r="G80" s="23">
        <f t="shared" si="3"/>
        <v>150</v>
      </c>
    </row>
    <row r="81" spans="1:7" s="6" customFormat="1" x14ac:dyDescent="0.3">
      <c r="A81" s="103"/>
      <c r="B81" s="109"/>
      <c r="C81" s="105"/>
      <c r="D81" s="25"/>
      <c r="E81" s="146">
        <f t="shared" si="2"/>
        <v>0</v>
      </c>
      <c r="F81" s="143"/>
      <c r="G81" s="47">
        <f t="shared" si="3"/>
        <v>0</v>
      </c>
    </row>
    <row r="82" spans="1:7" s="6" customFormat="1" ht="15" x14ac:dyDescent="0.25">
      <c r="A82" s="70">
        <v>4</v>
      </c>
      <c r="B82" s="110" t="s">
        <v>65</v>
      </c>
      <c r="C82" s="36">
        <f>SUM(C83:C86)</f>
        <v>1242</v>
      </c>
      <c r="D82" s="36">
        <f>SUM(D83:D86)</f>
        <v>100</v>
      </c>
      <c r="E82" s="36">
        <f>SUM(E83:E86)</f>
        <v>1342</v>
      </c>
      <c r="F82" s="36">
        <f>SUM(F83:F86)</f>
        <v>0</v>
      </c>
      <c r="G82" s="43">
        <f>SUM(G83:G86)</f>
        <v>1342</v>
      </c>
    </row>
    <row r="83" spans="1:7" s="6" customFormat="1" x14ac:dyDescent="0.3">
      <c r="A83" s="4"/>
      <c r="B83" s="28" t="s">
        <v>66</v>
      </c>
      <c r="C83" s="55">
        <v>760</v>
      </c>
      <c r="D83" s="25"/>
      <c r="E83" s="146">
        <f t="shared" si="2"/>
        <v>760</v>
      </c>
      <c r="F83" s="143"/>
      <c r="G83" s="23">
        <f t="shared" si="3"/>
        <v>760</v>
      </c>
    </row>
    <row r="84" spans="1:7" s="6" customFormat="1" x14ac:dyDescent="0.3">
      <c r="A84" s="4"/>
      <c r="B84" s="28" t="s">
        <v>67</v>
      </c>
      <c r="C84" s="55">
        <v>399</v>
      </c>
      <c r="D84" s="25"/>
      <c r="E84" s="146">
        <f t="shared" si="2"/>
        <v>399</v>
      </c>
      <c r="F84" s="143"/>
      <c r="G84" s="23">
        <f t="shared" si="3"/>
        <v>399</v>
      </c>
    </row>
    <row r="85" spans="1:7" s="6" customFormat="1" x14ac:dyDescent="0.3">
      <c r="A85" s="4"/>
      <c r="B85" s="28" t="s">
        <v>68</v>
      </c>
      <c r="C85" s="55">
        <v>83</v>
      </c>
      <c r="D85" s="25"/>
      <c r="E85" s="146">
        <f t="shared" si="2"/>
        <v>83</v>
      </c>
      <c r="F85" s="143"/>
      <c r="G85" s="23">
        <f t="shared" si="3"/>
        <v>83</v>
      </c>
    </row>
    <row r="86" spans="1:7" s="6" customFormat="1" ht="17.25" thickBot="1" x14ac:dyDescent="0.35">
      <c r="A86" s="179"/>
      <c r="B86" s="169" t="s">
        <v>63</v>
      </c>
      <c r="C86" s="180">
        <v>0</v>
      </c>
      <c r="D86" s="181">
        <v>100</v>
      </c>
      <c r="E86" s="172">
        <f t="shared" si="2"/>
        <v>100</v>
      </c>
      <c r="F86" s="185"/>
      <c r="G86" s="174">
        <f t="shared" si="3"/>
        <v>100</v>
      </c>
    </row>
    <row r="87" spans="1:7" s="6" customFormat="1" ht="15" x14ac:dyDescent="0.25">
      <c r="A87" s="175">
        <v>5</v>
      </c>
      <c r="B87" s="186" t="s">
        <v>69</v>
      </c>
      <c r="C87" s="182">
        <f>SUM(C88:C90)</f>
        <v>5850</v>
      </c>
      <c r="D87" s="182">
        <f>SUM(D88:D90)</f>
        <v>0</v>
      </c>
      <c r="E87" s="182">
        <f>SUM(E88:E90)</f>
        <v>5850</v>
      </c>
      <c r="F87" s="182">
        <f>SUM(F88:F90)</f>
        <v>4944</v>
      </c>
      <c r="G87" s="187">
        <f>SUM(G88:G90)</f>
        <v>906</v>
      </c>
    </row>
    <row r="88" spans="1:7" s="6" customFormat="1" x14ac:dyDescent="0.3">
      <c r="A88" s="24"/>
      <c r="B88" s="111" t="s">
        <v>70</v>
      </c>
      <c r="C88" s="29">
        <v>4944</v>
      </c>
      <c r="D88" s="25"/>
      <c r="E88" s="146">
        <f t="shared" si="2"/>
        <v>4944</v>
      </c>
      <c r="F88" s="145">
        <v>4944</v>
      </c>
      <c r="G88" s="47">
        <f t="shared" si="3"/>
        <v>0</v>
      </c>
    </row>
    <row r="89" spans="1:7" s="6" customFormat="1" x14ac:dyDescent="0.3">
      <c r="A89" s="4"/>
      <c r="B89" s="28" t="s">
        <v>71</v>
      </c>
      <c r="C89" s="55">
        <v>106</v>
      </c>
      <c r="D89" s="25"/>
      <c r="E89" s="146">
        <f t="shared" si="2"/>
        <v>106</v>
      </c>
      <c r="F89" s="143"/>
      <c r="G89" s="23">
        <f t="shared" si="3"/>
        <v>106</v>
      </c>
    </row>
    <row r="90" spans="1:7" s="6" customFormat="1" x14ac:dyDescent="0.3">
      <c r="A90" s="4"/>
      <c r="B90" s="28" t="s">
        <v>72</v>
      </c>
      <c r="C90" s="55">
        <v>800</v>
      </c>
      <c r="D90" s="25"/>
      <c r="E90" s="146">
        <f t="shared" si="2"/>
        <v>800</v>
      </c>
      <c r="F90" s="25"/>
      <c r="G90" s="161">
        <f t="shared" si="3"/>
        <v>800</v>
      </c>
    </row>
    <row r="91" spans="1:7" s="6" customFormat="1" x14ac:dyDescent="0.3">
      <c r="A91" s="184"/>
      <c r="B91" s="28"/>
      <c r="C91" s="124"/>
      <c r="D91" s="25"/>
      <c r="E91" s="146"/>
      <c r="F91" s="25"/>
      <c r="G91" s="161"/>
    </row>
    <row r="92" spans="1:7" s="6" customFormat="1" ht="15" x14ac:dyDescent="0.25">
      <c r="A92" s="11">
        <v>6</v>
      </c>
      <c r="B92" s="41" t="s">
        <v>7</v>
      </c>
      <c r="C92" s="22">
        <f>SUM(C93:C95)</f>
        <v>4311</v>
      </c>
      <c r="D92" s="32">
        <f>SUM(D93:D95)</f>
        <v>901</v>
      </c>
      <c r="E92" s="32">
        <f>SUM(E93:E95)</f>
        <v>5212</v>
      </c>
      <c r="F92" s="32">
        <f>SUM(F93:F95)</f>
        <v>0</v>
      </c>
      <c r="G92" s="114">
        <f>SUM(G93:G95)</f>
        <v>5212</v>
      </c>
    </row>
    <row r="93" spans="1:7" s="6" customFormat="1" x14ac:dyDescent="0.3">
      <c r="A93" s="65"/>
      <c r="B93" s="112" t="s">
        <v>73</v>
      </c>
      <c r="C93" s="117">
        <v>3811</v>
      </c>
      <c r="D93" s="25"/>
      <c r="E93" s="146">
        <f t="shared" si="2"/>
        <v>3811</v>
      </c>
      <c r="F93" s="27"/>
      <c r="G93" s="161">
        <f t="shared" si="3"/>
        <v>3811</v>
      </c>
    </row>
    <row r="94" spans="1:7" s="6" customFormat="1" x14ac:dyDescent="0.3">
      <c r="A94" s="70"/>
      <c r="B94" s="112" t="s">
        <v>74</v>
      </c>
      <c r="C94" s="80">
        <v>500</v>
      </c>
      <c r="D94" s="25"/>
      <c r="E94" s="146">
        <f t="shared" si="2"/>
        <v>500</v>
      </c>
      <c r="F94" s="27"/>
      <c r="G94" s="161">
        <f t="shared" si="3"/>
        <v>500</v>
      </c>
    </row>
    <row r="95" spans="1:7" s="6" customFormat="1" ht="33" x14ac:dyDescent="0.3">
      <c r="A95" s="24"/>
      <c r="B95" s="112" t="s">
        <v>81</v>
      </c>
      <c r="C95" s="29">
        <v>0</v>
      </c>
      <c r="D95" s="25">
        <v>901</v>
      </c>
      <c r="E95" s="146">
        <f t="shared" si="2"/>
        <v>901</v>
      </c>
      <c r="F95" s="25"/>
      <c r="G95" s="161">
        <f t="shared" si="3"/>
        <v>901</v>
      </c>
    </row>
    <row r="96" spans="1:7" s="6" customFormat="1" x14ac:dyDescent="0.3">
      <c r="A96" s="4"/>
      <c r="B96" s="28"/>
      <c r="C96" s="55"/>
      <c r="D96" s="25"/>
      <c r="E96" s="146">
        <f t="shared" si="2"/>
        <v>0</v>
      </c>
      <c r="F96" s="25"/>
      <c r="G96" s="161">
        <f t="shared" si="3"/>
        <v>0</v>
      </c>
    </row>
    <row r="97" spans="1:14" s="6" customFormat="1" ht="15" x14ac:dyDescent="0.25">
      <c r="A97" s="113">
        <v>7</v>
      </c>
      <c r="B97" s="41" t="s">
        <v>75</v>
      </c>
      <c r="C97" s="125">
        <f>SUM(C98:C100)</f>
        <v>303</v>
      </c>
      <c r="D97" s="163">
        <f>SUM(D98:D100)</f>
        <v>45</v>
      </c>
      <c r="E97" s="163">
        <f>SUM(E98:E100)</f>
        <v>348</v>
      </c>
      <c r="F97" s="27">
        <f>SUM(F98:F100)</f>
        <v>200</v>
      </c>
      <c r="G97" s="114">
        <f>SUM(G98:G100)</f>
        <v>148</v>
      </c>
    </row>
    <row r="98" spans="1:14" s="6" customFormat="1" x14ac:dyDescent="0.3">
      <c r="A98" s="65"/>
      <c r="B98" s="162" t="s">
        <v>76</v>
      </c>
      <c r="C98" s="25">
        <v>103</v>
      </c>
      <c r="D98" s="25"/>
      <c r="E98" s="146">
        <f t="shared" si="2"/>
        <v>103</v>
      </c>
      <c r="F98" s="25"/>
      <c r="G98" s="161">
        <f t="shared" si="3"/>
        <v>103</v>
      </c>
    </row>
    <row r="99" spans="1:14" s="6" customFormat="1" x14ac:dyDescent="0.3">
      <c r="A99" s="87"/>
      <c r="B99" s="147" t="s">
        <v>77</v>
      </c>
      <c r="C99" s="115">
        <v>200</v>
      </c>
      <c r="D99" s="150"/>
      <c r="E99" s="151">
        <f t="shared" si="2"/>
        <v>200</v>
      </c>
      <c r="F99" s="25">
        <v>200</v>
      </c>
      <c r="G99" s="161">
        <f t="shared" si="3"/>
        <v>0</v>
      </c>
    </row>
    <row r="100" spans="1:14" s="6" customFormat="1" x14ac:dyDescent="0.3">
      <c r="A100" s="65"/>
      <c r="B100" s="147" t="s">
        <v>82</v>
      </c>
      <c r="C100" s="117">
        <v>0</v>
      </c>
      <c r="D100" s="25">
        <v>45</v>
      </c>
      <c r="E100" s="146">
        <f t="shared" si="2"/>
        <v>45</v>
      </c>
      <c r="F100" s="25">
        <v>0</v>
      </c>
      <c r="G100" s="161">
        <f t="shared" si="3"/>
        <v>45</v>
      </c>
    </row>
    <row r="101" spans="1:14" s="6" customFormat="1" x14ac:dyDescent="0.3">
      <c r="A101" s="103"/>
      <c r="B101" s="109"/>
      <c r="C101" s="105"/>
      <c r="D101" s="25"/>
      <c r="E101" s="146"/>
      <c r="F101" s="25"/>
      <c r="G101" s="160"/>
    </row>
    <row r="102" spans="1:14" s="102" customFormat="1" x14ac:dyDescent="0.3">
      <c r="A102" s="11">
        <v>8</v>
      </c>
      <c r="B102" s="106" t="s">
        <v>78</v>
      </c>
      <c r="C102" s="22">
        <f>SUM(C103:C104)</f>
        <v>4453</v>
      </c>
      <c r="D102" s="27">
        <f>SUM(D103:D104)</f>
        <v>0</v>
      </c>
      <c r="E102" s="27">
        <f>SUM(E103:E104)</f>
        <v>4453</v>
      </c>
      <c r="F102" s="27">
        <f>SUM(F103:F104)</f>
        <v>0</v>
      </c>
      <c r="G102" s="114">
        <f>SUM(G103:G104)</f>
        <v>4453</v>
      </c>
      <c r="I102" s="6"/>
    </row>
    <row r="103" spans="1:14" s="102" customFormat="1" x14ac:dyDescent="0.3">
      <c r="A103" s="4"/>
      <c r="B103" s="116" t="s">
        <v>63</v>
      </c>
      <c r="C103" s="117">
        <v>1639</v>
      </c>
      <c r="D103" s="25"/>
      <c r="E103" s="146">
        <f t="shared" si="2"/>
        <v>1639</v>
      </c>
      <c r="F103" s="25"/>
      <c r="G103" s="161">
        <f t="shared" si="3"/>
        <v>1639</v>
      </c>
    </row>
    <row r="104" spans="1:14" s="102" customFormat="1" x14ac:dyDescent="0.3">
      <c r="A104" s="65"/>
      <c r="B104" s="116" t="s">
        <v>79</v>
      </c>
      <c r="C104" s="117">
        <v>2814</v>
      </c>
      <c r="D104" s="25"/>
      <c r="E104" s="146">
        <f t="shared" si="2"/>
        <v>2814</v>
      </c>
      <c r="F104" s="126"/>
      <c r="G104" s="23">
        <f t="shared" si="3"/>
        <v>2814</v>
      </c>
    </row>
    <row r="105" spans="1:14" s="102" customFormat="1" x14ac:dyDescent="0.3">
      <c r="A105" s="164"/>
      <c r="B105" s="165"/>
      <c r="C105" s="166"/>
      <c r="D105" s="25"/>
      <c r="E105" s="146"/>
      <c r="F105" s="126"/>
      <c r="G105" s="23"/>
    </row>
    <row r="106" spans="1:14" s="102" customFormat="1" x14ac:dyDescent="0.3">
      <c r="A106" s="113">
        <v>9</v>
      </c>
      <c r="B106" s="41" t="s">
        <v>83</v>
      </c>
      <c r="C106" s="125">
        <f>SUM(C107:C109)</f>
        <v>0</v>
      </c>
      <c r="D106" s="163">
        <f>SUM(D107:D109)</f>
        <v>2483</v>
      </c>
      <c r="E106" s="163">
        <f>SUM(E107:E109)</f>
        <v>2483</v>
      </c>
      <c r="F106" s="27">
        <f>SUM(F107:F109)</f>
        <v>0</v>
      </c>
      <c r="G106" s="114">
        <f>SUM(G107:G109)</f>
        <v>2483</v>
      </c>
    </row>
    <row r="107" spans="1:14" s="102" customFormat="1" x14ac:dyDescent="0.3">
      <c r="A107" s="65"/>
      <c r="B107" s="162" t="s">
        <v>84</v>
      </c>
      <c r="C107" s="25">
        <v>0</v>
      </c>
      <c r="D107" s="25">
        <v>1183</v>
      </c>
      <c r="E107" s="146">
        <f>SUM(C107:D107)</f>
        <v>1183</v>
      </c>
      <c r="F107" s="25"/>
      <c r="G107" s="161">
        <f>E107-F107</f>
        <v>1183</v>
      </c>
    </row>
    <row r="108" spans="1:14" s="102" customFormat="1" x14ac:dyDescent="0.3">
      <c r="A108" s="87"/>
      <c r="B108" s="147" t="s">
        <v>85</v>
      </c>
      <c r="C108" s="115">
        <v>0</v>
      </c>
      <c r="D108" s="150">
        <v>300</v>
      </c>
      <c r="E108" s="151">
        <f>SUM(C108:D108)</f>
        <v>300</v>
      </c>
      <c r="F108" s="25"/>
      <c r="G108" s="161">
        <f>E108-F108</f>
        <v>300</v>
      </c>
    </row>
    <row r="109" spans="1:14" s="102" customFormat="1" x14ac:dyDescent="0.3">
      <c r="A109" s="65"/>
      <c r="B109" s="147" t="s">
        <v>86</v>
      </c>
      <c r="C109" s="117">
        <v>0</v>
      </c>
      <c r="D109" s="25">
        <v>1000</v>
      </c>
      <c r="E109" s="146">
        <f>SUM(C109:D109)</f>
        <v>1000</v>
      </c>
      <c r="F109" s="25">
        <v>0</v>
      </c>
      <c r="G109" s="161">
        <f>E109-F109</f>
        <v>1000</v>
      </c>
    </row>
    <row r="110" spans="1:14" s="102" customFormat="1" x14ac:dyDescent="0.3">
      <c r="A110" s="103"/>
      <c r="B110" s="104"/>
      <c r="C110" s="105"/>
      <c r="D110" s="25"/>
      <c r="E110" s="46">
        <f>SUM(C110:D110)</f>
        <v>0</v>
      </c>
      <c r="F110" s="124"/>
      <c r="G110" s="23">
        <f t="shared" si="3"/>
        <v>0</v>
      </c>
    </row>
    <row r="111" spans="1:14" x14ac:dyDescent="0.3">
      <c r="A111" s="10"/>
      <c r="B111" s="118" t="s">
        <v>1</v>
      </c>
      <c r="C111" s="119">
        <f>C75+C78+C82+C87+C92+C97+C102+C61+C106</f>
        <v>32541</v>
      </c>
      <c r="D111" s="119">
        <f>D75+D78+D82+D87+D92+D97+D102+D61+D106</f>
        <v>9822</v>
      </c>
      <c r="E111" s="119">
        <f>E75+E78+E82+E87+E92+E97+E102+E61+E106</f>
        <v>42363</v>
      </c>
      <c r="F111" s="119">
        <f>F75+F78+F82+F87+F92+F97+F102+F61+F106</f>
        <v>7144</v>
      </c>
      <c r="G111" s="183">
        <f>G75+G78+G82+G87+G92+G97+G102+G61+G106</f>
        <v>35219</v>
      </c>
      <c r="N111" s="1"/>
    </row>
    <row r="112" spans="1:14" x14ac:dyDescent="0.3">
      <c r="A112" s="10"/>
      <c r="B112" s="120"/>
      <c r="C112" s="21"/>
      <c r="D112" s="25"/>
      <c r="E112" s="46">
        <f>SUM(C112:D112)</f>
        <v>0</v>
      </c>
      <c r="F112" s="142"/>
      <c r="G112" s="47">
        <f t="shared" si="3"/>
        <v>0</v>
      </c>
      <c r="N112" s="1"/>
    </row>
    <row r="113" spans="1:14" ht="17.25" thickBot="1" x14ac:dyDescent="0.35">
      <c r="A113" s="12"/>
      <c r="B113" s="121" t="s">
        <v>2</v>
      </c>
      <c r="C113" s="122">
        <f>SUM(C58+C111)</f>
        <v>2686225</v>
      </c>
      <c r="D113" s="122">
        <f>SUM(D58+D111)</f>
        <v>42207</v>
      </c>
      <c r="E113" s="122">
        <f>SUM(E58+E111)</f>
        <v>2728432</v>
      </c>
      <c r="F113" s="122">
        <f>SUM(F58+F111)</f>
        <v>34044</v>
      </c>
      <c r="G113" s="158">
        <f>SUM(G58+G111)</f>
        <v>2694388</v>
      </c>
      <c r="N113" s="1"/>
    </row>
    <row r="115" spans="1:14" x14ac:dyDescent="0.3">
      <c r="B115" s="1"/>
      <c r="N115" s="1"/>
    </row>
  </sheetData>
  <mergeCells count="2">
    <mergeCell ref="A2:C2"/>
    <mergeCell ref="A59:B59"/>
  </mergeCells>
  <pageMargins left="0.27559055118110237" right="0.19685039370078741" top="0.9055118110236221" bottom="0.74803149606299213" header="0.31496062992125984" footer="0.31496062992125984"/>
  <pageSetup paperSize="9" scale="75" orientation="portrait" r:id="rId1"/>
  <headerFooter>
    <oddHeader>&amp;C&amp;"Book Antiqua,Félkövér"&amp;11Keszthely Város Önkormányzata
beruházási kiadásai feladatonként&amp;R&amp;"Book Antiqua,Félkövér"10. melléklet
ezer Ft</oddHeader>
    <oddFooter>&amp;C&amp;P</oddFooter>
  </headerFooter>
  <rowBreaks count="2" manualBreakCount="2">
    <brk id="38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</vt:lpstr>
      <vt:lpstr>'10'!Nyomtatási_cím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2021-06-30T07:07:43Z</dcterms:modified>
</cp:coreProperties>
</file>