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Hivatal\JSZO\Réka\IJR LOCLEX\Rendeletfeltöltés\2021.költségvetés mód. mellékletei_20210630\"/>
    </mc:Choice>
  </mc:AlternateContent>
  <bookViews>
    <workbookView xWindow="-120" yWindow="-120" windowWidth="29040" windowHeight="15840" tabRatio="963"/>
  </bookViews>
  <sheets>
    <sheet name="15" sheetId="39" r:id="rId1"/>
  </sheets>
  <definedNames>
    <definedName name="_xlnm.Print_Titles" localSheetId="0">'15'!$2:$2</definedName>
  </definedNames>
  <calcPr calcId="191029"/>
</workbook>
</file>

<file path=xl/calcChain.xml><?xml version="1.0" encoding="utf-8"?>
<calcChain xmlns="http://schemas.openxmlformats.org/spreadsheetml/2006/main">
  <c r="D42" i="39" l="1"/>
  <c r="C21" i="39"/>
  <c r="D21" i="39"/>
  <c r="E21" i="39"/>
  <c r="F21" i="39"/>
  <c r="G21" i="39"/>
  <c r="H21" i="39"/>
  <c r="I21" i="39"/>
  <c r="J21" i="39"/>
  <c r="K21" i="39"/>
  <c r="L21" i="39"/>
  <c r="M21" i="39"/>
  <c r="B21" i="39"/>
  <c r="N8" i="39"/>
  <c r="N10" i="39"/>
  <c r="C9" i="39"/>
  <c r="D9" i="39"/>
  <c r="E9" i="39"/>
  <c r="F9" i="39"/>
  <c r="G9" i="39"/>
  <c r="H9" i="39"/>
  <c r="I9" i="39"/>
  <c r="J9" i="39"/>
  <c r="K9" i="39"/>
  <c r="L9" i="39"/>
  <c r="M9" i="39"/>
  <c r="B9" i="39"/>
  <c r="C48" i="39"/>
  <c r="D48" i="39"/>
  <c r="E48" i="39"/>
  <c r="F48" i="39"/>
  <c r="G48" i="39"/>
  <c r="H48" i="39"/>
  <c r="I48" i="39"/>
  <c r="J48" i="39"/>
  <c r="J50" i="39" s="1"/>
  <c r="K48" i="39"/>
  <c r="L48" i="39"/>
  <c r="M48" i="39"/>
  <c r="B48" i="39"/>
  <c r="B50" i="39" s="1"/>
  <c r="C49" i="39"/>
  <c r="D49" i="39"/>
  <c r="D50" i="39" s="1"/>
  <c r="E49" i="39"/>
  <c r="F49" i="39"/>
  <c r="G49" i="39"/>
  <c r="H49" i="39"/>
  <c r="H50" i="39"/>
  <c r="I49" i="39"/>
  <c r="I50" i="39" s="1"/>
  <c r="J49" i="39"/>
  <c r="K49" i="39"/>
  <c r="L49" i="39"/>
  <c r="L50" i="39" s="1"/>
  <c r="M49" i="39"/>
  <c r="M50" i="39" s="1"/>
  <c r="B49" i="39"/>
  <c r="N33" i="39"/>
  <c r="N34" i="39"/>
  <c r="N36" i="39"/>
  <c r="N37" i="39"/>
  <c r="N38" i="39"/>
  <c r="N40" i="39"/>
  <c r="N41" i="39"/>
  <c r="N43" i="39"/>
  <c r="L42" i="39"/>
  <c r="M42" i="39"/>
  <c r="F42" i="39"/>
  <c r="G42" i="39"/>
  <c r="H42" i="39"/>
  <c r="I42" i="39"/>
  <c r="J42" i="39"/>
  <c r="K42" i="39"/>
  <c r="E42" i="39"/>
  <c r="C35" i="39"/>
  <c r="D35" i="39"/>
  <c r="E35" i="39"/>
  <c r="F35" i="39"/>
  <c r="G35" i="39"/>
  <c r="H35" i="39"/>
  <c r="I35" i="39"/>
  <c r="J35" i="39"/>
  <c r="K35" i="39"/>
  <c r="L35" i="39"/>
  <c r="M35" i="39"/>
  <c r="B35" i="39"/>
  <c r="N18" i="39"/>
  <c r="C19" i="39"/>
  <c r="N19" i="39" s="1"/>
  <c r="D19" i="39"/>
  <c r="E19" i="39"/>
  <c r="F19" i="39"/>
  <c r="G19" i="39"/>
  <c r="H19" i="39"/>
  <c r="I19" i="39"/>
  <c r="J19" i="39"/>
  <c r="K19" i="39"/>
  <c r="L19" i="39"/>
  <c r="M19" i="39"/>
  <c r="B19" i="39"/>
  <c r="D39" i="39"/>
  <c r="F39" i="39"/>
  <c r="G39" i="39"/>
  <c r="H39" i="39"/>
  <c r="I39" i="39"/>
  <c r="J39" i="39"/>
  <c r="K39" i="39"/>
  <c r="L39" i="39"/>
  <c r="M39" i="39"/>
  <c r="E39" i="39"/>
  <c r="N12" i="39"/>
  <c r="C13" i="39"/>
  <c r="D13" i="39"/>
  <c r="E13" i="39"/>
  <c r="F13" i="39"/>
  <c r="G13" i="39"/>
  <c r="H13" i="39"/>
  <c r="I13" i="39"/>
  <c r="J13" i="39"/>
  <c r="K13" i="39"/>
  <c r="L13" i="39"/>
  <c r="M13" i="39"/>
  <c r="B13" i="39"/>
  <c r="M47" i="39"/>
  <c r="D47" i="39"/>
  <c r="N47" i="39" s="1"/>
  <c r="C32" i="39"/>
  <c r="D32" i="39"/>
  <c r="E32" i="39"/>
  <c r="F32" i="39"/>
  <c r="G32" i="39"/>
  <c r="H32" i="39"/>
  <c r="I32" i="39"/>
  <c r="J32" i="39"/>
  <c r="K32" i="39"/>
  <c r="L32" i="39"/>
  <c r="M32" i="39"/>
  <c r="N32" i="39" s="1"/>
  <c r="B32" i="39"/>
  <c r="C29" i="39"/>
  <c r="D29" i="39"/>
  <c r="E29" i="39"/>
  <c r="F29" i="39"/>
  <c r="G29" i="39"/>
  <c r="H29" i="39"/>
  <c r="I29" i="39"/>
  <c r="J29" i="39"/>
  <c r="K29" i="39"/>
  <c r="L29" i="39"/>
  <c r="M29" i="39"/>
  <c r="B29" i="39"/>
  <c r="N29" i="39" s="1"/>
  <c r="C26" i="39"/>
  <c r="D26" i="39"/>
  <c r="E26" i="39"/>
  <c r="F26" i="39"/>
  <c r="G26" i="39"/>
  <c r="H26" i="39"/>
  <c r="I26" i="39"/>
  <c r="J26" i="39"/>
  <c r="K26" i="39"/>
  <c r="L26" i="39"/>
  <c r="M26" i="39"/>
  <c r="N25" i="39"/>
  <c r="N27" i="39"/>
  <c r="N28" i="39"/>
  <c r="N30" i="39"/>
  <c r="N31" i="39"/>
  <c r="N44" i="39"/>
  <c r="N45" i="39"/>
  <c r="N46" i="39"/>
  <c r="B26" i="39"/>
  <c r="N26" i="39" s="1"/>
  <c r="C20" i="39"/>
  <c r="C22" i="39"/>
  <c r="D20" i="39"/>
  <c r="E20" i="39"/>
  <c r="E22" i="39" s="1"/>
  <c r="F20" i="39"/>
  <c r="G20" i="39"/>
  <c r="H20" i="39"/>
  <c r="I20" i="39"/>
  <c r="J20" i="39"/>
  <c r="K20" i="39"/>
  <c r="L20" i="39"/>
  <c r="L22" i="39" s="1"/>
  <c r="M20" i="39"/>
  <c r="M22" i="39" s="1"/>
  <c r="B20" i="39"/>
  <c r="B22" i="39"/>
  <c r="N5" i="39"/>
  <c r="N21" i="39" s="1"/>
  <c r="N7" i="39"/>
  <c r="N11" i="39"/>
  <c r="N14" i="39"/>
  <c r="C6" i="39"/>
  <c r="D6" i="39"/>
  <c r="E6" i="39"/>
  <c r="F6" i="39"/>
  <c r="G6" i="39"/>
  <c r="H6" i="39"/>
  <c r="I6" i="39"/>
  <c r="J6" i="39"/>
  <c r="K6" i="39"/>
  <c r="L6" i="39"/>
  <c r="M6" i="39"/>
  <c r="B6" i="39"/>
  <c r="N15" i="39"/>
  <c r="N16" i="39"/>
  <c r="N17" i="39"/>
  <c r="N4" i="39"/>
  <c r="N24" i="39"/>
  <c r="I22" i="39"/>
  <c r="H22" i="39"/>
  <c r="D22" i="39"/>
  <c r="F22" i="39"/>
  <c r="E50" i="39"/>
  <c r="J22" i="39"/>
  <c r="N6" i="39"/>
  <c r="K22" i="39"/>
  <c r="C50" i="39"/>
  <c r="N9" i="39"/>
  <c r="G22" i="39"/>
  <c r="N42" i="39" l="1"/>
  <c r="N35" i="39"/>
  <c r="N13" i="39"/>
  <c r="N39" i="39"/>
  <c r="F50" i="39"/>
  <c r="N50" i="39" s="1"/>
  <c r="N48" i="39"/>
  <c r="N20" i="39"/>
  <c r="N22" i="39" s="1"/>
  <c r="K50" i="39"/>
  <c r="G50" i="39"/>
  <c r="N49" i="39"/>
</calcChain>
</file>

<file path=xl/sharedStrings.xml><?xml version="1.0" encoding="utf-8"?>
<sst xmlns="http://schemas.openxmlformats.org/spreadsheetml/2006/main" count="62" uniqueCount="38">
  <si>
    <t>Összesen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</si>
  <si>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</si>
  <si>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</si>
  <si>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</si>
  <si>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</si>
  <si>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</si>
  <si>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</si>
  <si>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</si>
  <si>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</si>
  <si>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</si>
  <si>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</si>
  <si>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</si>
  <si>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</si>
  <si>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</si>
  <si>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Nyitó pénzkészlet</t>
  </si>
  <si>
    <t>1. Működési bevételek</t>
  </si>
  <si>
    <t>2.Önkormányzatok működési támogatásai</t>
  </si>
  <si>
    <t>3. Közhatalmi bevételek</t>
  </si>
  <si>
    <t>4. Működési és felhalmozási célú támogatások</t>
  </si>
  <si>
    <t>5. Felhalmozási bevételek</t>
  </si>
  <si>
    <t>6. Kölcsön visszatérülés</t>
  </si>
  <si>
    <t>7. Hitelek</t>
  </si>
  <si>
    <t>8. Maradvány</t>
  </si>
  <si>
    <t xml:space="preserve">Bevételek összesen </t>
  </si>
  <si>
    <t>9. Személyi juttatások</t>
  </si>
  <si>
    <t>10. Munkaadót terhelő járulékok</t>
  </si>
  <si>
    <t>11. Dologi kiadások</t>
  </si>
  <si>
    <t>12. Működési és felhalmozási célú támogatások</t>
  </si>
  <si>
    <t>13. Ellátottak pénzbeli juttatásai</t>
  </si>
  <si>
    <t>14. Felújítás</t>
  </si>
  <si>
    <t>15. Beruházás</t>
  </si>
  <si>
    <t xml:space="preserve">16.Kölcsön nyújtása </t>
  </si>
  <si>
    <t xml:space="preserve"> Kiadások összesen</t>
  </si>
  <si>
    <t>Záró pénzkészlet</t>
  </si>
  <si>
    <t>Módosítás</t>
  </si>
  <si>
    <t>Módosított előirányzat</t>
  </si>
  <si>
    <t>18. Tartalék</t>
  </si>
  <si>
    <t>17. Pénzügyi lízing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</si>
</sst>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F_t_-;\-* #,##0.00\ _F_t_-;_-* \-??\ _F_t_-;_-@_-"/>
  </numFmts>
  <fonts count="7" x14ac:knownFonts="1">
    <font>
      <sz val="10"/>
      <name val="Arial"/>
      <family val="2"/>
      <charset val="238"/>
    </font>
    <font>
      <sz val="10"/>
      <name val="Book Antiqua"/>
      <family val="1"/>
      <charset val="238"/>
    </font>
    <font>
      <b/>
      <sz val="10"/>
      <name val="Book Antiqua"/>
      <family val="1"/>
      <charset val="238"/>
    </font>
    <font>
      <b/>
      <i/>
      <sz val="16"/>
      <name val="Arial"/>
      <family val="2"/>
      <charset val="238"/>
    </font>
    <font>
      <sz val="10"/>
      <name val="Arial"/>
      <family val="2"/>
      <charset val="238"/>
    </font>
    <font>
      <sz val="9"/>
      <name val="Arial CE"/>
      <charset val="238"/>
    </font>
    <font>
      <b/>
      <sz val="9"/>
      <name val="Arial CE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Protection="0">
      <alignment horizontal="center"/>
    </xf>
    <xf numFmtId="164" fontId="4" fillId="0" borderId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18" xfId="0" applyFont="1" applyBorder="1" applyAlignment="1">
      <alignment horizontal="left" wrapText="1" indent="1"/>
    </xf>
    <xf numFmtId="0" fontId="2" fillId="0" borderId="3" xfId="0" applyFont="1" applyBorder="1" applyAlignment="1">
      <alignment horizontal="left" wrapText="1" indent="1"/>
    </xf>
    <xf numFmtId="0" fontId="2" fillId="0" borderId="0" xfId="0" applyFont="1" applyAlignment="1">
      <alignment horizontal="center"/>
    </xf>
    <xf numFmtId="1" fontId="1" fillId="0" borderId="4" xfId="2" applyNumberFormat="1" applyFont="1" applyBorder="1"/>
    <xf numFmtId="1" fontId="2" fillId="0" borderId="16" xfId="2" applyNumberFormat="1" applyFont="1" applyBorder="1"/>
    <xf numFmtId="1" fontId="1" fillId="0" borderId="6" xfId="2" applyNumberFormat="1" applyFont="1" applyBorder="1"/>
    <xf numFmtId="1" fontId="1" fillId="0" borderId="5" xfId="2" applyNumberFormat="1" applyFont="1" applyBorder="1"/>
    <xf numFmtId="1" fontId="2" fillId="0" borderId="12" xfId="2" applyNumberFormat="1" applyFont="1" applyBorder="1"/>
    <xf numFmtId="1" fontId="2" fillId="0" borderId="19" xfId="2" applyNumberFormat="1" applyFont="1" applyBorder="1"/>
    <xf numFmtId="1" fontId="2" fillId="0" borderId="7" xfId="0" applyNumberFormat="1" applyFont="1" applyBorder="1"/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2" fillId="0" borderId="11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left" wrapText="1"/>
    </xf>
    <xf numFmtId="0" fontId="1" fillId="0" borderId="3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" fontId="2" fillId="0" borderId="14" xfId="2" applyNumberFormat="1" applyFont="1" applyBorder="1"/>
    <xf numFmtId="1" fontId="2" fillId="0" borderId="22" xfId="0" applyNumberFormat="1" applyFont="1" applyBorder="1"/>
    <xf numFmtId="0" fontId="1" fillId="0" borderId="3" xfId="0" applyFont="1" applyBorder="1" applyAlignment="1">
      <alignment horizontal="left" wrapText="1" indent="1"/>
    </xf>
    <xf numFmtId="1" fontId="1" fillId="0" borderId="21" xfId="2" applyNumberFormat="1" applyFont="1" applyBorder="1"/>
    <xf numFmtId="1" fontId="2" fillId="0" borderId="7" xfId="2" applyNumberFormat="1" applyFont="1" applyBorder="1"/>
    <xf numFmtId="1" fontId="2" fillId="0" borderId="5" xfId="2" applyNumberFormat="1" applyFont="1" applyBorder="1"/>
    <xf numFmtId="1" fontId="2" fillId="0" borderId="23" xfId="2" applyNumberFormat="1" applyFont="1" applyBorder="1"/>
    <xf numFmtId="1" fontId="2" fillId="0" borderId="22" xfId="2" applyNumberFormat="1" applyFont="1" applyBorder="1"/>
    <xf numFmtId="1" fontId="2" fillId="0" borderId="4" xfId="2" applyNumberFormat="1" applyFont="1" applyBorder="1"/>
    <xf numFmtId="0" fontId="2" fillId="0" borderId="2" xfId="0" applyFont="1" applyBorder="1" applyAlignment="1">
      <alignment horizontal="left" wrapText="1" indent="1"/>
    </xf>
    <xf numFmtId="0" fontId="1" fillId="0" borderId="10" xfId="0" applyFont="1" applyBorder="1" applyAlignment="1">
      <alignment horizontal="left" wrapText="1" indent="1"/>
    </xf>
    <xf numFmtId="1" fontId="2" fillId="0" borderId="20" xfId="2" applyNumberFormat="1" applyFont="1" applyBorder="1"/>
    <xf numFmtId="1" fontId="2" fillId="0" borderId="16" xfId="2" applyNumberFormat="1" applyFont="1" applyFill="1" applyBorder="1"/>
    <xf numFmtId="0" fontId="1" fillId="0" borderId="1" xfId="0" applyFont="1" applyBorder="1" applyAlignment="1">
      <alignment wrapText="1"/>
    </xf>
    <xf numFmtId="1" fontId="1" fillId="0" borderId="12" xfId="2" applyNumberFormat="1" applyFont="1" applyBorder="1"/>
    <xf numFmtId="0" fontId="1" fillId="0" borderId="2" xfId="0" applyFont="1" applyBorder="1" applyAlignment="1">
      <alignment horizontal="left" wrapText="1" indent="1"/>
    </xf>
    <xf numFmtId="0" fontId="2" fillId="0" borderId="15" xfId="0" applyFont="1" applyBorder="1" applyAlignment="1">
      <alignment wrapText="1"/>
    </xf>
    <xf numFmtId="1" fontId="2" fillId="0" borderId="17" xfId="2" applyNumberFormat="1" applyFont="1" applyBorder="1"/>
    <xf numFmtId="1" fontId="2" fillId="0" borderId="24" xfId="2" applyNumberFormat="1" applyFont="1" applyBorder="1"/>
  </cellXfs>
  <cellStyles count="3">
    <cellStyle name="Címsor" xfId="1"/>
    <cellStyle name="Ezres" xfId="2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abSelected="1" topLeftCell="A19" zoomScaleNormal="100" workbookViewId="0">
      <selection activeCell="P34" sqref="P34"/>
    </sheetView>
  </sheetViews>
  <sheetFormatPr defaultRowHeight="12" x14ac:dyDescent="0.2"/>
  <cols>
    <col min="1" max="1" width="32" style="14" customWidth="1"/>
    <col min="2" max="6" width="8.7109375" style="15" customWidth="1"/>
    <col min="7" max="7" width="8" style="15" bestFit="1" customWidth="1"/>
    <col min="8" max="8" width="7" style="15" bestFit="1" customWidth="1"/>
    <col min="9" max="9" width="9.7109375" style="15" customWidth="1"/>
    <col min="10" max="10" width="11.42578125" style="15" bestFit="1" customWidth="1"/>
    <col min="11" max="11" width="8.7109375" style="15" customWidth="1"/>
    <col min="12" max="13" width="9.7109375" style="15" customWidth="1"/>
    <col min="14" max="14" width="9.7109375" style="16" customWidth="1"/>
    <col min="15" max="16384" width="9.140625" style="15"/>
  </cols>
  <sheetData>
    <row r="1" spans="1:16" ht="12.75" thickBot="1" x14ac:dyDescent="0.25"/>
    <row r="2" spans="1:16" s="20" customFormat="1" ht="16.5" customHeight="1" thickBot="1" x14ac:dyDescent="0.35">
      <c r="A2" s="17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8" t="s">
        <v>11</v>
      </c>
      <c r="L2" s="18" t="s">
        <v>12</v>
      </c>
      <c r="M2" s="18" t="s">
        <v>13</v>
      </c>
      <c r="N2" s="19" t="s">
        <v>0</v>
      </c>
      <c r="O2" s="6"/>
      <c r="P2" s="6"/>
    </row>
    <row r="3" spans="1:16" s="20" customFormat="1" ht="15" customHeight="1" thickBot="1" x14ac:dyDescent="0.35">
      <c r="A3" s="21" t="s">
        <v>14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  <c r="O3" s="6"/>
      <c r="P3" s="6"/>
    </row>
    <row r="4" spans="1:16" ht="15" x14ac:dyDescent="0.3">
      <c r="A4" s="39" t="s">
        <v>15</v>
      </c>
      <c r="B4" s="40">
        <v>50618</v>
      </c>
      <c r="C4" s="40">
        <v>50618</v>
      </c>
      <c r="D4" s="40">
        <v>32546</v>
      </c>
      <c r="E4" s="40">
        <v>50618</v>
      </c>
      <c r="F4" s="40">
        <v>50618</v>
      </c>
      <c r="G4" s="40">
        <v>50618</v>
      </c>
      <c r="H4" s="40">
        <v>50618</v>
      </c>
      <c r="I4" s="40">
        <v>50618</v>
      </c>
      <c r="J4" s="40">
        <v>50618</v>
      </c>
      <c r="K4" s="40">
        <v>50618</v>
      </c>
      <c r="L4" s="40">
        <v>50618</v>
      </c>
      <c r="M4" s="40">
        <v>50617</v>
      </c>
      <c r="N4" s="12">
        <f>SUM(B4:M4)</f>
        <v>589343</v>
      </c>
      <c r="O4" s="1"/>
      <c r="P4" s="1"/>
    </row>
    <row r="5" spans="1:16" ht="15" x14ac:dyDescent="0.3">
      <c r="A5" s="28" t="s">
        <v>34</v>
      </c>
      <c r="B5" s="7"/>
      <c r="C5" s="7"/>
      <c r="D5" s="7">
        <v>-108248</v>
      </c>
      <c r="E5" s="7"/>
      <c r="F5" s="7"/>
      <c r="G5" s="7"/>
      <c r="H5" s="7"/>
      <c r="I5" s="7"/>
      <c r="J5" s="7"/>
      <c r="K5" s="7"/>
      <c r="L5" s="7"/>
      <c r="M5" s="7"/>
      <c r="N5" s="38">
        <f t="shared" ref="N5:N14" si="0">SUM(B5:M5)</f>
        <v>-108248</v>
      </c>
      <c r="O5" s="1"/>
      <c r="P5" s="1"/>
    </row>
    <row r="6" spans="1:16" ht="15" x14ac:dyDescent="0.3">
      <c r="A6" s="28" t="s">
        <v>35</v>
      </c>
      <c r="B6" s="7">
        <f>SUM(B4:B5)</f>
        <v>50618</v>
      </c>
      <c r="C6" s="7">
        <f t="shared" ref="C6:M6" si="1">SUM(C4:C5)</f>
        <v>50618</v>
      </c>
      <c r="D6" s="7">
        <f t="shared" si="1"/>
        <v>-75702</v>
      </c>
      <c r="E6" s="7">
        <f t="shared" si="1"/>
        <v>50618</v>
      </c>
      <c r="F6" s="7">
        <f t="shared" si="1"/>
        <v>50618</v>
      </c>
      <c r="G6" s="7">
        <f t="shared" si="1"/>
        <v>50618</v>
      </c>
      <c r="H6" s="7">
        <f t="shared" si="1"/>
        <v>50618</v>
      </c>
      <c r="I6" s="7">
        <f t="shared" si="1"/>
        <v>50618</v>
      </c>
      <c r="J6" s="7">
        <f t="shared" si="1"/>
        <v>50618</v>
      </c>
      <c r="K6" s="7">
        <f t="shared" si="1"/>
        <v>50618</v>
      </c>
      <c r="L6" s="7">
        <f t="shared" si="1"/>
        <v>50618</v>
      </c>
      <c r="M6" s="7">
        <f t="shared" si="1"/>
        <v>50617</v>
      </c>
      <c r="N6" s="38">
        <f t="shared" si="0"/>
        <v>481095</v>
      </c>
      <c r="O6" s="1"/>
      <c r="P6" s="1"/>
    </row>
    <row r="7" spans="1:16" ht="27.75" x14ac:dyDescent="0.3">
      <c r="A7" s="22" t="s">
        <v>16</v>
      </c>
      <c r="B7" s="7">
        <v>116325</v>
      </c>
      <c r="C7" s="7">
        <v>116325</v>
      </c>
      <c r="D7" s="7">
        <v>116325</v>
      </c>
      <c r="E7" s="7">
        <v>116325</v>
      </c>
      <c r="F7" s="7">
        <v>116325</v>
      </c>
      <c r="G7" s="7">
        <v>116325</v>
      </c>
      <c r="H7" s="7">
        <v>116325</v>
      </c>
      <c r="I7" s="7">
        <v>116325</v>
      </c>
      <c r="J7" s="7">
        <v>116325</v>
      </c>
      <c r="K7" s="7">
        <v>116325</v>
      </c>
      <c r="L7" s="7">
        <v>116325</v>
      </c>
      <c r="M7" s="7">
        <v>116325</v>
      </c>
      <c r="N7" s="38">
        <f t="shared" si="0"/>
        <v>1395900</v>
      </c>
      <c r="O7" s="1"/>
      <c r="P7" s="1"/>
    </row>
    <row r="8" spans="1:16" ht="15" x14ac:dyDescent="0.3">
      <c r="A8" s="28" t="s">
        <v>34</v>
      </c>
      <c r="B8" s="7"/>
      <c r="C8" s="7"/>
      <c r="D8" s="7">
        <v>79140</v>
      </c>
      <c r="E8" s="7"/>
      <c r="F8" s="7"/>
      <c r="G8" s="7"/>
      <c r="H8" s="7"/>
      <c r="I8" s="7"/>
      <c r="J8" s="7"/>
      <c r="K8" s="7"/>
      <c r="L8" s="7"/>
      <c r="M8" s="7"/>
      <c r="N8" s="38">
        <f t="shared" si="0"/>
        <v>79140</v>
      </c>
      <c r="O8" s="1"/>
      <c r="P8" s="1"/>
    </row>
    <row r="9" spans="1:16" ht="15" x14ac:dyDescent="0.3">
      <c r="A9" s="28" t="s">
        <v>35</v>
      </c>
      <c r="B9" s="7">
        <f>SUM(B7:B8)</f>
        <v>116325</v>
      </c>
      <c r="C9" s="7">
        <f t="shared" ref="C9:M9" si="2">SUM(C7:C8)</f>
        <v>116325</v>
      </c>
      <c r="D9" s="7">
        <f t="shared" si="2"/>
        <v>195465</v>
      </c>
      <c r="E9" s="7">
        <f t="shared" si="2"/>
        <v>116325</v>
      </c>
      <c r="F9" s="7">
        <f t="shared" si="2"/>
        <v>116325</v>
      </c>
      <c r="G9" s="7">
        <f t="shared" si="2"/>
        <v>116325</v>
      </c>
      <c r="H9" s="7">
        <f t="shared" si="2"/>
        <v>116325</v>
      </c>
      <c r="I9" s="7">
        <f t="shared" si="2"/>
        <v>116325</v>
      </c>
      <c r="J9" s="7">
        <f t="shared" si="2"/>
        <v>116325</v>
      </c>
      <c r="K9" s="7">
        <f t="shared" si="2"/>
        <v>116325</v>
      </c>
      <c r="L9" s="7">
        <f t="shared" si="2"/>
        <v>116325</v>
      </c>
      <c r="M9" s="7">
        <f t="shared" si="2"/>
        <v>116325</v>
      </c>
      <c r="N9" s="38">
        <f t="shared" si="0"/>
        <v>1475040</v>
      </c>
      <c r="O9" s="1"/>
      <c r="P9" s="1"/>
    </row>
    <row r="10" spans="1:16" ht="15" x14ac:dyDescent="0.3">
      <c r="A10" s="22" t="s">
        <v>17</v>
      </c>
      <c r="B10" s="7">
        <v>4203</v>
      </c>
      <c r="C10" s="7">
        <v>4204</v>
      </c>
      <c r="D10" s="7">
        <v>393108</v>
      </c>
      <c r="E10" s="7">
        <v>75000</v>
      </c>
      <c r="F10" s="7">
        <v>4204</v>
      </c>
      <c r="G10" s="7">
        <v>4204</v>
      </c>
      <c r="H10" s="7">
        <v>4204</v>
      </c>
      <c r="I10" s="7">
        <v>4203</v>
      </c>
      <c r="J10" s="7">
        <v>375000</v>
      </c>
      <c r="K10" s="7">
        <v>75000</v>
      </c>
      <c r="L10" s="7">
        <v>4203</v>
      </c>
      <c r="M10" s="7">
        <v>4203</v>
      </c>
      <c r="N10" s="38">
        <f t="shared" si="0"/>
        <v>951736</v>
      </c>
      <c r="O10" s="1"/>
      <c r="P10" s="1"/>
    </row>
    <row r="11" spans="1:16" ht="27.75" x14ac:dyDescent="0.3">
      <c r="A11" s="22" t="s">
        <v>18</v>
      </c>
      <c r="B11" s="7">
        <v>42580</v>
      </c>
      <c r="C11" s="7">
        <v>42580</v>
      </c>
      <c r="D11" s="7">
        <v>53489</v>
      </c>
      <c r="E11" s="7">
        <v>42580</v>
      </c>
      <c r="F11" s="7">
        <v>42580</v>
      </c>
      <c r="G11" s="7">
        <v>42580</v>
      </c>
      <c r="H11" s="7">
        <v>42580</v>
      </c>
      <c r="I11" s="7">
        <v>42580</v>
      </c>
      <c r="J11" s="7">
        <v>42580</v>
      </c>
      <c r="K11" s="7">
        <v>42580</v>
      </c>
      <c r="L11" s="7">
        <v>42580</v>
      </c>
      <c r="M11" s="7">
        <v>42582</v>
      </c>
      <c r="N11" s="38">
        <f t="shared" si="0"/>
        <v>521871</v>
      </c>
      <c r="O11" s="1"/>
    </row>
    <row r="12" spans="1:16" ht="15" x14ac:dyDescent="0.3">
      <c r="A12" s="28" t="s">
        <v>34</v>
      </c>
      <c r="B12" s="7"/>
      <c r="C12" s="7"/>
      <c r="D12" s="7">
        <v>398</v>
      </c>
      <c r="E12" s="7"/>
      <c r="F12" s="7"/>
      <c r="G12" s="7"/>
      <c r="H12" s="7"/>
      <c r="I12" s="7"/>
      <c r="J12" s="7"/>
      <c r="K12" s="7"/>
      <c r="L12" s="7"/>
      <c r="M12" s="7"/>
      <c r="N12" s="38">
        <f t="shared" si="0"/>
        <v>398</v>
      </c>
      <c r="O12" s="1"/>
    </row>
    <row r="13" spans="1:16" ht="15" x14ac:dyDescent="0.3">
      <c r="A13" s="28" t="s">
        <v>35</v>
      </c>
      <c r="B13" s="7">
        <f>SUM(B11:B12)</f>
        <v>42580</v>
      </c>
      <c r="C13" s="7">
        <f t="shared" ref="C13:M13" si="3">SUM(C11:C12)</f>
        <v>42580</v>
      </c>
      <c r="D13" s="7">
        <f t="shared" si="3"/>
        <v>53887</v>
      </c>
      <c r="E13" s="7">
        <f t="shared" si="3"/>
        <v>42580</v>
      </c>
      <c r="F13" s="7">
        <f t="shared" si="3"/>
        <v>42580</v>
      </c>
      <c r="G13" s="7">
        <f t="shared" si="3"/>
        <v>42580</v>
      </c>
      <c r="H13" s="7">
        <f t="shared" si="3"/>
        <v>42580</v>
      </c>
      <c r="I13" s="7">
        <f t="shared" si="3"/>
        <v>42580</v>
      </c>
      <c r="J13" s="7">
        <f t="shared" si="3"/>
        <v>42580</v>
      </c>
      <c r="K13" s="7">
        <f t="shared" si="3"/>
        <v>42580</v>
      </c>
      <c r="L13" s="7">
        <f t="shared" si="3"/>
        <v>42580</v>
      </c>
      <c r="M13" s="7">
        <f t="shared" si="3"/>
        <v>42582</v>
      </c>
      <c r="N13" s="38">
        <f t="shared" si="0"/>
        <v>522269</v>
      </c>
      <c r="O13" s="1"/>
    </row>
    <row r="14" spans="1:16" ht="15" x14ac:dyDescent="0.3">
      <c r="A14" s="22" t="s">
        <v>19</v>
      </c>
      <c r="B14" s="7">
        <v>2250</v>
      </c>
      <c r="C14" s="7">
        <v>2250</v>
      </c>
      <c r="D14" s="7">
        <v>2250</v>
      </c>
      <c r="E14" s="7">
        <v>106815</v>
      </c>
      <c r="F14" s="7">
        <v>2250</v>
      </c>
      <c r="G14" s="7">
        <v>2250</v>
      </c>
      <c r="H14" s="7">
        <v>2250</v>
      </c>
      <c r="I14" s="7">
        <v>106815</v>
      </c>
      <c r="J14" s="7">
        <v>2250</v>
      </c>
      <c r="K14" s="7">
        <v>2250</v>
      </c>
      <c r="L14" s="7">
        <v>2250</v>
      </c>
      <c r="M14" s="7">
        <v>106816</v>
      </c>
      <c r="N14" s="38">
        <f t="shared" si="0"/>
        <v>340696</v>
      </c>
    </row>
    <row r="15" spans="1:16" ht="15" x14ac:dyDescent="0.3">
      <c r="A15" s="22" t="s">
        <v>20</v>
      </c>
      <c r="B15" s="7"/>
      <c r="C15" s="7"/>
      <c r="D15" s="7">
        <v>75</v>
      </c>
      <c r="E15" s="7"/>
      <c r="F15" s="7"/>
      <c r="G15" s="7">
        <v>75</v>
      </c>
      <c r="H15" s="7"/>
      <c r="I15" s="7"/>
      <c r="J15" s="7">
        <v>75</v>
      </c>
      <c r="K15" s="7"/>
      <c r="L15" s="7"/>
      <c r="M15" s="7">
        <v>30075</v>
      </c>
      <c r="N15" s="38">
        <f>SUM(B15:M15)</f>
        <v>30300</v>
      </c>
    </row>
    <row r="16" spans="1:16" ht="15" x14ac:dyDescent="0.3">
      <c r="A16" s="23" t="s">
        <v>21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8">
        <f>SUM(B16:M16)</f>
        <v>0</v>
      </c>
    </row>
    <row r="17" spans="1:17" ht="15" x14ac:dyDescent="0.3">
      <c r="A17" s="23" t="s">
        <v>22</v>
      </c>
      <c r="B17" s="9">
        <v>238716</v>
      </c>
      <c r="C17" s="9">
        <v>137879</v>
      </c>
      <c r="D17" s="9"/>
      <c r="E17" s="9">
        <v>351477</v>
      </c>
      <c r="F17" s="9">
        <v>526838</v>
      </c>
      <c r="G17" s="9">
        <v>526763</v>
      </c>
      <c r="H17" s="9">
        <v>526837</v>
      </c>
      <c r="I17" s="9">
        <v>422274</v>
      </c>
      <c r="J17" s="9">
        <v>155969</v>
      </c>
      <c r="K17" s="9">
        <v>456043</v>
      </c>
      <c r="L17" s="9">
        <v>526840</v>
      </c>
      <c r="M17" s="9">
        <v>261572</v>
      </c>
      <c r="N17" s="26">
        <f>SUM(B17:M17)</f>
        <v>4131208</v>
      </c>
      <c r="O17" s="16"/>
    </row>
    <row r="18" spans="1:17" ht="15" x14ac:dyDescent="0.3">
      <c r="A18" s="28" t="s">
        <v>34</v>
      </c>
      <c r="B18" s="7"/>
      <c r="C18" s="7"/>
      <c r="D18" s="7">
        <v>11865</v>
      </c>
      <c r="E18" s="7"/>
      <c r="F18" s="7"/>
      <c r="G18" s="7"/>
      <c r="H18" s="7"/>
      <c r="I18" s="7"/>
      <c r="J18" s="7"/>
      <c r="K18" s="7"/>
      <c r="L18" s="7"/>
      <c r="M18" s="7"/>
      <c r="N18" s="26">
        <f>SUM(B18:M18)</f>
        <v>11865</v>
      </c>
      <c r="O18" s="16"/>
    </row>
    <row r="19" spans="1:17" ht="15.75" thickBot="1" x14ac:dyDescent="0.35">
      <c r="A19" s="41" t="s">
        <v>35</v>
      </c>
      <c r="B19" s="29">
        <f>SUM(B17:B18)</f>
        <v>238716</v>
      </c>
      <c r="C19" s="29">
        <f t="shared" ref="C19:M19" si="4">SUM(C17:C18)</f>
        <v>137879</v>
      </c>
      <c r="D19" s="29">
        <f t="shared" si="4"/>
        <v>11865</v>
      </c>
      <c r="E19" s="29">
        <f t="shared" si="4"/>
        <v>351477</v>
      </c>
      <c r="F19" s="29">
        <f t="shared" si="4"/>
        <v>526838</v>
      </c>
      <c r="G19" s="29">
        <f t="shared" si="4"/>
        <v>526763</v>
      </c>
      <c r="H19" s="29">
        <f t="shared" si="4"/>
        <v>526837</v>
      </c>
      <c r="I19" s="29">
        <f t="shared" si="4"/>
        <v>422274</v>
      </c>
      <c r="J19" s="29">
        <f t="shared" si="4"/>
        <v>155969</v>
      </c>
      <c r="K19" s="29">
        <f t="shared" si="4"/>
        <v>456043</v>
      </c>
      <c r="L19" s="29">
        <f t="shared" si="4"/>
        <v>526840</v>
      </c>
      <c r="M19" s="29">
        <f t="shared" si="4"/>
        <v>261572</v>
      </c>
      <c r="N19" s="26">
        <f>SUM(B19:M19)</f>
        <v>4143073</v>
      </c>
      <c r="O19" s="16"/>
    </row>
    <row r="20" spans="1:17" s="16" customFormat="1" ht="15" customHeight="1" x14ac:dyDescent="0.3">
      <c r="A20" s="24" t="s">
        <v>23</v>
      </c>
      <c r="B20" s="11">
        <f t="shared" ref="B20:N20" si="5">SUM(B4+B7+B10+B11+B14+B15+B16+B17)</f>
        <v>454692</v>
      </c>
      <c r="C20" s="11">
        <f t="shared" si="5"/>
        <v>353856</v>
      </c>
      <c r="D20" s="11">
        <f t="shared" si="5"/>
        <v>597793</v>
      </c>
      <c r="E20" s="11">
        <f t="shared" si="5"/>
        <v>742815</v>
      </c>
      <c r="F20" s="11">
        <f t="shared" si="5"/>
        <v>742815</v>
      </c>
      <c r="G20" s="11">
        <f t="shared" si="5"/>
        <v>742815</v>
      </c>
      <c r="H20" s="11">
        <f t="shared" si="5"/>
        <v>742814</v>
      </c>
      <c r="I20" s="11">
        <f t="shared" si="5"/>
        <v>742815</v>
      </c>
      <c r="J20" s="11">
        <f t="shared" si="5"/>
        <v>742817</v>
      </c>
      <c r="K20" s="11">
        <f t="shared" si="5"/>
        <v>742816</v>
      </c>
      <c r="L20" s="11">
        <f t="shared" si="5"/>
        <v>742816</v>
      </c>
      <c r="M20" s="11">
        <f t="shared" si="5"/>
        <v>612190</v>
      </c>
      <c r="N20" s="12">
        <f t="shared" si="5"/>
        <v>7961054</v>
      </c>
    </row>
    <row r="21" spans="1:17" s="16" customFormat="1" ht="15" customHeight="1" x14ac:dyDescent="0.3">
      <c r="A21" s="5" t="s">
        <v>34</v>
      </c>
      <c r="B21" s="31">
        <f>SUM(B5+B12+B18+B8)</f>
        <v>0</v>
      </c>
      <c r="C21" s="31">
        <f t="shared" ref="C21:N21" si="6">SUM(C5+C12+C18+C8)</f>
        <v>0</v>
      </c>
      <c r="D21" s="31">
        <f t="shared" si="6"/>
        <v>-16845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2">
        <f t="shared" si="6"/>
        <v>-16845</v>
      </c>
    </row>
    <row r="22" spans="1:17" s="16" customFormat="1" ht="15" customHeight="1" thickBot="1" x14ac:dyDescent="0.35">
      <c r="A22" s="4" t="s">
        <v>35</v>
      </c>
      <c r="B22" s="30">
        <f>SUM(B20:B21)</f>
        <v>454692</v>
      </c>
      <c r="C22" s="30">
        <f t="shared" ref="C22:N22" si="7">SUM(C20:C21)</f>
        <v>353856</v>
      </c>
      <c r="D22" s="30">
        <f t="shared" si="7"/>
        <v>580948</v>
      </c>
      <c r="E22" s="30">
        <f t="shared" si="7"/>
        <v>742815</v>
      </c>
      <c r="F22" s="30">
        <f t="shared" si="7"/>
        <v>742815</v>
      </c>
      <c r="G22" s="30">
        <f t="shared" si="7"/>
        <v>742815</v>
      </c>
      <c r="H22" s="30">
        <f t="shared" si="7"/>
        <v>742814</v>
      </c>
      <c r="I22" s="30">
        <f t="shared" si="7"/>
        <v>742815</v>
      </c>
      <c r="J22" s="30">
        <f t="shared" si="7"/>
        <v>742817</v>
      </c>
      <c r="K22" s="30">
        <f t="shared" si="7"/>
        <v>742816</v>
      </c>
      <c r="L22" s="30">
        <f t="shared" si="7"/>
        <v>742816</v>
      </c>
      <c r="M22" s="30">
        <f t="shared" si="7"/>
        <v>612190</v>
      </c>
      <c r="N22" s="33">
        <f t="shared" si="7"/>
        <v>7944209</v>
      </c>
      <c r="Q22" s="15"/>
    </row>
    <row r="23" spans="1:17" s="16" customFormat="1" ht="15.75" thickBot="1" x14ac:dyDescent="0.35">
      <c r="A23" s="42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4"/>
    </row>
    <row r="24" spans="1:17" ht="15" x14ac:dyDescent="0.3">
      <c r="A24" s="39" t="s">
        <v>24</v>
      </c>
      <c r="B24" s="40">
        <v>124743</v>
      </c>
      <c r="C24" s="40">
        <v>124743</v>
      </c>
      <c r="D24" s="40">
        <v>138052</v>
      </c>
      <c r="E24" s="40">
        <v>124743</v>
      </c>
      <c r="F24" s="40">
        <v>124743</v>
      </c>
      <c r="G24" s="40">
        <v>124743</v>
      </c>
      <c r="H24" s="40">
        <v>124743</v>
      </c>
      <c r="I24" s="40">
        <v>124743</v>
      </c>
      <c r="J24" s="40">
        <v>124744</v>
      </c>
      <c r="K24" s="40">
        <v>124744</v>
      </c>
      <c r="L24" s="40">
        <v>124744</v>
      </c>
      <c r="M24" s="40">
        <v>124744</v>
      </c>
      <c r="N24" s="12">
        <f>SUM(B24:M24)</f>
        <v>1510229</v>
      </c>
      <c r="P24" s="16"/>
      <c r="Q24" s="16"/>
    </row>
    <row r="25" spans="1:17" ht="15" x14ac:dyDescent="0.3">
      <c r="A25" s="28" t="s">
        <v>34</v>
      </c>
      <c r="B25" s="10"/>
      <c r="C25" s="10"/>
      <c r="D25" s="10">
        <v>20360</v>
      </c>
      <c r="E25" s="10"/>
      <c r="F25" s="10"/>
      <c r="G25" s="10"/>
      <c r="H25" s="10"/>
      <c r="I25" s="10"/>
      <c r="J25" s="10"/>
      <c r="K25" s="10"/>
      <c r="L25" s="10"/>
      <c r="M25" s="10"/>
      <c r="N25" s="8">
        <f t="shared" ref="N25:N50" si="8">SUM(B25:M25)</f>
        <v>20360</v>
      </c>
      <c r="P25" s="16"/>
      <c r="Q25" s="16"/>
    </row>
    <row r="26" spans="1:17" ht="15" x14ac:dyDescent="0.3">
      <c r="A26" s="28" t="s">
        <v>35</v>
      </c>
      <c r="B26" s="10">
        <f>SUM(B24:B25)</f>
        <v>124743</v>
      </c>
      <c r="C26" s="10">
        <f t="shared" ref="C26:M26" si="9">SUM(C24:C25)</f>
        <v>124743</v>
      </c>
      <c r="D26" s="10">
        <f t="shared" si="9"/>
        <v>158412</v>
      </c>
      <c r="E26" s="10">
        <f t="shared" si="9"/>
        <v>124743</v>
      </c>
      <c r="F26" s="10">
        <f t="shared" si="9"/>
        <v>124743</v>
      </c>
      <c r="G26" s="10">
        <f t="shared" si="9"/>
        <v>124743</v>
      </c>
      <c r="H26" s="10">
        <f t="shared" si="9"/>
        <v>124743</v>
      </c>
      <c r="I26" s="10">
        <f t="shared" si="9"/>
        <v>124743</v>
      </c>
      <c r="J26" s="10">
        <f t="shared" si="9"/>
        <v>124744</v>
      </c>
      <c r="K26" s="10">
        <f t="shared" si="9"/>
        <v>124744</v>
      </c>
      <c r="L26" s="10">
        <f t="shared" si="9"/>
        <v>124744</v>
      </c>
      <c r="M26" s="10">
        <f t="shared" si="9"/>
        <v>124744</v>
      </c>
      <c r="N26" s="8">
        <f t="shared" si="8"/>
        <v>1530589</v>
      </c>
    </row>
    <row r="27" spans="1:17" ht="15" x14ac:dyDescent="0.3">
      <c r="A27" s="22" t="s">
        <v>25</v>
      </c>
      <c r="B27" s="7">
        <v>21865</v>
      </c>
      <c r="C27" s="7">
        <v>21865</v>
      </c>
      <c r="D27" s="7">
        <v>23928</v>
      </c>
      <c r="E27" s="7">
        <v>21865</v>
      </c>
      <c r="F27" s="7">
        <v>21865</v>
      </c>
      <c r="G27" s="7">
        <v>21865</v>
      </c>
      <c r="H27" s="7">
        <v>21865</v>
      </c>
      <c r="I27" s="7">
        <v>21866</v>
      </c>
      <c r="J27" s="7">
        <v>21866</v>
      </c>
      <c r="K27" s="7">
        <v>21866</v>
      </c>
      <c r="L27" s="7">
        <v>21866</v>
      </c>
      <c r="M27" s="7">
        <v>21866</v>
      </c>
      <c r="N27" s="8">
        <f t="shared" si="8"/>
        <v>264448</v>
      </c>
    </row>
    <row r="28" spans="1:17" ht="15" x14ac:dyDescent="0.3">
      <c r="A28" s="28" t="s">
        <v>34</v>
      </c>
      <c r="B28" s="7"/>
      <c r="C28" s="7"/>
      <c r="D28" s="7">
        <v>2728</v>
      </c>
      <c r="E28" s="7"/>
      <c r="F28" s="7"/>
      <c r="G28" s="7"/>
      <c r="H28" s="7"/>
      <c r="I28" s="7"/>
      <c r="J28" s="7"/>
      <c r="K28" s="7"/>
      <c r="L28" s="7"/>
      <c r="M28" s="7"/>
      <c r="N28" s="8">
        <f t="shared" si="8"/>
        <v>2728</v>
      </c>
    </row>
    <row r="29" spans="1:17" ht="15" x14ac:dyDescent="0.3">
      <c r="A29" s="28" t="s">
        <v>35</v>
      </c>
      <c r="B29" s="7">
        <f>SUM(B27:B28)</f>
        <v>21865</v>
      </c>
      <c r="C29" s="7">
        <f t="shared" ref="C29:M29" si="10">SUM(C27:C28)</f>
        <v>21865</v>
      </c>
      <c r="D29" s="7">
        <f t="shared" si="10"/>
        <v>26656</v>
      </c>
      <c r="E29" s="7">
        <f t="shared" si="10"/>
        <v>21865</v>
      </c>
      <c r="F29" s="7">
        <f t="shared" si="10"/>
        <v>21865</v>
      </c>
      <c r="G29" s="7">
        <f t="shared" si="10"/>
        <v>21865</v>
      </c>
      <c r="H29" s="7">
        <f t="shared" si="10"/>
        <v>21865</v>
      </c>
      <c r="I29" s="7">
        <f t="shared" si="10"/>
        <v>21866</v>
      </c>
      <c r="J29" s="7">
        <f t="shared" si="10"/>
        <v>21866</v>
      </c>
      <c r="K29" s="7">
        <f t="shared" si="10"/>
        <v>21866</v>
      </c>
      <c r="L29" s="7">
        <f t="shared" si="10"/>
        <v>21866</v>
      </c>
      <c r="M29" s="7">
        <f t="shared" si="10"/>
        <v>21866</v>
      </c>
      <c r="N29" s="8">
        <f t="shared" si="8"/>
        <v>267176</v>
      </c>
    </row>
    <row r="30" spans="1:17" ht="15" x14ac:dyDescent="0.3">
      <c r="A30" s="22" t="s">
        <v>26</v>
      </c>
      <c r="B30" s="7">
        <v>150250</v>
      </c>
      <c r="C30" s="7">
        <v>150250</v>
      </c>
      <c r="D30" s="7">
        <v>147689</v>
      </c>
      <c r="E30" s="7">
        <v>150250</v>
      </c>
      <c r="F30" s="7">
        <v>150250</v>
      </c>
      <c r="G30" s="7">
        <v>150250</v>
      </c>
      <c r="H30" s="7">
        <v>150250</v>
      </c>
      <c r="I30" s="7">
        <v>150250</v>
      </c>
      <c r="J30" s="7">
        <v>150250</v>
      </c>
      <c r="K30" s="7">
        <v>150250</v>
      </c>
      <c r="L30" s="7">
        <v>150250</v>
      </c>
      <c r="M30" s="7">
        <v>150251</v>
      </c>
      <c r="N30" s="8">
        <f t="shared" si="8"/>
        <v>1800440</v>
      </c>
      <c r="O30" s="1"/>
      <c r="P30" s="1"/>
    </row>
    <row r="31" spans="1:17" ht="15" x14ac:dyDescent="0.3">
      <c r="A31" s="28" t="s">
        <v>34</v>
      </c>
      <c r="B31" s="7"/>
      <c r="C31" s="7"/>
      <c r="D31" s="7">
        <v>28324</v>
      </c>
      <c r="E31" s="7"/>
      <c r="F31" s="7"/>
      <c r="G31" s="7">
        <v>1000</v>
      </c>
      <c r="H31" s="7"/>
      <c r="I31" s="7"/>
      <c r="J31" s="7"/>
      <c r="K31" s="7"/>
      <c r="L31" s="7"/>
      <c r="M31" s="7"/>
      <c r="N31" s="8">
        <f t="shared" si="8"/>
        <v>29324</v>
      </c>
      <c r="O31" s="1"/>
      <c r="P31" s="1"/>
    </row>
    <row r="32" spans="1:17" ht="15" x14ac:dyDescent="0.3">
      <c r="A32" s="28" t="s">
        <v>35</v>
      </c>
      <c r="B32" s="7">
        <f>SUM(B30:B31)</f>
        <v>150250</v>
      </c>
      <c r="C32" s="7">
        <f t="shared" ref="C32:M32" si="11">SUM(C30:C31)</f>
        <v>150250</v>
      </c>
      <c r="D32" s="7">
        <f t="shared" si="11"/>
        <v>176013</v>
      </c>
      <c r="E32" s="7">
        <f t="shared" si="11"/>
        <v>150250</v>
      </c>
      <c r="F32" s="7">
        <f t="shared" si="11"/>
        <v>150250</v>
      </c>
      <c r="G32" s="7">
        <f t="shared" si="11"/>
        <v>151250</v>
      </c>
      <c r="H32" s="7">
        <f t="shared" si="11"/>
        <v>150250</v>
      </c>
      <c r="I32" s="7">
        <f t="shared" si="11"/>
        <v>150250</v>
      </c>
      <c r="J32" s="7">
        <f t="shared" si="11"/>
        <v>150250</v>
      </c>
      <c r="K32" s="7">
        <f t="shared" si="11"/>
        <v>150250</v>
      </c>
      <c r="L32" s="7">
        <f t="shared" si="11"/>
        <v>150250</v>
      </c>
      <c r="M32" s="7">
        <f t="shared" si="11"/>
        <v>150251</v>
      </c>
      <c r="N32" s="8">
        <f t="shared" si="8"/>
        <v>1829764</v>
      </c>
      <c r="O32" s="1"/>
      <c r="P32" s="1"/>
    </row>
    <row r="33" spans="1:20" ht="27.75" x14ac:dyDescent="0.3">
      <c r="A33" s="22" t="s">
        <v>27</v>
      </c>
      <c r="B33" s="7">
        <v>111029</v>
      </c>
      <c r="C33" s="7">
        <v>55193</v>
      </c>
      <c r="D33" s="7">
        <v>55193</v>
      </c>
      <c r="E33" s="7">
        <v>55193</v>
      </c>
      <c r="F33" s="7">
        <v>55193</v>
      </c>
      <c r="G33" s="7">
        <v>55193</v>
      </c>
      <c r="H33" s="7">
        <v>55192</v>
      </c>
      <c r="I33" s="7">
        <v>55192</v>
      </c>
      <c r="J33" s="7">
        <v>55192</v>
      </c>
      <c r="K33" s="7">
        <v>55192</v>
      </c>
      <c r="L33" s="7">
        <v>55192</v>
      </c>
      <c r="M33" s="7">
        <v>55192</v>
      </c>
      <c r="N33" s="8">
        <f t="shared" si="8"/>
        <v>718146</v>
      </c>
      <c r="O33" s="1"/>
      <c r="P33" s="1"/>
    </row>
    <row r="34" spans="1:20" ht="15" x14ac:dyDescent="0.3">
      <c r="A34" s="28" t="s">
        <v>34</v>
      </c>
      <c r="B34" s="7"/>
      <c r="C34" s="7"/>
      <c r="D34" s="7">
        <v>-50349</v>
      </c>
      <c r="E34" s="7">
        <v>-20000</v>
      </c>
      <c r="F34" s="7"/>
      <c r="G34" s="7"/>
      <c r="H34" s="7"/>
      <c r="I34" s="7"/>
      <c r="J34" s="7"/>
      <c r="K34" s="7"/>
      <c r="L34" s="7"/>
      <c r="M34" s="7"/>
      <c r="N34" s="8">
        <f t="shared" si="8"/>
        <v>-70349</v>
      </c>
      <c r="O34" s="1"/>
      <c r="P34" s="1"/>
    </row>
    <row r="35" spans="1:20" ht="15" x14ac:dyDescent="0.3">
      <c r="A35" s="28" t="s">
        <v>35</v>
      </c>
      <c r="B35" s="7">
        <f>SUM(B33:B34)</f>
        <v>111029</v>
      </c>
      <c r="C35" s="7">
        <f t="shared" ref="C35:M35" si="12">SUM(C33:C34)</f>
        <v>55193</v>
      </c>
      <c r="D35" s="7">
        <f t="shared" si="12"/>
        <v>4844</v>
      </c>
      <c r="E35" s="7">
        <f t="shared" si="12"/>
        <v>35193</v>
      </c>
      <c r="F35" s="7">
        <f t="shared" si="12"/>
        <v>55193</v>
      </c>
      <c r="G35" s="7">
        <f t="shared" si="12"/>
        <v>55193</v>
      </c>
      <c r="H35" s="7">
        <f t="shared" si="12"/>
        <v>55192</v>
      </c>
      <c r="I35" s="7">
        <f t="shared" si="12"/>
        <v>55192</v>
      </c>
      <c r="J35" s="7">
        <f t="shared" si="12"/>
        <v>55192</v>
      </c>
      <c r="K35" s="7">
        <f t="shared" si="12"/>
        <v>55192</v>
      </c>
      <c r="L35" s="7">
        <f t="shared" si="12"/>
        <v>55192</v>
      </c>
      <c r="M35" s="7">
        <f t="shared" si="12"/>
        <v>55192</v>
      </c>
      <c r="N35" s="8">
        <f t="shared" si="8"/>
        <v>647797</v>
      </c>
      <c r="O35" s="1"/>
      <c r="P35" s="1"/>
    </row>
    <row r="36" spans="1:20" ht="15" x14ac:dyDescent="0.3">
      <c r="A36" s="22" t="s">
        <v>28</v>
      </c>
      <c r="B36" s="7">
        <v>1805</v>
      </c>
      <c r="C36" s="7">
        <v>1805</v>
      </c>
      <c r="D36" s="7">
        <v>1804</v>
      </c>
      <c r="E36" s="7">
        <v>1804</v>
      </c>
      <c r="F36" s="7">
        <v>1804</v>
      </c>
      <c r="G36" s="7">
        <v>1804</v>
      </c>
      <c r="H36" s="7">
        <v>1804</v>
      </c>
      <c r="I36" s="7">
        <v>1804</v>
      </c>
      <c r="J36" s="7">
        <v>1804</v>
      </c>
      <c r="K36" s="7">
        <v>1804</v>
      </c>
      <c r="L36" s="7">
        <v>1804</v>
      </c>
      <c r="M36" s="7">
        <v>1804</v>
      </c>
      <c r="N36" s="8">
        <f t="shared" si="8"/>
        <v>21650</v>
      </c>
      <c r="O36" s="1"/>
      <c r="P36" s="1"/>
    </row>
    <row r="37" spans="1:20" ht="15" x14ac:dyDescent="0.3">
      <c r="A37" s="22" t="s">
        <v>29</v>
      </c>
      <c r="B37" s="7"/>
      <c r="C37" s="7"/>
      <c r="D37" s="7">
        <v>12900</v>
      </c>
      <c r="E37" s="7">
        <v>53182</v>
      </c>
      <c r="F37" s="7">
        <v>53182</v>
      </c>
      <c r="G37" s="7">
        <v>53182</v>
      </c>
      <c r="H37" s="7">
        <v>53182</v>
      </c>
      <c r="I37" s="7">
        <v>53182</v>
      </c>
      <c r="J37" s="7">
        <v>53182</v>
      </c>
      <c r="K37" s="7">
        <v>53182</v>
      </c>
      <c r="L37" s="7">
        <v>53182</v>
      </c>
      <c r="M37" s="7"/>
      <c r="N37" s="8">
        <f t="shared" si="8"/>
        <v>438356</v>
      </c>
      <c r="O37" s="1"/>
      <c r="P37" s="1"/>
    </row>
    <row r="38" spans="1:20" ht="15" x14ac:dyDescent="0.3">
      <c r="A38" s="28" t="s">
        <v>34</v>
      </c>
      <c r="B38" s="7"/>
      <c r="C38" s="7"/>
      <c r="D38" s="7">
        <v>2200</v>
      </c>
      <c r="E38" s="7"/>
      <c r="F38" s="7"/>
      <c r="G38" s="7"/>
      <c r="H38" s="7"/>
      <c r="I38" s="7"/>
      <c r="J38" s="7"/>
      <c r="K38" s="7"/>
      <c r="L38" s="7"/>
      <c r="M38" s="7"/>
      <c r="N38" s="8">
        <f t="shared" si="8"/>
        <v>2200</v>
      </c>
      <c r="O38" s="1"/>
      <c r="P38" s="1"/>
    </row>
    <row r="39" spans="1:20" ht="15" x14ac:dyDescent="0.3">
      <c r="A39" s="28" t="s">
        <v>35</v>
      </c>
      <c r="B39" s="7"/>
      <c r="C39" s="7"/>
      <c r="D39" s="7">
        <f>SUM(D37:D38)</f>
        <v>15100</v>
      </c>
      <c r="E39" s="7">
        <f>SUM(E37:E38)</f>
        <v>53182</v>
      </c>
      <c r="F39" s="7">
        <f t="shared" ref="F39:M39" si="13">SUM(F37:F38)</f>
        <v>53182</v>
      </c>
      <c r="G39" s="7">
        <f t="shared" si="13"/>
        <v>53182</v>
      </c>
      <c r="H39" s="7">
        <f t="shared" si="13"/>
        <v>53182</v>
      </c>
      <c r="I39" s="7">
        <f t="shared" si="13"/>
        <v>53182</v>
      </c>
      <c r="J39" s="7">
        <f t="shared" si="13"/>
        <v>53182</v>
      </c>
      <c r="K39" s="7">
        <f t="shared" si="13"/>
        <v>53182</v>
      </c>
      <c r="L39" s="7">
        <f t="shared" si="13"/>
        <v>53182</v>
      </c>
      <c r="M39" s="7">
        <f t="shared" si="13"/>
        <v>0</v>
      </c>
      <c r="N39" s="8">
        <f t="shared" si="8"/>
        <v>440556</v>
      </c>
      <c r="O39" s="1"/>
      <c r="P39" s="1"/>
    </row>
    <row r="40" spans="1:20" ht="15" x14ac:dyDescent="0.3">
      <c r="A40" s="22" t="s">
        <v>30</v>
      </c>
      <c r="B40" s="7"/>
      <c r="C40" s="7"/>
      <c r="D40" s="7"/>
      <c r="E40" s="7">
        <v>335778</v>
      </c>
      <c r="F40" s="7">
        <v>335778</v>
      </c>
      <c r="G40" s="7">
        <v>335778</v>
      </c>
      <c r="H40" s="7">
        <v>335778</v>
      </c>
      <c r="I40" s="7">
        <v>335778</v>
      </c>
      <c r="J40" s="7">
        <v>335779</v>
      </c>
      <c r="K40" s="7">
        <v>335778</v>
      </c>
      <c r="L40" s="7">
        <v>335778</v>
      </c>
      <c r="M40" s="7"/>
      <c r="N40" s="8">
        <f t="shared" si="8"/>
        <v>2686225</v>
      </c>
      <c r="O40" s="1"/>
      <c r="P40" s="1"/>
    </row>
    <row r="41" spans="1:20" ht="15" x14ac:dyDescent="0.3">
      <c r="A41" s="28" t="s">
        <v>34</v>
      </c>
      <c r="B41" s="7"/>
      <c r="C41" s="7"/>
      <c r="D41" s="7">
        <v>20064</v>
      </c>
      <c r="E41" s="7">
        <v>20000</v>
      </c>
      <c r="F41" s="7"/>
      <c r="G41" s="7">
        <v>2143</v>
      </c>
      <c r="H41" s="7"/>
      <c r="I41" s="7"/>
      <c r="J41" s="7"/>
      <c r="K41" s="7"/>
      <c r="L41" s="7"/>
      <c r="M41" s="7"/>
      <c r="N41" s="8">
        <f t="shared" si="8"/>
        <v>42207</v>
      </c>
      <c r="O41" s="1"/>
      <c r="P41" s="1"/>
    </row>
    <row r="42" spans="1:20" ht="15" x14ac:dyDescent="0.3">
      <c r="A42" s="28" t="s">
        <v>35</v>
      </c>
      <c r="B42" s="7"/>
      <c r="C42" s="7"/>
      <c r="D42" s="7">
        <f>SUM(D40:D41)</f>
        <v>20064</v>
      </c>
      <c r="E42" s="7">
        <f>SUM(E40:E41)</f>
        <v>355778</v>
      </c>
      <c r="F42" s="7">
        <f t="shared" ref="F42:K42" si="14">SUM(F40:F41)</f>
        <v>335778</v>
      </c>
      <c r="G42" s="7">
        <f t="shared" si="14"/>
        <v>337921</v>
      </c>
      <c r="H42" s="7">
        <f t="shared" si="14"/>
        <v>335778</v>
      </c>
      <c r="I42" s="7">
        <f t="shared" si="14"/>
        <v>335778</v>
      </c>
      <c r="J42" s="7">
        <f t="shared" si="14"/>
        <v>335779</v>
      </c>
      <c r="K42" s="7">
        <f t="shared" si="14"/>
        <v>335778</v>
      </c>
      <c r="L42" s="7">
        <f>SUM(L40:L41)</f>
        <v>335778</v>
      </c>
      <c r="M42" s="7">
        <f>SUM(M40:M41)</f>
        <v>0</v>
      </c>
      <c r="N42" s="8">
        <f t="shared" si="8"/>
        <v>2728432</v>
      </c>
      <c r="O42" s="1"/>
      <c r="P42" s="1"/>
    </row>
    <row r="43" spans="1:20" ht="15" x14ac:dyDescent="0.3">
      <c r="A43" s="22" t="s">
        <v>31</v>
      </c>
      <c r="B43" s="7">
        <v>45000</v>
      </c>
      <c r="C43" s="7"/>
      <c r="D43" s="7">
        <v>5000</v>
      </c>
      <c r="E43" s="7"/>
      <c r="F43" s="7"/>
      <c r="G43" s="7"/>
      <c r="H43" s="7"/>
      <c r="I43" s="7"/>
      <c r="J43" s="7"/>
      <c r="K43" s="7"/>
      <c r="L43" s="7"/>
      <c r="M43" s="7"/>
      <c r="N43" s="8">
        <f t="shared" si="8"/>
        <v>50000</v>
      </c>
      <c r="O43" s="1"/>
      <c r="P43" s="1"/>
    </row>
    <row r="44" spans="1:20" ht="15" x14ac:dyDescent="0.3">
      <c r="A44" s="22" t="s">
        <v>37</v>
      </c>
      <c r="B44" s="9"/>
      <c r="C44" s="9"/>
      <c r="D44" s="9">
        <v>2761</v>
      </c>
      <c r="E44" s="9"/>
      <c r="F44" s="9"/>
      <c r="G44" s="9"/>
      <c r="H44" s="9"/>
      <c r="I44" s="9"/>
      <c r="J44" s="9"/>
      <c r="K44" s="9"/>
      <c r="L44" s="9"/>
      <c r="M44" s="9"/>
      <c r="N44" s="8">
        <f t="shared" si="8"/>
        <v>2761</v>
      </c>
      <c r="O44" s="1"/>
      <c r="P44" s="1"/>
    </row>
    <row r="45" spans="1:20" ht="15" x14ac:dyDescent="0.3">
      <c r="A45" s="23" t="s">
        <v>36</v>
      </c>
      <c r="B45" s="9"/>
      <c r="C45" s="9"/>
      <c r="D45" s="9">
        <v>210466</v>
      </c>
      <c r="E45" s="9"/>
      <c r="F45" s="9"/>
      <c r="G45" s="9"/>
      <c r="H45" s="9"/>
      <c r="I45" s="9"/>
      <c r="J45" s="9"/>
      <c r="K45" s="9"/>
      <c r="L45" s="9"/>
      <c r="M45" s="9">
        <v>258333</v>
      </c>
      <c r="N45" s="26">
        <f t="shared" si="8"/>
        <v>468799</v>
      </c>
      <c r="O45" s="1"/>
      <c r="P45" s="1"/>
    </row>
    <row r="46" spans="1:20" ht="15" x14ac:dyDescent="0.3">
      <c r="A46" s="28" t="s">
        <v>34</v>
      </c>
      <c r="B46" s="7"/>
      <c r="C46" s="7"/>
      <c r="D46" s="7">
        <v>-40172</v>
      </c>
      <c r="E46" s="7"/>
      <c r="F46" s="7"/>
      <c r="G46" s="7">
        <v>-3143</v>
      </c>
      <c r="H46" s="7"/>
      <c r="I46" s="7"/>
      <c r="J46" s="7"/>
      <c r="K46" s="7"/>
      <c r="L46" s="7"/>
      <c r="M46" s="7"/>
      <c r="N46" s="8">
        <f t="shared" si="8"/>
        <v>-43315</v>
      </c>
      <c r="O46" s="1"/>
      <c r="P46" s="1"/>
    </row>
    <row r="47" spans="1:20" ht="15.75" thickBot="1" x14ac:dyDescent="0.35">
      <c r="A47" s="36" t="s">
        <v>35</v>
      </c>
      <c r="B47" s="29"/>
      <c r="C47" s="29"/>
      <c r="D47" s="29">
        <f>SUM(D45:D46)</f>
        <v>170294</v>
      </c>
      <c r="E47" s="29"/>
      <c r="F47" s="29"/>
      <c r="G47" s="29"/>
      <c r="H47" s="29"/>
      <c r="I47" s="29"/>
      <c r="J47" s="29"/>
      <c r="K47" s="29"/>
      <c r="L47" s="29"/>
      <c r="M47" s="29">
        <f>SUM(M45:M46)</f>
        <v>258333</v>
      </c>
      <c r="N47" s="37">
        <f t="shared" si="8"/>
        <v>428627</v>
      </c>
      <c r="O47" s="1"/>
      <c r="P47" s="1"/>
    </row>
    <row r="48" spans="1:20" s="16" customFormat="1" ht="15" x14ac:dyDescent="0.3">
      <c r="A48" s="24" t="s">
        <v>32</v>
      </c>
      <c r="B48" s="11">
        <f>SUM(B24+B27+B30+B33+B36+B37+B40+B43+B45+B44)</f>
        <v>454692</v>
      </c>
      <c r="C48" s="11">
        <f t="shared" ref="C48:N48" si="15">SUM(C24+C27+C30+C33+C36+C37+C40+C43+C45+C44)</f>
        <v>353856</v>
      </c>
      <c r="D48" s="11">
        <f t="shared" si="15"/>
        <v>597793</v>
      </c>
      <c r="E48" s="11">
        <f t="shared" si="15"/>
        <v>742815</v>
      </c>
      <c r="F48" s="11">
        <f t="shared" si="15"/>
        <v>742815</v>
      </c>
      <c r="G48" s="11">
        <f t="shared" si="15"/>
        <v>742815</v>
      </c>
      <c r="H48" s="11">
        <f t="shared" si="15"/>
        <v>742814</v>
      </c>
      <c r="I48" s="11">
        <f t="shared" si="15"/>
        <v>742815</v>
      </c>
      <c r="J48" s="11">
        <f t="shared" si="15"/>
        <v>742817</v>
      </c>
      <c r="K48" s="11">
        <f t="shared" si="15"/>
        <v>742816</v>
      </c>
      <c r="L48" s="11">
        <f t="shared" si="15"/>
        <v>742816</v>
      </c>
      <c r="M48" s="11">
        <f t="shared" si="15"/>
        <v>612190</v>
      </c>
      <c r="N48" s="12">
        <f t="shared" si="15"/>
        <v>7961054</v>
      </c>
      <c r="O48" s="2"/>
      <c r="P48" s="2"/>
      <c r="S48" s="15"/>
      <c r="T48" s="15"/>
    </row>
    <row r="49" spans="1:20" s="16" customFormat="1" ht="15" x14ac:dyDescent="0.3">
      <c r="A49" s="35" t="s">
        <v>34</v>
      </c>
      <c r="B49" s="34">
        <f>SUM(B25+B28+B31+B34+B38+B41+B46)</f>
        <v>0</v>
      </c>
      <c r="C49" s="34">
        <f t="shared" ref="C49:N49" si="16">SUM(C25+C28+C31+C34+C38+C41+C46)</f>
        <v>0</v>
      </c>
      <c r="D49" s="34">
        <f t="shared" si="16"/>
        <v>-16845</v>
      </c>
      <c r="E49" s="34">
        <f t="shared" si="16"/>
        <v>0</v>
      </c>
      <c r="F49" s="34">
        <f t="shared" si="16"/>
        <v>0</v>
      </c>
      <c r="G49" s="34">
        <f t="shared" si="16"/>
        <v>0</v>
      </c>
      <c r="H49" s="34">
        <f t="shared" si="16"/>
        <v>0</v>
      </c>
      <c r="I49" s="34">
        <f t="shared" si="16"/>
        <v>0</v>
      </c>
      <c r="J49" s="34">
        <f t="shared" si="16"/>
        <v>0</v>
      </c>
      <c r="K49" s="34">
        <f t="shared" si="16"/>
        <v>0</v>
      </c>
      <c r="L49" s="34">
        <f t="shared" si="16"/>
        <v>0</v>
      </c>
      <c r="M49" s="34">
        <f t="shared" si="16"/>
        <v>0</v>
      </c>
      <c r="N49" s="8">
        <f t="shared" si="16"/>
        <v>-16845</v>
      </c>
      <c r="O49" s="2"/>
      <c r="P49" s="2"/>
      <c r="S49" s="15"/>
      <c r="T49" s="15"/>
    </row>
    <row r="50" spans="1:20" s="16" customFormat="1" ht="15" x14ac:dyDescent="0.3">
      <c r="A50" s="5" t="s">
        <v>35</v>
      </c>
      <c r="B50" s="34">
        <f>SUM(B48:B49)</f>
        <v>454692</v>
      </c>
      <c r="C50" s="34">
        <f t="shared" ref="C50:M50" si="17">SUM(C48:C49)</f>
        <v>353856</v>
      </c>
      <c r="D50" s="34">
        <f t="shared" si="17"/>
        <v>580948</v>
      </c>
      <c r="E50" s="34">
        <f t="shared" si="17"/>
        <v>742815</v>
      </c>
      <c r="F50" s="34">
        <f t="shared" si="17"/>
        <v>742815</v>
      </c>
      <c r="G50" s="34">
        <f t="shared" si="17"/>
        <v>742815</v>
      </c>
      <c r="H50" s="34">
        <f t="shared" si="17"/>
        <v>742814</v>
      </c>
      <c r="I50" s="34">
        <f t="shared" si="17"/>
        <v>742815</v>
      </c>
      <c r="J50" s="34">
        <f t="shared" si="17"/>
        <v>742817</v>
      </c>
      <c r="K50" s="34">
        <f t="shared" si="17"/>
        <v>742816</v>
      </c>
      <c r="L50" s="34">
        <f t="shared" si="17"/>
        <v>742816</v>
      </c>
      <c r="M50" s="34">
        <f t="shared" si="17"/>
        <v>612190</v>
      </c>
      <c r="N50" s="8">
        <f t="shared" si="8"/>
        <v>7944209</v>
      </c>
      <c r="O50" s="2"/>
      <c r="P50" s="2"/>
    </row>
    <row r="51" spans="1:20" s="16" customFormat="1" ht="15" customHeight="1" thickBot="1" x14ac:dyDescent="0.35">
      <c r="A51" s="25" t="s">
        <v>33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27"/>
      <c r="O51" s="2"/>
      <c r="P51" s="2"/>
    </row>
    <row r="52" spans="1:20" ht="15" x14ac:dyDescent="0.3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2"/>
      <c r="O52" s="1"/>
      <c r="P52" s="1"/>
    </row>
  </sheetData>
  <pageMargins left="0.31496062992125984" right="0.15748031496062992" top="1.0236220472440944" bottom="0.74803149606299213" header="0.31496062992125984" footer="0.31496062992125984"/>
  <pageSetup paperSize="9" scale="95" orientation="landscape" r:id="rId1"/>
  <headerFooter>
    <oddHeader>&amp;C&amp;"Book Antiqua,Félkövér"&amp;11Keszthely Város Önkormányzata
2021. évi előirányzat-felhasználási ütemterve&amp;R&amp;"Book Antiqua,Félkövér" 15. melléklet
A Rendelet 17. melléklete
ezer Ft</oddHeader>
    <oddFooter>&amp;C&amp;P</oddFooter>
  </headerFooter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15</vt:lpstr>
      <vt:lpstr>'15'!Nyomtatási_cím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Eszter</dc:creator>
  <cp:lastModifiedBy>Tóth Ibolya</cp:lastModifiedBy>
  <cp:lastPrinted>2021-06-28T09:53:50Z</cp:lastPrinted>
  <dcterms:created xsi:type="dcterms:W3CDTF">2011-12-13T08:40:14Z</dcterms:created>
  <dcterms:modified xsi:type="dcterms:W3CDTF">2021-06-30T07:11:21Z</dcterms:modified>
</cp:coreProperties>
</file>