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455" tabRatio="805" firstSheet="4" activeTab="8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6" r:id="rId5"/>
    <sheet name="3ckisr.dologi " sheetId="7" r:id="rId6"/>
    <sheet name="4.Kisr Feladatok" sheetId="9" r:id="rId7"/>
    <sheet name="5. Kisr Támogatások" sheetId="10" r:id="rId8"/>
    <sheet name="6.-7-kisr. beruh.-felú kiadás " sheetId="11" r:id="rId9"/>
    <sheet name="8-9. melléklet" sheetId="21" r:id="rId10"/>
    <sheet name="10.Műk.célra átv. 11. felha c." sheetId="15" r:id="rId11"/>
    <sheet name="12 .Kisr.egyéb műk tám.fel.átad" sheetId="17" r:id="rId12"/>
    <sheet name="13.kisr. Ellátott jutt. " sheetId="18" r:id="rId13"/>
  </sheets>
  <definedNames>
    <definedName name="Excel_BuiltIn__FilterDatabase_2">' 2a.Kisr.önk bevétel'!$C$1:$C$39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tám.fel.átad'!$A$1:$C$13</definedName>
    <definedName name="Excel_BuiltIn_Print_Area_18">"$#HIV!.$#HIV!$#HIV!:$#HIV!$#HIV!"</definedName>
    <definedName name="Excel_BuiltIn_Print_Area_20">#REF!</definedName>
    <definedName name="Excel_BuiltIn_Print_Area_4">'2b.kisr.önk kiadás'!$D$1:$D$62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bevétel'!$A$2:$IJ$2</definedName>
    <definedName name="Excel_BuiltIn_Print_Titles_23_1">#REF!</definedName>
    <definedName name="Excel_BuiltIn_Print_Titles_25">#REF!</definedName>
    <definedName name="Excel_BuiltIn_Print_Titles_3_1">' 2a.Kisr.önk bevétel'!$A$2:$ID$2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bevétel'!$2:$2</definedName>
    <definedName name="_xlnm.Print_Area" localSheetId="1">' 2a.Kisr.önk bevétel'!$A$1:$E$49</definedName>
    <definedName name="_xlnm.Print_Area" localSheetId="0">'1.KisrMérleg'!$A$1:$H$20</definedName>
    <definedName name="_xlnm.Print_Area" localSheetId="10">'10.Műk.célra átv. 11. felha c.'!$A$1:$G$25</definedName>
    <definedName name="_xlnm.Print_Area" localSheetId="11">'12 .Kisr.egyéb műk tám.fel.átad'!$A$1:$E$16</definedName>
    <definedName name="_xlnm.Print_Area" localSheetId="12">'13.kisr. Ellátott jutt. '!$A$1:$E$12</definedName>
    <definedName name="_xlnm.Print_Area" localSheetId="2">'2b.kisr.önk kiadás'!$A$1:$F$72</definedName>
    <definedName name="_xlnm.Print_Area" localSheetId="3">'3a. Kisr.melléklet'!$A$1:$H$41</definedName>
    <definedName name="_xlnm.Print_Area" localSheetId="4">'3b.kisrecse.személyi '!$A$1:$E$20</definedName>
    <definedName name="_xlnm.Print_Area" localSheetId="5">'3ckisr.dologi '!$A$1:$E$24</definedName>
    <definedName name="_xlnm.Print_Area" localSheetId="6">'4.Kisr Feladatok'!$A$1:$G$50</definedName>
    <definedName name="_xlnm.Print_Area" localSheetId="7">'5. Kisr Támogatások'!$A$1:$D$23</definedName>
    <definedName name="_xlnm.Print_Area" localSheetId="8">'6.-7-kisr. beruh.-felú kiadás '!$A$1:$E$35</definedName>
    <definedName name="_xlnm.Print_Area" localSheetId="9">'8-9. melléklet'!$A$1:$K$33</definedName>
  </definedNames>
  <calcPr calcId="145621" fullCalcOnLoad="1"/>
</workbook>
</file>

<file path=xl/calcChain.xml><?xml version="1.0" encoding="utf-8"?>
<calcChain xmlns="http://schemas.openxmlformats.org/spreadsheetml/2006/main">
  <c r="J15" i="21" l="1"/>
  <c r="F23" i="15"/>
  <c r="D8" i="17"/>
  <c r="E23" i="15"/>
  <c r="E10" i="15"/>
  <c r="I15" i="21"/>
  <c r="E30" i="11"/>
  <c r="E16" i="11"/>
  <c r="D30" i="11"/>
  <c r="D20" i="11"/>
  <c r="D16" i="11"/>
  <c r="D11" i="11"/>
  <c r="D17" i="11"/>
  <c r="D22" i="10"/>
  <c r="D10" i="10"/>
  <c r="G31" i="9"/>
  <c r="F31" i="9"/>
  <c r="C10" i="10"/>
  <c r="C15" i="10"/>
  <c r="C22" i="10"/>
  <c r="G27" i="9"/>
  <c r="F27" i="9"/>
  <c r="D10" i="9"/>
  <c r="C17" i="9"/>
  <c r="C20" i="9"/>
  <c r="C10" i="9"/>
  <c r="E6" i="7"/>
  <c r="E12" i="6"/>
  <c r="D15" i="6"/>
  <c r="D9" i="6"/>
  <c r="H10" i="1"/>
  <c r="H17" i="1"/>
  <c r="H20" i="1"/>
  <c r="E48" i="2"/>
  <c r="D16" i="1"/>
  <c r="D31" i="4"/>
  <c r="C20" i="1"/>
  <c r="D36" i="4"/>
  <c r="C36" i="4"/>
  <c r="D26" i="4"/>
  <c r="D14" i="4"/>
  <c r="G31" i="4"/>
  <c r="G41" i="4"/>
  <c r="C26" i="4"/>
  <c r="C31" i="4"/>
  <c r="C37" i="4"/>
  <c r="C41" i="4"/>
  <c r="C14" i="4"/>
  <c r="G17" i="1"/>
  <c r="G20" i="1"/>
  <c r="C16" i="1"/>
  <c r="G10" i="1"/>
  <c r="D10" i="1"/>
  <c r="C10" i="1"/>
  <c r="F43" i="3"/>
  <c r="F56" i="3"/>
  <c r="E56" i="3"/>
  <c r="E63" i="3"/>
  <c r="E66" i="3"/>
  <c r="F53" i="3"/>
  <c r="E53" i="3"/>
  <c r="F31" i="3"/>
  <c r="E26" i="3"/>
  <c r="E43" i="3"/>
  <c r="E12" i="3"/>
  <c r="E8" i="3"/>
  <c r="E43" i="2"/>
  <c r="D43" i="2"/>
  <c r="D31" i="2"/>
  <c r="E20" i="2"/>
  <c r="E39" i="2"/>
  <c r="E44" i="2"/>
  <c r="E49" i="2"/>
  <c r="E31" i="2"/>
  <c r="E11" i="2"/>
  <c r="E15" i="2"/>
  <c r="D39" i="2"/>
  <c r="D11" i="2"/>
  <c r="D15" i="2"/>
  <c r="F12" i="3"/>
  <c r="F8" i="3"/>
  <c r="E11" i="11"/>
  <c r="D23" i="7"/>
  <c r="D17" i="7"/>
  <c r="D9" i="7"/>
  <c r="D17" i="9"/>
  <c r="D20" i="9"/>
  <c r="D12" i="9"/>
  <c r="E23" i="7"/>
  <c r="E24" i="7"/>
  <c r="E15" i="6"/>
  <c r="E16" i="6"/>
  <c r="H31" i="4"/>
  <c r="H41" i="4"/>
  <c r="D44" i="2"/>
  <c r="D49" i="2"/>
  <c r="D27" i="9"/>
  <c r="D31" i="9"/>
  <c r="D34" i="9"/>
  <c r="F34" i="9"/>
  <c r="C27" i="9"/>
  <c r="C31" i="9"/>
  <c r="C34" i="9"/>
  <c r="D24" i="7"/>
  <c r="D37" i="4"/>
  <c r="D41" i="4"/>
  <c r="F13" i="3"/>
  <c r="F63" i="3"/>
  <c r="F66" i="3"/>
  <c r="D17" i="1"/>
  <c r="D20" i="1"/>
</calcChain>
</file>

<file path=xl/sharedStrings.xml><?xml version="1.0" encoding="utf-8"?>
<sst xmlns="http://schemas.openxmlformats.org/spreadsheetml/2006/main" count="864" uniqueCount="553">
  <si>
    <t>1. melléklet</t>
  </si>
  <si>
    <t>Ssz.</t>
  </si>
  <si>
    <t>Megnevezés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</si>
  <si>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</si>
  <si>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</si>
  <si>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</si>
  <si>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</si>
  <si>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</si>
  <si>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</si>
  <si>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</si>
  <si>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</si>
  <si>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</si>
  <si>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</si>
  <si>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</si>
  <si>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</si>
  <si>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</si>
  <si>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</si>
  <si>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</si>
  <si>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</si>
  <si>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</si>
  <si>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</si>
  <si>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</si>
  <si>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</si>
  <si>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</si>
  <si>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</si>
  <si>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</si>
  <si>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</si>
  <si>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</si>
  <si>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</si>
  <si>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</si>
  <si>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</si>
  <si>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</si>
  <si>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</si>
  <si>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</si>
  <si>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</si>
  <si>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</si>
  <si>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</si>
  <si>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</si>
  <si>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</si>
  <si>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</si>
  <si>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</si>
  <si>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</si>
  <si>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</si>
  <si>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</si>
  <si>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</si>
  <si>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</si>
  <si>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</si>
  <si>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Vagyoni típusú adó</t>
  </si>
  <si>
    <t>4.2. Magánszemélyek kommunális adója</t>
  </si>
  <si>
    <t>Termékek és szolgáltatások adói</t>
  </si>
  <si>
    <t>5.2. Gépjárműadó</t>
  </si>
  <si>
    <t>Egyéb közhatalmi bevételek</t>
  </si>
  <si>
    <t>Közhatalmi bevételek összesen</t>
  </si>
  <si>
    <t xml:space="preserve">IV. 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</si>
  <si>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</si>
  <si>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</si>
  <si>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</si>
  <si>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</si>
  <si>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</si>
  <si>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</si>
  <si>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</si>
  <si>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</si>
  <si>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Felhalmozási célú átvett pénzeszközök</t>
  </si>
  <si>
    <t>VIII.</t>
  </si>
  <si>
    <t xml:space="preserve">1. </t>
  </si>
  <si>
    <t>Belföldi finanszírozás bevételei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</si>
  <si>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</si>
  <si>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</si>
  <si>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</si>
  <si>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</si>
  <si>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</si>
  <si>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</si>
  <si>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</si>
  <si>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</si>
  <si>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</si>
  <si>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</si>
  <si>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</si>
  <si>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Egyéb működési célú támogatások ÁH kívülre</t>
  </si>
  <si>
    <t>Egyéb működési célú kiadások összesen</t>
  </si>
  <si>
    <t>Felhalmozási célú támogatások, kölcsönök nyújtása ÁH belül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</si>
  <si>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</si>
  <si>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</si>
  <si>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</si>
  <si>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</si>
  <si>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</si>
  <si>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</si>
  <si>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</si>
  <si>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</si>
  <si>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</si>
  <si>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</si>
  <si>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</si>
  <si>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</si>
  <si>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</si>
  <si>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</si>
  <si>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</si>
  <si>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</si>
  <si>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</si>
  <si>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</si>
  <si>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</si>
  <si>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</si>
  <si>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</si>
  <si>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</si>
  <si>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</si>
  <si>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</si>
  <si>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</si>
  <si>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</si>
  <si>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</si>
  <si>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</si>
  <si>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 xml:space="preserve"> Kötelező feladatok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</si>
  <si>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</si>
  <si>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</si>
  <si>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</si>
  <si>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</si>
  <si>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</si>
  <si>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</si>
  <si>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</si>
  <si>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</si>
  <si>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</si>
  <si>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</si>
  <si>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</si>
  <si>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 xml:space="preserve">Ssz. </t>
  </si>
  <si>
    <t>Családi támogatások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</si>
  <si>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</si>
  <si>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</si>
  <si>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</si>
  <si>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</si>
  <si>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</si>
  <si>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</si>
  <si>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Támogatások összesen</t>
  </si>
  <si>
    <t>Munkaadókat terhelő járulékok: Szoc.hoz.27%</t>
  </si>
  <si>
    <t>Kiküldetések, reklám és propagandakiadások, reprez.</t>
  </si>
  <si>
    <t>1</t>
  </si>
  <si>
    <t>3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</si>
  <si>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</si>
  <si>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</si>
  <si>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</si>
  <si>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</si>
  <si>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</si>
  <si>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</si>
  <si>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</si>
  <si>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Bérleti és lizing díjak</t>
  </si>
  <si>
    <t>2</t>
  </si>
  <si>
    <t xml:space="preserve"> </t>
  </si>
  <si>
    <t xml:space="preserve">Egyéb felhalmozási célú támogatások ÁH belülre </t>
  </si>
  <si>
    <t xml:space="preserve">4.3 Idegenforgalmi adó tartózkodás után </t>
  </si>
  <si>
    <t xml:space="preserve"> - dologi kiadás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</si>
  <si>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</si>
  <si>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</si>
  <si>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</si>
  <si>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</si>
  <si>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</si>
  <si>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</si>
  <si>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</si>
  <si>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K121</t>
  </si>
  <si>
    <t>Választott tisztségviselők juttatásai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</si>
  <si>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</si>
  <si>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</si>
  <si>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</si>
  <si>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</si>
  <si>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</si>
  <si>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</si>
  <si>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</si>
  <si>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 xml:space="preserve"> Egyéb munkav.hez kapcs.juttatás 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</si>
  <si>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</si>
  <si>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</si>
  <si>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</si>
  <si>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</si>
  <si>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</si>
  <si>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</si>
  <si>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</si>
  <si>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</si>
  <si>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</si>
  <si>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</si>
  <si>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</si>
  <si>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</si>
  <si>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</si>
  <si>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</si>
  <si>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</si>
  <si>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</si>
  <si>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</si>
  <si>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</si>
  <si>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</si>
  <si>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</si>
  <si>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</si>
  <si>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</si>
  <si>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</si>
  <si>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</si>
  <si>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K337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</si>
  <si>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</si>
  <si>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</si>
  <si>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</si>
  <si>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</si>
  <si>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</si>
  <si>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</si>
  <si>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</si>
  <si>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</si>
  <si>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K353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</si>
  <si>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</si>
  <si>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</si>
  <si>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</si>
  <si>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</si>
  <si>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</si>
  <si>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</si>
  <si>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</si>
  <si>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</si>
  <si>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</si>
  <si>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>Felhalmozás célra átvett pénzeszköz lakosságtól VKT.</t>
  </si>
  <si>
    <t xml:space="preserve"> Felhalmozás célú Önkormányzati támogatás összesen</t>
  </si>
  <si>
    <t>K511</t>
  </si>
  <si>
    <t>K506</t>
  </si>
  <si>
    <t>K8</t>
  </si>
  <si>
    <t>K42</t>
  </si>
  <si>
    <t>2.2. Közgyógyellátás</t>
  </si>
  <si>
    <t>K44</t>
  </si>
  <si>
    <t>K46</t>
  </si>
  <si>
    <t>K48</t>
  </si>
  <si>
    <t>Rovat</t>
  </si>
  <si>
    <t>Beruházás áfája</t>
  </si>
  <si>
    <t>Felújítás áfája</t>
  </si>
  <si>
    <t>K64</t>
  </si>
  <si>
    <t>K67</t>
  </si>
  <si>
    <t>K6</t>
  </si>
  <si>
    <t>K71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</si>
  <si>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</si>
  <si>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</si>
  <si>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</si>
  <si>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</si>
  <si>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</si>
  <si>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</si>
  <si>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</si>
  <si>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</si>
  <si>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</si>
  <si>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</si>
  <si>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</si>
  <si>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</si>
  <si>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</si>
  <si>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</si>
  <si>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</si>
  <si>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</si>
  <si>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</si>
  <si>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</si>
  <si>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</si>
  <si>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</si>
  <si>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</si>
  <si>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</si>
  <si>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Vagyoni típusú adók ( kom adó)</t>
  </si>
  <si>
    <t>B351</t>
  </si>
  <si>
    <t>B354</t>
  </si>
  <si>
    <t xml:space="preserve"> Gépjárműadók </t>
  </si>
  <si>
    <t>B355</t>
  </si>
  <si>
    <t>.=-ebből idegenforgalmi adó</t>
  </si>
  <si>
    <t>B36</t>
  </si>
  <si>
    <t xml:space="preserve"> Egyéb közhatalmi bevételek </t>
  </si>
  <si>
    <t>B402</t>
  </si>
  <si>
    <t xml:space="preserve">Működési bevétek </t>
  </si>
  <si>
    <t>B404</t>
  </si>
  <si>
    <t>Tulajdonosi bevétek</t>
  </si>
  <si>
    <t>B403</t>
  </si>
  <si>
    <t>Közvetített szolgált. Ellenértéke</t>
  </si>
  <si>
    <t xml:space="preserve"> Egyéb felhalm. célra átvett   pénz.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</si>
  <si>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</si>
  <si>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</si>
  <si>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</si>
  <si>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</si>
  <si>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</si>
  <si>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</si>
  <si>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</si>
  <si>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</si>
  <si>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</si>
  <si>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</si>
  <si>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</si>
  <si>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</si>
  <si>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</si>
  <si>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</si>
  <si>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>K9</t>
  </si>
  <si>
    <t xml:space="preserve"> Felhal. célú átvett pénz.eszk.    lakosságtól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</si>
  <si>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</si>
  <si>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</si>
  <si>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</si>
  <si>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</si>
  <si>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</si>
  <si>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</si>
  <si>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</si>
  <si>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</si>
  <si>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</si>
  <si>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</si>
  <si>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</si>
  <si>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 xml:space="preserve">B411 </t>
  </si>
  <si>
    <t>Egyéb működési bevételek</t>
  </si>
  <si>
    <t>352</t>
  </si>
  <si>
    <t>B84</t>
  </si>
  <si>
    <t>K512</t>
  </si>
  <si>
    <t>K62</t>
  </si>
  <si>
    <t xml:space="preserve">K914 </t>
  </si>
  <si>
    <t xml:space="preserve"> Áht belüli  előleg visszafizetése </t>
  </si>
  <si>
    <t xml:space="preserve">Finanszírozási kiadások </t>
  </si>
  <si>
    <t>1.5.  Helyi Önk. Kieg.műk. támogatása</t>
  </si>
  <si>
    <t>Önkormányztok működési támogatása</t>
  </si>
  <si>
    <t>Finanszírozási kiadások</t>
  </si>
  <si>
    <t xml:space="preserve">6.Működési célú kiadások  </t>
  </si>
  <si>
    <t>szabálysértési, közig. Bírság</t>
  </si>
  <si>
    <t xml:space="preserve">Egyéb települési adók 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</si>
  <si>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</si>
  <si>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</si>
  <si>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</si>
  <si>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</si>
  <si>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</si>
  <si>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</si>
  <si>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</si>
  <si>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</si>
  <si>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</si>
  <si>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B25</t>
  </si>
  <si>
    <t>B21-25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</si>
  <si>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</si>
  <si>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</si>
  <si>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</si>
  <si>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>termékek és szolgáltatások adója össz</t>
  </si>
  <si>
    <t>Áht belüli megelőlegzések</t>
  </si>
  <si>
    <t xml:space="preserve">kiegészítés </t>
  </si>
  <si>
    <t>Áht belüli megelőlegzés</t>
  </si>
  <si>
    <t>ÁHT belüli megelőlegzések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</si>
  <si>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</si>
  <si>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</si>
  <si>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</si>
  <si>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</si>
  <si>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</si>
  <si>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</si>
  <si>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</si>
  <si>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</si>
  <si>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</si>
  <si>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</si>
  <si>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</si>
  <si>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</si>
  <si>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</si>
  <si>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</si>
  <si>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</si>
  <si>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</si>
  <si>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</si>
  <si>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</si>
  <si>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</si>
  <si>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</si>
  <si>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</si>
  <si>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</si>
  <si>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</si>
  <si>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</si>
  <si>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Költségvetési létszámkeret   </t>
  </si>
  <si>
    <t>ebből közfoglakozatottak  létszáma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</si>
  <si>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</si>
  <si>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</si>
  <si>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</si>
  <si>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</si>
  <si>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Működési célúköltségvetési támogatások és kiegészítő támogatások</t>
  </si>
  <si>
    <t>Elszámolásból származó bevételek</t>
  </si>
  <si>
    <t>K916</t>
  </si>
  <si>
    <t xml:space="preserve">Köz9sségi szintér </t>
  </si>
  <si>
    <t>pénzmaradvány</t>
  </si>
  <si>
    <t>K61</t>
  </si>
  <si>
    <t xml:space="preserve">Immateriális javak </t>
  </si>
  <si>
    <t>Top-1.2.1-15-ZA12016-0002</t>
  </si>
  <si>
    <t xml:space="preserve">Kerékpárút </t>
  </si>
  <si>
    <t xml:space="preserve">bevétel előleg </t>
  </si>
  <si>
    <t>Top-1.2.1-15-ZA12016-0004</t>
  </si>
  <si>
    <t xml:space="preserve">kerékpárút </t>
  </si>
  <si>
    <t>8.melléklet</t>
  </si>
  <si>
    <t>bevétel előleg</t>
  </si>
  <si>
    <t>10. melléklet</t>
  </si>
  <si>
    <t>Egyéb működési célú támogatás elk. Állami pénzalapok  Mk.</t>
  </si>
  <si>
    <t xml:space="preserve"> bérleti és lizing díjak</t>
  </si>
  <si>
    <t xml:space="preserve">Felhalmozás célú támogatások </t>
  </si>
  <si>
    <t xml:space="preserve">5. melléklet </t>
  </si>
  <si>
    <t>K122</t>
  </si>
  <si>
    <t>Külső személyi juttatás</t>
  </si>
  <si>
    <t xml:space="preserve">bírság </t>
  </si>
  <si>
    <t xml:space="preserve"> Társadalom, szoc pol ellátások</t>
  </si>
  <si>
    <t>Működési célú kiadások  ÁHT.B.</t>
  </si>
  <si>
    <t>.Működési célú kiadások  ÁHT.K.</t>
  </si>
  <si>
    <t xml:space="preserve">Működési bevételek mindösszesen </t>
  </si>
  <si>
    <t xml:space="preserve">Működési célú kiadások </t>
  </si>
  <si>
    <t xml:space="preserve"> Nonprofit egyesületek, civil szervezet  </t>
  </si>
  <si>
    <t xml:space="preserve"> Felújítási kiadások,  utak, épületek</t>
  </si>
  <si>
    <t xml:space="preserve">Felhalmozási kiadások  összesen </t>
  </si>
  <si>
    <t xml:space="preserve">Ingatlanok, építmények besz. Kerékpár út </t>
  </si>
  <si>
    <t>K84</t>
  </si>
  <si>
    <t xml:space="preserve">Fe.kezelésű előirányzat  Közösségi Színtér NKA </t>
  </si>
  <si>
    <t xml:space="preserve">Kisrécse  Község Önkormányzat                                              </t>
  </si>
  <si>
    <t xml:space="preserve">Felhalmozás célú átadott ÁHT belül </t>
  </si>
  <si>
    <t>Kulturális szervező</t>
  </si>
  <si>
    <t xml:space="preserve"> Egyéb áruhasználati, és szolgáltatási adók</t>
  </si>
  <si>
    <t>Magyar falu program /közösség-fejlesztő )</t>
  </si>
  <si>
    <t xml:space="preserve">2/b. melléklet </t>
  </si>
  <si>
    <t>3/a.melléklet</t>
  </si>
  <si>
    <t>9. melléklet</t>
  </si>
  <si>
    <t>2020.évi terv</t>
  </si>
  <si>
    <t>Ft-ban</t>
  </si>
  <si>
    <t xml:space="preserve">2020.évi terv </t>
  </si>
  <si>
    <t xml:space="preserve"> Ft-ban </t>
  </si>
  <si>
    <t xml:space="preserve">B25 </t>
  </si>
  <si>
    <t xml:space="preserve">ebből biztosítási díjak </t>
  </si>
  <si>
    <t xml:space="preserve">  3.c.melléklet   Ft-ban </t>
  </si>
  <si>
    <t>össszesen</t>
  </si>
  <si>
    <t xml:space="preserve"> B 7</t>
  </si>
  <si>
    <t>Felhalmozás célra átvett pénzeszköz lakosságtól, vállakozástól   külterület 07 hrsz. út</t>
  </si>
  <si>
    <t xml:space="preserve">összesen </t>
  </si>
  <si>
    <t xml:space="preserve"> Felhalmozás célú önk. támogatás  ( 07. út)</t>
  </si>
  <si>
    <t xml:space="preserve"> K512  Egyéb működési célú támogatások államháztartáson kívülre</t>
  </si>
  <si>
    <t>Működés célú támogatás egyéb vállalkozásnak</t>
  </si>
  <si>
    <t>Egyéb működési célú kiadások mindösszesen</t>
  </si>
  <si>
    <t>Egyéb nem intézményi ellátások( települési támogatás)</t>
  </si>
  <si>
    <t xml:space="preserve"> Gépek berendezések, felszerelések( Falubusz)</t>
  </si>
  <si>
    <t xml:space="preserve">Összesen  07. mezőgazdasági út </t>
  </si>
  <si>
    <t xml:space="preserve"> Gépek berendezések, felszerelések( garázs)</t>
  </si>
  <si>
    <t>2020.évi  terv</t>
  </si>
  <si>
    <t xml:space="preserve">  Ingatlanok felújítása     utak, 07. külterületi.</t>
  </si>
  <si>
    <t xml:space="preserve"> Gépek berendezések, felszerelések(  garázs) Áfa</t>
  </si>
  <si>
    <t xml:space="preserve">Összesen </t>
  </si>
  <si>
    <t>ebből összes nettó</t>
  </si>
  <si>
    <t xml:space="preserve">áfa </t>
  </si>
  <si>
    <t xml:space="preserve">ebből  összes nettó </t>
  </si>
  <si>
    <t>Áfa</t>
  </si>
  <si>
    <t xml:space="preserve">Ft-ban </t>
  </si>
  <si>
    <t>Személyi juttatások, és járulékok</t>
  </si>
  <si>
    <t xml:space="preserve">Közhatalmi bevételek mindösszesen </t>
  </si>
  <si>
    <t>B411</t>
  </si>
  <si>
    <t xml:space="preserve">07 hrsz út </t>
  </si>
  <si>
    <t xml:space="preserve">Költségvetési bevételek összesen </t>
  </si>
  <si>
    <t xml:space="preserve">Felhalmozási célra átvett pénzeszközök   07. út </t>
  </si>
  <si>
    <t xml:space="preserve">Beruházások   </t>
  </si>
  <si>
    <t>2020.évi mód. I.</t>
  </si>
  <si>
    <t xml:space="preserve"> Önkormányzatok működési működési támogatása összesen</t>
  </si>
  <si>
    <t xml:space="preserve">Működési célú támogatások AHT belül  összesen </t>
  </si>
  <si>
    <t>Egyéb fejezeti kezelésű el őirányzat (közösségszervező)</t>
  </si>
  <si>
    <t>B410</t>
  </si>
  <si>
    <t>Biztosító által fizetett kártérítés</t>
  </si>
  <si>
    <t>ebből   /  visszatérítés / 4.926 Ft/</t>
  </si>
  <si>
    <t>I:</t>
  </si>
  <si>
    <t>Egyéb felhalmozási célú átvett pénzeszközök VKT. ( háztatások)</t>
  </si>
  <si>
    <t xml:space="preserve"> Felhalmozási bevételek </t>
  </si>
  <si>
    <t xml:space="preserve">Költségvetési bevételek mindösszesen </t>
  </si>
  <si>
    <t>K1103</t>
  </si>
  <si>
    <t xml:space="preserve">Jutalom </t>
  </si>
  <si>
    <t xml:space="preserve">K123 </t>
  </si>
  <si>
    <t>Egyéb külső juttatások</t>
  </si>
  <si>
    <t>Foglalkoztatottak személyi juttatásai összesen</t>
  </si>
  <si>
    <t xml:space="preserve">Közüzemi díjak </t>
  </si>
  <si>
    <t xml:space="preserve">K334 </t>
  </si>
  <si>
    <t>karbantartás, kisjavítási szolgáltatás</t>
  </si>
  <si>
    <t xml:space="preserve">közvetített szolgáltatások </t>
  </si>
  <si>
    <t xml:space="preserve">K337 </t>
  </si>
  <si>
    <t xml:space="preserve">Egyéb szolgáltatások </t>
  </si>
  <si>
    <t xml:space="preserve">ebből biztosítás </t>
  </si>
  <si>
    <t xml:space="preserve"> Egyéb felhalmozási célú támogatások fejezettől ( Közösségi Szintér)</t>
  </si>
  <si>
    <t>Egyéb felhalmozási célú átvett pénzeszközök  07.út. ( Hivekovics) 7.027.018 Ft itt maradó 9.746.155 Ft előfinanszírozás visszaigénylés után vissza utalandó  Műszaki ellenőr díja (381.000 Ft)</t>
  </si>
  <si>
    <t>Vidékfejlesztési program ( Széchenyi P. Külterületi utak 07 hrsz.  (/9746155) ) Kultúrház felújítása Vidékfejlestési program 29.782.096 Ft</t>
  </si>
  <si>
    <t>Szolgáltatási kiadások Összesen</t>
  </si>
  <si>
    <t>ebből elk. Állami pénzalapok</t>
  </si>
  <si>
    <t>ebből önk. KVI .szervek</t>
  </si>
  <si>
    <t xml:space="preserve">ebből társ. KVI.szervek </t>
  </si>
  <si>
    <t xml:space="preserve">ebből egyéb civil szervezetek </t>
  </si>
  <si>
    <t xml:space="preserve">ebből egyéb válalkozások </t>
  </si>
  <si>
    <t xml:space="preserve">K62 </t>
  </si>
  <si>
    <t>Ingatlanok beszerzése, létesítése</t>
  </si>
  <si>
    <t xml:space="preserve">K67 </t>
  </si>
  <si>
    <t>Tárgyi eszköz beszerzése, létesítése</t>
  </si>
  <si>
    <t xml:space="preserve">Beruházás áfája </t>
  </si>
  <si>
    <t>VII.</t>
  </si>
  <si>
    <t>Felújítások  Áfa</t>
  </si>
  <si>
    <t xml:space="preserve">Felújítások összesen </t>
  </si>
  <si>
    <t xml:space="preserve">Egyéb felhalmozási célú kiadások Vkt. </t>
  </si>
  <si>
    <t>Vásásolt élelmezés</t>
  </si>
  <si>
    <t xml:space="preserve">07 sz. út : </t>
  </si>
  <si>
    <t xml:space="preserve">07.sz. út áfa </t>
  </si>
  <si>
    <t>kerékpárút Áfa</t>
  </si>
  <si>
    <t xml:space="preserve">konténer garázs </t>
  </si>
  <si>
    <t>konténer garázs</t>
  </si>
  <si>
    <t xml:space="preserve">2020. évi módosított </t>
  </si>
  <si>
    <t xml:space="preserve">Felhalmozási bevételek /fejezettől)  </t>
  </si>
  <si>
    <t>9.</t>
  </si>
  <si>
    <t>Vidékfejlesztési Pr. Kultúrház</t>
  </si>
  <si>
    <t xml:space="preserve">2020. évi módosított előirányzat </t>
  </si>
  <si>
    <t xml:space="preserve">Működési bevétel </t>
  </si>
  <si>
    <t xml:space="preserve">Felhalmozási bevételek </t>
  </si>
  <si>
    <t xml:space="preserve">Működési kiadások </t>
  </si>
  <si>
    <t xml:space="preserve">2020.évi  mód. </t>
  </si>
  <si>
    <t>Ingatlanok felújítása kultúrház, Vis-maor</t>
  </si>
  <si>
    <t>2020.évi mód .</t>
  </si>
  <si>
    <t>2020.évi mód.</t>
  </si>
  <si>
    <t xml:space="preserve">2020.évi mód. . </t>
  </si>
  <si>
    <t xml:space="preserve"> Közf. munka   (terv:átlag 2)</t>
  </si>
  <si>
    <t xml:space="preserve">Mt.foglakoztatott </t>
  </si>
  <si>
    <t xml:space="preserve">Falugondnok </t>
  </si>
  <si>
    <t>K11     személyi juttatások összesen</t>
  </si>
  <si>
    <t>K11    egyéb személyi  személyi juttatások öszesen</t>
  </si>
  <si>
    <t>Béren kívüli juttások( jutalom)</t>
  </si>
  <si>
    <t xml:space="preserve"> Semélyi juttatás</t>
  </si>
  <si>
    <t xml:space="preserve">2020.évi mód </t>
  </si>
  <si>
    <t xml:space="preserve">2020.mód. </t>
  </si>
  <si>
    <t>Biztosító álatl fizetett kárt.</t>
  </si>
  <si>
    <t xml:space="preserve"> Kisrécse Község Önkormányzatonként  önként vállalt feladatai 2021. évben</t>
  </si>
  <si>
    <t>2020.mód .</t>
  </si>
  <si>
    <t>2020. mód.</t>
  </si>
  <si>
    <t xml:space="preserve">Helyi Önk. Előző évi elsz. kiadásai </t>
  </si>
  <si>
    <t>2020.évi mód..</t>
  </si>
  <si>
    <t xml:space="preserve"> Ft</t>
  </si>
  <si>
    <t>KIADÁSOK            Eredeti elő i.</t>
  </si>
  <si>
    <t>BEVÉTELEK                                                                         Eredeti elői.</t>
  </si>
  <si>
    <t>1.3.1..2. - V. Hozzájárulás a pénzbeli szociális ellátásokhoz beszámítás után</t>
  </si>
  <si>
    <t>1.3.2.3. Falugondnoki szolgálttaás</t>
  </si>
  <si>
    <t>B111 bevételek bérkompenzáció   polg- ill. 2020.</t>
  </si>
  <si>
    <t>2020.mód.</t>
  </si>
  <si>
    <t>07. számú. út ( Hivekovics )</t>
  </si>
  <si>
    <t>Konténer Garázs</t>
  </si>
  <si>
    <t xml:space="preserve">Beruházás áfája 07. út </t>
  </si>
  <si>
    <t>konténer garázs áfa</t>
  </si>
  <si>
    <t>Kerékpár út Áfa</t>
  </si>
  <si>
    <t xml:space="preserve">2020. évi mód. </t>
  </si>
  <si>
    <t xml:space="preserve">Ingatlanok felújítása( Közösségi Színtér)  Vis. Maior </t>
  </si>
  <si>
    <t xml:space="preserve"> Bevétel </t>
  </si>
  <si>
    <t xml:space="preserve">Kiadás </t>
  </si>
  <si>
    <t xml:space="preserve">2020.évi mód. </t>
  </si>
  <si>
    <t xml:space="preserve">Központi  kezelési előírányzatok </t>
  </si>
  <si>
    <t xml:space="preserve">Közösségi Színtér támogatása </t>
  </si>
  <si>
    <t xml:space="preserve"> Felhalmozás célú önk. Fejezettől ( Közösségi Színtér) </t>
  </si>
  <si>
    <t xml:space="preserve">2020..évi terv </t>
  </si>
  <si>
    <t xml:space="preserve">Társulások és költségvetési szervek </t>
  </si>
  <si>
    <t xml:space="preserve">Egyéb működési célú támogatások államháztartáson belülre helyi Önk. Előző évi elsz. </t>
  </si>
  <si>
    <t xml:space="preserve"> Elkülönített  állami pénzalapok </t>
  </si>
  <si>
    <t xml:space="preserve"> 2020.évi mód.  </t>
  </si>
  <si>
    <t xml:space="preserve">  Kisrécse Község Önkormányzat 2020.évi mérlege</t>
  </si>
  <si>
    <t>Kisrécse Község Önkormányzatának 2020. évi bevételei</t>
  </si>
  <si>
    <t xml:space="preserve">Kisrécse   Község Önkormányzat  2020. évi kiadásai                  </t>
  </si>
  <si>
    <t>2020. évi működési és felhalmozási bevételei és kiadásai</t>
  </si>
  <si>
    <t>2020.évi költségvetése</t>
  </si>
  <si>
    <t xml:space="preserve"> Kisrécse  Község Önkormányzat 2020. évi dologi  kiadásai </t>
  </si>
  <si>
    <t>Kisrécse Község Önkormányzat kötelező   vállalt feladatai 2020. évben</t>
  </si>
  <si>
    <t>4. melléklet Ft-ban</t>
  </si>
  <si>
    <t>Kisrécse  Község Önkormányzata  költségvetési támogatásai 2020. évben</t>
  </si>
  <si>
    <t xml:space="preserve"> Kisrécse  Község   Önkormányzat beruházási kiadásai  2020. évben</t>
  </si>
  <si>
    <t xml:space="preserve"> Kisrécse Község   Önkormányzat felújítási  kiadásai  2020. évben</t>
  </si>
  <si>
    <t>6. melléklet</t>
  </si>
  <si>
    <t xml:space="preserve">  Kisrécse  Község Önkormányzat 2020. évi Európai Uniós projektjeinek bevételei és kiadásai</t>
  </si>
  <si>
    <t xml:space="preserve">  Kisrécse  Község Önkormányzat 2020. évi Európai Uniós projektjeinek bevételei </t>
  </si>
  <si>
    <t xml:space="preserve">  Kisrécse  Község Önkormányzat 2020. évi Európai Uniós projektjeinek és kiadásai</t>
  </si>
  <si>
    <t xml:space="preserve"> Kisrécse Község Önkormányzat  2020.évi közvetett támogatásai</t>
  </si>
  <si>
    <t xml:space="preserve"> Kisrécse  Község Önkormányzat egyéb működési célú támogatásai államháztartáson belülről 20201.évben  Ft-ban </t>
  </si>
  <si>
    <t xml:space="preserve">Kisrécse Község Önkormányzat egyéb felhalmozás  célú támogatásai államháztartáson belülről 2020.évben                                    </t>
  </si>
  <si>
    <t xml:space="preserve">Kisrécse Község Önkormányzat egyéb felhalmozás  célra átvett  pénzeszk. ÁHT. kívülről  2020.évben </t>
  </si>
  <si>
    <t xml:space="preserve"> Kisrécse Község Önkormányzat  egyéb
működési célú támogatás kiadásai  2020.évben   Ft-ban  12. melléklet</t>
  </si>
  <si>
    <t xml:space="preserve"> K506 Egyéb működési célú támogatások államháztartáson belülre </t>
  </si>
  <si>
    <t xml:space="preserve">      Kisrécse Község Önkormányzat  ellátottak pénzbeli juttatásai 2020.évben </t>
  </si>
  <si>
    <t xml:space="preserve">13. melléklet Ft-ban </t>
  </si>
  <si>
    <t xml:space="preserve">TERV </t>
  </si>
  <si>
    <t xml:space="preserve"> Mód  EI.</t>
  </si>
  <si>
    <t xml:space="preserve">mindösszesen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</si>
</sst>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Ft&quot;;[Red]\-#,##0\ &quot;Ft&quot;"/>
    <numFmt numFmtId="41" formatCode="_-* #,##0\ _F_t_-;\-* #,##0\ _F_t_-;_-* &quot;-&quot;\ _F_t_-;_-@_-"/>
    <numFmt numFmtId="164" formatCode="#"/>
    <numFmt numFmtId="165" formatCode="#,###"/>
    <numFmt numFmtId="166" formatCode="\ #,##0.00&quot;     &quot;;\-#,##0.00&quot;     &quot;;&quot; -&quot;#&quot;     &quot;;@\ "/>
    <numFmt numFmtId="178" formatCode="_-* #,##0\ _F_t_-;\-* #,##0\ _F_t_-;_-* &quot;-&quot;??\ _F_t_-;_-@_-"/>
    <numFmt numFmtId="185" formatCode="#,##0\ _F_t"/>
    <numFmt numFmtId="186" formatCode="#,##0\ &quot;Ft&quot;"/>
    <numFmt numFmtId="188" formatCode="#,##0.0\ _F_t"/>
  </numFmts>
  <fonts count="52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9"/>
      <name val="Times New Roman"/>
      <family val="1"/>
      <charset val="238"/>
    </font>
    <font>
      <sz val="10"/>
      <name val="Bookman Old Style"/>
      <family val="1"/>
      <charset val="238"/>
    </font>
    <font>
      <b/>
      <sz val="10"/>
      <name val="Times New Roman"/>
      <family val="1"/>
      <charset val="238"/>
    </font>
    <font>
      <sz val="12"/>
      <name val="Bookman Old Style"/>
      <family val="1"/>
      <charset val="238"/>
    </font>
    <font>
      <sz val="12"/>
      <name val="Arial CE"/>
      <family val="2"/>
      <charset val="238"/>
    </font>
    <font>
      <b/>
      <sz val="11"/>
      <name val="Bookman Old Style"/>
      <family val="1"/>
      <charset val="238"/>
    </font>
    <font>
      <b/>
      <sz val="11"/>
      <name val="Arial CE"/>
      <family val="2"/>
      <charset val="238"/>
    </font>
    <font>
      <b/>
      <sz val="10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sz val="10"/>
      <color indexed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Bookman Old Style"/>
      <family val="1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1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6"/>
      <name val="Times New Roman"/>
      <family val="1"/>
      <charset val="238"/>
    </font>
    <font>
      <sz val="10"/>
      <name val="Arial CE"/>
      <family val="2"/>
      <charset val="238"/>
    </font>
    <font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2"/>
      <name val="Bookman Old Style"/>
      <family val="1"/>
      <charset val="238"/>
    </font>
    <font>
      <b/>
      <sz val="11"/>
      <name val="Arial CE"/>
      <charset val="238"/>
    </font>
    <font>
      <sz val="16"/>
      <name val="Times New Roman"/>
      <family val="1"/>
      <charset val="238"/>
    </font>
    <font>
      <sz val="16"/>
      <name val="Bookman Old Style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34998626667073579"/>
        <bgColor indexed="41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Alignment="0" applyProtection="0"/>
    <xf numFmtId="166" fontId="45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45" fillId="17" borderId="5" applyNumberFormat="0" applyAlignment="0" applyProtection="0"/>
    <xf numFmtId="0" fontId="11" fillId="4" borderId="0" applyNumberFormat="0" applyBorder="0" applyAlignment="0" applyProtection="0"/>
    <xf numFmtId="0" fontId="12" fillId="18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</cellStyleXfs>
  <cellXfs count="566">
    <xf numFmtId="0" fontId="0" fillId="0" borderId="0" xfId="0"/>
    <xf numFmtId="164" fontId="18" fillId="0" borderId="0" xfId="0" applyNumberFormat="1" applyFont="1" applyAlignment="1">
      <alignment horizontal="center"/>
    </xf>
    <xf numFmtId="0" fontId="19" fillId="0" borderId="0" xfId="0" applyFont="1" applyAlignment="1"/>
    <xf numFmtId="0" fontId="20" fillId="0" borderId="0" xfId="0" applyFont="1"/>
    <xf numFmtId="165" fontId="20" fillId="0" borderId="0" xfId="0" applyNumberFormat="1" applyFont="1"/>
    <xf numFmtId="0" fontId="0" fillId="0" borderId="0" xfId="0" applyFont="1"/>
    <xf numFmtId="0" fontId="25" fillId="0" borderId="0" xfId="0" applyFont="1"/>
    <xf numFmtId="49" fontId="18" fillId="0" borderId="8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24" fillId="0" borderId="9" xfId="0" applyFont="1" applyBorder="1"/>
    <xf numFmtId="3" fontId="20" fillId="0" borderId="0" xfId="0" applyNumberFormat="1" applyFont="1"/>
    <xf numFmtId="0" fontId="19" fillId="0" borderId="0" xfId="0" applyFont="1" applyAlignment="1">
      <alignment horizontal="center"/>
    </xf>
    <xf numFmtId="3" fontId="20" fillId="0" borderId="0" xfId="0" applyNumberFormat="1" applyFont="1" applyAlignment="1"/>
    <xf numFmtId="0" fontId="19" fillId="0" borderId="0" xfId="0" applyFont="1"/>
    <xf numFmtId="0" fontId="27" fillId="0" borderId="0" xfId="0" applyFont="1"/>
    <xf numFmtId="3" fontId="20" fillId="0" borderId="0" xfId="0" applyNumberFormat="1" applyFont="1" applyBorder="1" applyAlignment="1"/>
    <xf numFmtId="0" fontId="29" fillId="0" borderId="0" xfId="0" applyFont="1"/>
    <xf numFmtId="0" fontId="30" fillId="0" borderId="0" xfId="0" applyFont="1"/>
    <xf numFmtId="0" fontId="18" fillId="0" borderId="9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3" fontId="27" fillId="0" borderId="0" xfId="0" applyNumberFormat="1" applyFont="1"/>
    <xf numFmtId="0" fontId="18" fillId="0" borderId="9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3" fontId="18" fillId="0" borderId="0" xfId="0" applyNumberFormat="1" applyFont="1"/>
    <xf numFmtId="3" fontId="19" fillId="0" borderId="0" xfId="0" applyNumberFormat="1" applyFont="1" applyAlignment="1"/>
    <xf numFmtId="0" fontId="18" fillId="0" borderId="0" xfId="0" applyFont="1"/>
    <xf numFmtId="0" fontId="21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8" fillId="0" borderId="0" xfId="0" applyFont="1" applyBorder="1"/>
    <xf numFmtId="49" fontId="18" fillId="0" borderId="0" xfId="0" applyNumberFormat="1" applyFont="1" applyAlignment="1">
      <alignment horizontal="center"/>
    </xf>
    <xf numFmtId="0" fontId="26" fillId="0" borderId="0" xfId="0" applyFont="1"/>
    <xf numFmtId="2" fontId="24" fillId="0" borderId="0" xfId="0" applyNumberFormat="1" applyFont="1" applyBorder="1" applyAlignment="1">
      <alignment horizontal="center"/>
    </xf>
    <xf numFmtId="0" fontId="38" fillId="0" borderId="0" xfId="0" applyFont="1"/>
    <xf numFmtId="49" fontId="26" fillId="18" borderId="10" xfId="0" applyNumberFormat="1" applyFont="1" applyFill="1" applyBorder="1" applyAlignment="1">
      <alignment horizontal="center" vertical="center"/>
    </xf>
    <xf numFmtId="0" fontId="26" fillId="18" borderId="8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3" fontId="18" fillId="0" borderId="0" xfId="26" applyNumberFormat="1" applyFont="1" applyFill="1" applyBorder="1" applyAlignment="1" applyProtection="1"/>
    <xf numFmtId="3" fontId="18" fillId="0" borderId="0" xfId="0" applyNumberFormat="1" applyFont="1" applyAlignment="1">
      <alignment horizontal="left"/>
    </xf>
    <xf numFmtId="0" fontId="41" fillId="0" borderId="0" xfId="0" applyFont="1"/>
    <xf numFmtId="0" fontId="0" fillId="0" borderId="0" xfId="0" applyAlignment="1">
      <alignment horizontal="center"/>
    </xf>
    <xf numFmtId="3" fontId="24" fillId="0" borderId="0" xfId="26" applyNumberFormat="1" applyFont="1" applyFill="1" applyBorder="1" applyAlignment="1" applyProtection="1">
      <alignment wrapText="1"/>
    </xf>
    <xf numFmtId="0" fontId="42" fillId="0" borderId="0" xfId="0" applyFont="1"/>
    <xf numFmtId="0" fontId="43" fillId="0" borderId="0" xfId="0" applyFont="1" applyAlignment="1">
      <alignment vertical="center"/>
    </xf>
    <xf numFmtId="165" fontId="42" fillId="0" borderId="0" xfId="0" applyNumberFormat="1" applyFont="1"/>
    <xf numFmtId="165" fontId="38" fillId="0" borderId="0" xfId="0" applyNumberFormat="1" applyFont="1"/>
    <xf numFmtId="0" fontId="24" fillId="0" borderId="0" xfId="0" applyFont="1"/>
    <xf numFmtId="0" fontId="18" fillId="0" borderId="9" xfId="0" applyFont="1" applyBorder="1" applyAlignment="1">
      <alignment wrapText="1"/>
    </xf>
    <xf numFmtId="49" fontId="18" fillId="18" borderId="9" xfId="0" applyNumberFormat="1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vertical="center"/>
    </xf>
    <xf numFmtId="3" fontId="18" fillId="0" borderId="9" xfId="0" applyNumberFormat="1" applyFont="1" applyBorder="1" applyAlignment="1">
      <alignment horizontal="left" wrapText="1"/>
    </xf>
    <xf numFmtId="3" fontId="18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3" fontId="2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3" fontId="29" fillId="0" borderId="0" xfId="0" applyNumberFormat="1" applyFont="1" applyAlignment="1">
      <alignment horizontal="left"/>
    </xf>
    <xf numFmtId="0" fontId="18" fillId="0" borderId="12" xfId="0" applyFont="1" applyBorder="1"/>
    <xf numFmtId="0" fontId="24" fillId="0" borderId="12" xfId="0" applyFont="1" applyBorder="1"/>
    <xf numFmtId="0" fontId="45" fillId="0" borderId="0" xfId="0" applyFont="1"/>
    <xf numFmtId="3" fontId="18" fillId="0" borderId="12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3" fontId="24" fillId="0" borderId="9" xfId="0" applyNumberFormat="1" applyFont="1" applyBorder="1" applyAlignment="1">
      <alignment horizontal="left" wrapText="1"/>
    </xf>
    <xf numFmtId="49" fontId="18" fillId="20" borderId="9" xfId="0" applyNumberFormat="1" applyFont="1" applyFill="1" applyBorder="1" applyAlignment="1">
      <alignment horizontal="center"/>
    </xf>
    <xf numFmtId="0" fontId="24" fillId="20" borderId="12" xfId="0" applyFont="1" applyFill="1" applyBorder="1"/>
    <xf numFmtId="3" fontId="18" fillId="0" borderId="12" xfId="0" applyNumberFormat="1" applyFont="1" applyBorder="1"/>
    <xf numFmtId="0" fontId="24" fillId="0" borderId="9" xfId="0" applyFont="1" applyBorder="1" applyAlignment="1"/>
    <xf numFmtId="0" fontId="24" fillId="18" borderId="9" xfId="0" applyFont="1" applyFill="1" applyBorder="1" applyAlignment="1"/>
    <xf numFmtId="0" fontId="2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18" fillId="0" borderId="12" xfId="0" applyNumberFormat="1" applyFont="1" applyBorder="1" applyAlignment="1"/>
    <xf numFmtId="3" fontId="24" fillId="20" borderId="12" xfId="0" applyNumberFormat="1" applyFont="1" applyFill="1" applyBorder="1"/>
    <xf numFmtId="49" fontId="24" fillId="0" borderId="8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20" borderId="9" xfId="0" applyNumberFormat="1" applyFont="1" applyFill="1" applyBorder="1" applyAlignment="1">
      <alignment horizontal="center"/>
    </xf>
    <xf numFmtId="0" fontId="24" fillId="20" borderId="9" xfId="0" applyFont="1" applyFill="1" applyBorder="1" applyAlignment="1">
      <alignment horizontal="center"/>
    </xf>
    <xf numFmtId="3" fontId="18" fillId="20" borderId="9" xfId="0" applyNumberFormat="1" applyFont="1" applyFill="1" applyBorder="1" applyAlignment="1">
      <alignment horizontal="left"/>
    </xf>
    <xf numFmtId="0" fontId="19" fillId="21" borderId="12" xfId="0" applyFont="1" applyFill="1" applyBorder="1"/>
    <xf numFmtId="2" fontId="24" fillId="0" borderId="11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0" fontId="24" fillId="21" borderId="9" xfId="0" applyFont="1" applyFill="1" applyBorder="1" applyAlignment="1">
      <alignment horizontal="center" vertical="center"/>
    </xf>
    <xf numFmtId="0" fontId="24" fillId="21" borderId="9" xfId="0" applyFont="1" applyFill="1" applyBorder="1"/>
    <xf numFmtId="0" fontId="0" fillId="0" borderId="12" xfId="0" applyBorder="1"/>
    <xf numFmtId="0" fontId="18" fillId="0" borderId="12" xfId="0" applyFont="1" applyFill="1" applyBorder="1"/>
    <xf numFmtId="3" fontId="24" fillId="0" borderId="12" xfId="0" applyNumberFormat="1" applyFont="1" applyBorder="1"/>
    <xf numFmtId="0" fontId="18" fillId="21" borderId="9" xfId="0" applyFont="1" applyFill="1" applyBorder="1"/>
    <xf numFmtId="3" fontId="18" fillId="21" borderId="9" xfId="0" applyNumberFormat="1" applyFont="1" applyFill="1" applyBorder="1"/>
    <xf numFmtId="3" fontId="24" fillId="0" borderId="12" xfId="0" applyNumberFormat="1" applyFont="1" applyBorder="1" applyAlignment="1">
      <alignment wrapText="1"/>
    </xf>
    <xf numFmtId="185" fontId="18" fillId="0" borderId="12" xfId="0" applyNumberFormat="1" applyFont="1" applyBorder="1"/>
    <xf numFmtId="0" fontId="18" fillId="22" borderId="12" xfId="0" applyFont="1" applyFill="1" applyBorder="1"/>
    <xf numFmtId="3" fontId="24" fillId="22" borderId="12" xfId="0" applyNumberFormat="1" applyFont="1" applyFill="1" applyBorder="1"/>
    <xf numFmtId="185" fontId="24" fillId="22" borderId="12" xfId="0" applyNumberFormat="1" applyFont="1" applyFill="1" applyBorder="1"/>
    <xf numFmtId="3" fontId="24" fillId="20" borderId="11" xfId="0" applyNumberFormat="1" applyFont="1" applyFill="1" applyBorder="1"/>
    <xf numFmtId="0" fontId="24" fillId="18" borderId="9" xfId="0" applyFont="1" applyFill="1" applyBorder="1" applyAlignment="1">
      <alignment horizontal="center" wrapText="1"/>
    </xf>
    <xf numFmtId="0" fontId="24" fillId="18" borderId="9" xfId="0" applyFont="1" applyFill="1" applyBorder="1" applyAlignment="1">
      <alignment horizontal="center" vertical="center" wrapText="1"/>
    </xf>
    <xf numFmtId="0" fontId="23" fillId="20" borderId="11" xfId="0" applyFont="1" applyFill="1" applyBorder="1"/>
    <xf numFmtId="0" fontId="24" fillId="18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9" xfId="0" applyNumberFormat="1" applyFont="1" applyBorder="1"/>
    <xf numFmtId="49" fontId="18" fillId="0" borderId="9" xfId="0" applyNumberFormat="1" applyFont="1" applyBorder="1" applyAlignment="1">
      <alignment horizontal="center" wrapText="1"/>
    </xf>
    <xf numFmtId="0" fontId="19" fillId="0" borderId="9" xfId="0" applyFont="1" applyBorder="1" applyAlignment="1">
      <alignment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/>
    </xf>
    <xf numFmtId="165" fontId="24" fillId="0" borderId="11" xfId="0" applyNumberFormat="1" applyFont="1" applyBorder="1"/>
    <xf numFmtId="0" fontId="18" fillId="0" borderId="13" xfId="0" applyFont="1" applyBorder="1"/>
    <xf numFmtId="0" fontId="24" fillId="0" borderId="12" xfId="0" applyFont="1" applyBorder="1" applyAlignment="1"/>
    <xf numFmtId="185" fontId="18" fillId="0" borderId="12" xfId="0" applyNumberFormat="1" applyFont="1" applyBorder="1" applyAlignment="1">
      <alignment horizontal="right"/>
    </xf>
    <xf numFmtId="185" fontId="24" fillId="0" borderId="12" xfId="0" applyNumberFormat="1" applyFont="1" applyBorder="1"/>
    <xf numFmtId="165" fontId="22" fillId="0" borderId="0" xfId="0" applyNumberFormat="1" applyFont="1" applyAlignment="1">
      <alignment horizontal="right"/>
    </xf>
    <xf numFmtId="0" fontId="24" fillId="18" borderId="12" xfId="0" applyFont="1" applyFill="1" applyBorder="1" applyAlignment="1">
      <alignment horizontal="center" wrapText="1"/>
    </xf>
    <xf numFmtId="0" fontId="20" fillId="0" borderId="12" xfId="0" applyFont="1" applyBorder="1"/>
    <xf numFmtId="0" fontId="28" fillId="0" borderId="12" xfId="0" applyFont="1" applyBorder="1"/>
    <xf numFmtId="49" fontId="18" fillId="0" borderId="9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1" fontId="18" fillId="0" borderId="9" xfId="0" applyNumberFormat="1" applyFont="1" applyBorder="1" applyAlignment="1">
      <alignment horizontal="center"/>
    </xf>
    <xf numFmtId="0" fontId="47" fillId="0" borderId="0" xfId="0" applyFont="1"/>
    <xf numFmtId="165" fontId="24" fillId="22" borderId="11" xfId="0" applyNumberFormat="1" applyFont="1" applyFill="1" applyBorder="1"/>
    <xf numFmtId="0" fontId="24" fillId="0" borderId="13" xfId="0" applyFont="1" applyBorder="1" applyAlignment="1"/>
    <xf numFmtId="0" fontId="18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165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4" fillId="20" borderId="12" xfId="0" applyFont="1" applyFill="1" applyBorder="1" applyAlignment="1">
      <alignment vertical="center" wrapText="1"/>
    </xf>
    <xf numFmtId="41" fontId="18" fillId="0" borderId="12" xfId="0" applyNumberFormat="1" applyFont="1" applyBorder="1" applyAlignment="1">
      <alignment horizontal="right"/>
    </xf>
    <xf numFmtId="0" fontId="24" fillId="20" borderId="12" xfId="0" applyFont="1" applyFill="1" applyBorder="1" applyAlignment="1">
      <alignment wrapText="1"/>
    </xf>
    <xf numFmtId="185" fontId="24" fillId="20" borderId="12" xfId="0" applyNumberFormat="1" applyFont="1" applyFill="1" applyBorder="1"/>
    <xf numFmtId="41" fontId="24" fillId="22" borderId="12" xfId="0" applyNumberFormat="1" applyFont="1" applyFill="1" applyBorder="1"/>
    <xf numFmtId="3" fontId="18" fillId="0" borderId="13" xfId="0" applyNumberFormat="1" applyFont="1" applyBorder="1"/>
    <xf numFmtId="3" fontId="24" fillId="0" borderId="13" xfId="0" applyNumberFormat="1" applyFont="1" applyFill="1" applyBorder="1"/>
    <xf numFmtId="0" fontId="20" fillId="0" borderId="12" xfId="0" applyFont="1" applyBorder="1" applyAlignment="1">
      <alignment horizontal="center"/>
    </xf>
    <xf numFmtId="0" fontId="20" fillId="0" borderId="0" xfId="0" applyFont="1" applyBorder="1"/>
    <xf numFmtId="185" fontId="18" fillId="23" borderId="12" xfId="0" applyNumberFormat="1" applyFont="1" applyFill="1" applyBorder="1"/>
    <xf numFmtId="3" fontId="24" fillId="20" borderId="12" xfId="0" applyNumberFormat="1" applyFont="1" applyFill="1" applyBorder="1" applyAlignment="1">
      <alignment horizontal="center"/>
    </xf>
    <xf numFmtId="3" fontId="24" fillId="20" borderId="12" xfId="0" applyNumberFormat="1" applyFont="1" applyFill="1" applyBorder="1" applyAlignment="1">
      <alignment horizontal="center" vertical="center"/>
    </xf>
    <xf numFmtId="185" fontId="18" fillId="22" borderId="12" xfId="0" applyNumberFormat="1" applyFont="1" applyFill="1" applyBorder="1"/>
    <xf numFmtId="0" fontId="19" fillId="22" borderId="12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 vertical="center" wrapText="1"/>
    </xf>
    <xf numFmtId="185" fontId="18" fillId="0" borderId="12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/>
    <xf numFmtId="3" fontId="24" fillId="20" borderId="12" xfId="0" applyNumberFormat="1" applyFont="1" applyFill="1" applyBorder="1" applyAlignment="1">
      <alignment wrapText="1"/>
    </xf>
    <xf numFmtId="49" fontId="24" fillId="20" borderId="12" xfId="0" applyNumberFormat="1" applyFont="1" applyFill="1" applyBorder="1" applyAlignment="1">
      <alignment horizontal="center"/>
    </xf>
    <xf numFmtId="3" fontId="18" fillId="20" borderId="12" xfId="0" applyNumberFormat="1" applyFont="1" applyFill="1" applyBorder="1" applyAlignment="1"/>
    <xf numFmtId="164" fontId="24" fillId="0" borderId="12" xfId="0" applyNumberFormat="1" applyFont="1" applyBorder="1" applyAlignment="1">
      <alignment horizontal="center"/>
    </xf>
    <xf numFmtId="164" fontId="24" fillId="20" borderId="12" xfId="0" applyNumberFormat="1" applyFont="1" applyFill="1" applyBorder="1" applyAlignment="1">
      <alignment horizontal="center"/>
    </xf>
    <xf numFmtId="3" fontId="24" fillId="20" borderId="12" xfId="0" applyNumberFormat="1" applyFont="1" applyFill="1" applyBorder="1" applyAlignment="1"/>
    <xf numFmtId="164" fontId="24" fillId="18" borderId="12" xfId="0" applyNumberFormat="1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164" fontId="24" fillId="24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9" fontId="18" fillId="0" borderId="9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85" fontId="24" fillId="0" borderId="12" xfId="0" applyNumberFormat="1" applyFont="1" applyBorder="1" applyAlignment="1">
      <alignment vertical="center"/>
    </xf>
    <xf numFmtId="185" fontId="18" fillId="25" borderId="12" xfId="0" applyNumberFormat="1" applyFont="1" applyFill="1" applyBorder="1" applyAlignment="1">
      <alignment vertical="center"/>
    </xf>
    <xf numFmtId="185" fontId="24" fillId="20" borderId="12" xfId="0" applyNumberFormat="1" applyFont="1" applyFill="1" applyBorder="1" applyAlignment="1">
      <alignment vertical="center"/>
    </xf>
    <xf numFmtId="185" fontId="18" fillId="0" borderId="12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0" fontId="24" fillId="24" borderId="9" xfId="0" applyFont="1" applyFill="1" applyBorder="1" applyAlignment="1">
      <alignment horizontal="center" vertical="center"/>
    </xf>
    <xf numFmtId="0" fontId="24" fillId="26" borderId="9" xfId="0" applyFont="1" applyFill="1" applyBorder="1" applyAlignment="1"/>
    <xf numFmtId="0" fontId="18" fillId="0" borderId="16" xfId="0" applyFont="1" applyBorder="1"/>
    <xf numFmtId="0" fontId="24" fillId="20" borderId="12" xfId="0" applyFont="1" applyFill="1" applyBorder="1" applyAlignment="1">
      <alignment horizontal="center" vertical="center" wrapText="1"/>
    </xf>
    <xf numFmtId="0" fontId="25" fillId="0" borderId="12" xfId="0" applyFont="1" applyBorder="1"/>
    <xf numFmtId="165" fontId="18" fillId="0" borderId="11" xfId="0" applyNumberFormat="1" applyFont="1" applyFill="1" applyBorder="1"/>
    <xf numFmtId="49" fontId="18" fillId="0" borderId="11" xfId="0" applyNumberFormat="1" applyFont="1" applyBorder="1" applyAlignment="1">
      <alignment horizontal="center"/>
    </xf>
    <xf numFmtId="0" fontId="30" fillId="0" borderId="12" xfId="0" applyFont="1" applyBorder="1"/>
    <xf numFmtId="3" fontId="24" fillId="22" borderId="11" xfId="0" applyNumberFormat="1" applyFont="1" applyFill="1" applyBorder="1"/>
    <xf numFmtId="165" fontId="34" fillId="0" borderId="11" xfId="0" applyNumberFormat="1" applyFont="1" applyFill="1" applyBorder="1"/>
    <xf numFmtId="49" fontId="24" fillId="0" borderId="11" xfId="0" applyNumberFormat="1" applyFont="1" applyBorder="1" applyAlignment="1">
      <alignment horizontal="center"/>
    </xf>
    <xf numFmtId="49" fontId="18" fillId="0" borderId="17" xfId="0" applyNumberFormat="1" applyFont="1" applyFill="1" applyBorder="1"/>
    <xf numFmtId="49" fontId="24" fillId="20" borderId="17" xfId="0" applyNumberFormat="1" applyFont="1" applyFill="1" applyBorder="1"/>
    <xf numFmtId="49" fontId="24" fillId="0" borderId="17" xfId="0" applyNumberFormat="1" applyFont="1" applyBorder="1"/>
    <xf numFmtId="49" fontId="18" fillId="0" borderId="17" xfId="0" applyNumberFormat="1" applyFont="1" applyBorder="1"/>
    <xf numFmtId="49" fontId="18" fillId="18" borderId="11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/>
    </xf>
    <xf numFmtId="0" fontId="24" fillId="0" borderId="11" xfId="0" applyFont="1" applyFill="1" applyBorder="1"/>
    <xf numFmtId="49" fontId="24" fillId="0" borderId="17" xfId="0" applyNumberFormat="1" applyFont="1" applyFill="1" applyBorder="1"/>
    <xf numFmtId="0" fontId="18" fillId="0" borderId="11" xfId="0" applyFont="1" applyFill="1" applyBorder="1"/>
    <xf numFmtId="16" fontId="18" fillId="0" borderId="11" xfId="0" applyNumberFormat="1" applyFont="1" applyFill="1" applyBorder="1"/>
    <xf numFmtId="0" fontId="24" fillId="22" borderId="11" xfId="0" applyFont="1" applyFill="1" applyBorder="1"/>
    <xf numFmtId="3" fontId="18" fillId="0" borderId="11" xfId="26" applyNumberFormat="1" applyFont="1" applyFill="1" applyBorder="1" applyAlignment="1" applyProtection="1"/>
    <xf numFmtId="0" fontId="18" fillId="0" borderId="17" xfId="0" applyFont="1" applyBorder="1"/>
    <xf numFmtId="0" fontId="18" fillId="0" borderId="11" xfId="0" applyFont="1" applyFill="1" applyBorder="1" applyAlignment="1">
      <alignment wrapText="1"/>
    </xf>
    <xf numFmtId="0" fontId="24" fillId="0" borderId="11" xfId="0" applyFont="1" applyBorder="1"/>
    <xf numFmtId="0" fontId="24" fillId="26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 wrapText="1"/>
    </xf>
    <xf numFmtId="186" fontId="24" fillId="0" borderId="1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86" fontId="18" fillId="20" borderId="12" xfId="0" applyNumberFormat="1" applyFont="1" applyFill="1" applyBorder="1" applyAlignment="1">
      <alignment horizontal="center" vertical="center" wrapText="1"/>
    </xf>
    <xf numFmtId="3" fontId="24" fillId="24" borderId="9" xfId="0" applyNumberFormat="1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/>
    </xf>
    <xf numFmtId="0" fontId="18" fillId="27" borderId="12" xfId="0" applyFont="1" applyFill="1" applyBorder="1" applyAlignment="1">
      <alignment horizontal="center" vertical="center" wrapText="1"/>
    </xf>
    <xf numFmtId="49" fontId="18" fillId="27" borderId="12" xfId="0" applyNumberFormat="1" applyFont="1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center" vertical="center"/>
    </xf>
    <xf numFmtId="1" fontId="18" fillId="21" borderId="12" xfId="0" applyNumberFormat="1" applyFont="1" applyFill="1" applyBorder="1" applyAlignment="1">
      <alignment horizontal="right" vertical="center"/>
    </xf>
    <xf numFmtId="185" fontId="24" fillId="21" borderId="12" xfId="0" applyNumberFormat="1" applyFont="1" applyFill="1" applyBorder="1" applyAlignment="1">
      <alignment vertical="center"/>
    </xf>
    <xf numFmtId="185" fontId="18" fillId="21" borderId="12" xfId="0" applyNumberFormat="1" applyFont="1" applyFill="1" applyBorder="1" applyAlignment="1">
      <alignment horizontal="right" vertical="center"/>
    </xf>
    <xf numFmtId="185" fontId="18" fillId="0" borderId="12" xfId="0" applyNumberFormat="1" applyFont="1" applyBorder="1" applyAlignment="1">
      <alignment horizontal="center"/>
    </xf>
    <xf numFmtId="185" fontId="18" fillId="0" borderId="12" xfId="0" applyNumberFormat="1" applyFont="1" applyBorder="1" applyAlignment="1">
      <alignment horizontal="left" vertical="center"/>
    </xf>
    <xf numFmtId="185" fontId="18" fillId="0" borderId="12" xfId="0" applyNumberFormat="1" applyFont="1" applyBorder="1" applyAlignment="1">
      <alignment horizontal="right" vertical="center"/>
    </xf>
    <xf numFmtId="185" fontId="40" fillId="21" borderId="12" xfId="0" applyNumberFormat="1" applyFont="1" applyFill="1" applyBorder="1" applyAlignment="1">
      <alignment vertical="center"/>
    </xf>
    <xf numFmtId="185" fontId="18" fillId="21" borderId="12" xfId="0" applyNumberFormat="1" applyFont="1" applyFill="1" applyBorder="1"/>
    <xf numFmtId="185" fontId="24" fillId="21" borderId="12" xfId="0" applyNumberFormat="1" applyFont="1" applyFill="1" applyBorder="1"/>
    <xf numFmtId="185" fontId="24" fillId="0" borderId="12" xfId="0" applyNumberFormat="1" applyFont="1" applyBorder="1" applyAlignment="1">
      <alignment horizontal="center" vertical="center"/>
    </xf>
    <xf numFmtId="0" fontId="18" fillId="20" borderId="12" xfId="0" applyFont="1" applyFill="1" applyBorder="1"/>
    <xf numFmtId="0" fontId="18" fillId="0" borderId="18" xfId="0" applyFont="1" applyBorder="1" applyAlignment="1">
      <alignment wrapText="1"/>
    </xf>
    <xf numFmtId="0" fontId="18" fillId="0" borderId="18" xfId="0" applyFont="1" applyBorder="1"/>
    <xf numFmtId="0" fontId="18" fillId="21" borderId="12" xfId="0" applyFont="1" applyFill="1" applyBorder="1" applyAlignment="1">
      <alignment horizontal="center"/>
    </xf>
    <xf numFmtId="0" fontId="18" fillId="22" borderId="18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/>
    <xf numFmtId="0" fontId="18" fillId="0" borderId="18" xfId="0" applyFont="1" applyFill="1" applyBorder="1" applyAlignment="1">
      <alignment wrapText="1"/>
    </xf>
    <xf numFmtId="0" fontId="18" fillId="20" borderId="19" xfId="0" applyFont="1" applyFill="1" applyBorder="1" applyAlignment="1">
      <alignment wrapText="1"/>
    </xf>
    <xf numFmtId="0" fontId="18" fillId="20" borderId="19" xfId="0" applyFont="1" applyFill="1" applyBorder="1"/>
    <xf numFmtId="0" fontId="18" fillId="20" borderId="0" xfId="0" applyFont="1" applyFill="1" applyBorder="1" applyAlignment="1">
      <alignment wrapText="1"/>
    </xf>
    <xf numFmtId="0" fontId="18" fillId="21" borderId="18" xfId="0" applyFont="1" applyFill="1" applyBorder="1" applyAlignment="1">
      <alignment wrapText="1"/>
    </xf>
    <xf numFmtId="0" fontId="24" fillId="20" borderId="19" xfId="0" applyFont="1" applyFill="1" applyBorder="1"/>
    <xf numFmtId="0" fontId="24" fillId="21" borderId="19" xfId="0" applyFont="1" applyFill="1" applyBorder="1"/>
    <xf numFmtId="185" fontId="18" fillId="22" borderId="12" xfId="0" applyNumberFormat="1" applyFont="1" applyFill="1" applyBorder="1" applyAlignment="1">
      <alignment horizontal="right"/>
    </xf>
    <xf numFmtId="185" fontId="24" fillId="22" borderId="12" xfId="0" applyNumberFormat="1" applyFont="1" applyFill="1" applyBorder="1" applyAlignment="1">
      <alignment horizontal="right"/>
    </xf>
    <xf numFmtId="49" fontId="24" fillId="22" borderId="12" xfId="0" applyNumberFormat="1" applyFont="1" applyFill="1" applyBorder="1" applyAlignment="1">
      <alignment horizontal="center"/>
    </xf>
    <xf numFmtId="0" fontId="24" fillId="22" borderId="12" xfId="0" applyFont="1" applyFill="1" applyBorder="1" applyAlignment="1"/>
    <xf numFmtId="0" fontId="18" fillId="20" borderId="12" xfId="0" applyFont="1" applyFill="1" applyBorder="1" applyAlignment="1">
      <alignment horizontal="center" vertical="center" wrapText="1"/>
    </xf>
    <xf numFmtId="1" fontId="18" fillId="0" borderId="12" xfId="0" applyNumberFormat="1" applyFont="1" applyBorder="1"/>
    <xf numFmtId="3" fontId="18" fillId="0" borderId="10" xfId="0" applyNumberFormat="1" applyFont="1" applyBorder="1" applyAlignment="1">
      <alignment horizontal="center"/>
    </xf>
    <xf numFmtId="185" fontId="31" fillId="0" borderId="0" xfId="0" applyNumberFormat="1" applyFont="1"/>
    <xf numFmtId="185" fontId="27" fillId="0" borderId="0" xfId="0" applyNumberFormat="1" applyFont="1"/>
    <xf numFmtId="0" fontId="24" fillId="20" borderId="12" xfId="0" applyFont="1" applyFill="1" applyBorder="1" applyAlignment="1">
      <alignment horizontal="center"/>
    </xf>
    <xf numFmtId="0" fontId="24" fillId="0" borderId="0" xfId="0" applyFont="1" applyBorder="1" applyAlignment="1"/>
    <xf numFmtId="0" fontId="48" fillId="0" borderId="0" xfId="0" applyFont="1"/>
    <xf numFmtId="3" fontId="24" fillId="0" borderId="0" xfId="26" applyNumberFormat="1" applyFont="1" applyFill="1" applyBorder="1" applyAlignment="1" applyProtection="1">
      <alignment horizontal="center" wrapText="1"/>
    </xf>
    <xf numFmtId="41" fontId="24" fillId="22" borderId="12" xfId="0" applyNumberFormat="1" applyFont="1" applyFill="1" applyBorder="1" applyAlignment="1"/>
    <xf numFmtId="185" fontId="18" fillId="0" borderId="0" xfId="0" applyNumberFormat="1" applyFont="1"/>
    <xf numFmtId="185" fontId="18" fillId="28" borderId="12" xfId="0" applyNumberFormat="1" applyFont="1" applyFill="1" applyBorder="1"/>
    <xf numFmtId="0" fontId="18" fillId="24" borderId="12" xfId="0" applyFont="1" applyFill="1" applyBorder="1" applyAlignment="1">
      <alignment horizontal="center" vertical="center"/>
    </xf>
    <xf numFmtId="41" fontId="18" fillId="0" borderId="12" xfId="0" applyNumberFormat="1" applyFont="1" applyBorder="1"/>
    <xf numFmtId="41" fontId="24" fillId="20" borderId="12" xfId="0" applyNumberFormat="1" applyFont="1" applyFill="1" applyBorder="1"/>
    <xf numFmtId="3" fontId="18" fillId="20" borderId="12" xfId="0" applyNumberFormat="1" applyFont="1" applyFill="1" applyBorder="1"/>
    <xf numFmtId="0" fontId="33" fillId="20" borderId="12" xfId="0" applyFont="1" applyFill="1" applyBorder="1"/>
    <xf numFmtId="0" fontId="18" fillId="0" borderId="20" xfId="0" applyFont="1" applyBorder="1" applyAlignment="1">
      <alignment horizontal="center"/>
    </xf>
    <xf numFmtId="0" fontId="24" fillId="0" borderId="20" xfId="0" applyFont="1" applyBorder="1"/>
    <xf numFmtId="3" fontId="24" fillId="0" borderId="20" xfId="0" applyNumberFormat="1" applyFont="1" applyBorder="1" applyAlignment="1">
      <alignment wrapText="1"/>
    </xf>
    <xf numFmtId="185" fontId="18" fillId="0" borderId="20" xfId="0" applyNumberFormat="1" applyFont="1" applyBorder="1"/>
    <xf numFmtId="3" fontId="18" fillId="0" borderId="8" xfId="0" applyNumberFormat="1" applyFont="1" applyBorder="1" applyAlignment="1">
      <alignment horizontal="left" vertical="center" wrapText="1"/>
    </xf>
    <xf numFmtId="3" fontId="18" fillId="0" borderId="16" xfId="0" applyNumberFormat="1" applyFont="1" applyBorder="1"/>
    <xf numFmtId="49" fontId="18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left"/>
    </xf>
    <xf numFmtId="3" fontId="18" fillId="0" borderId="20" xfId="0" applyNumberFormat="1" applyFont="1" applyBorder="1"/>
    <xf numFmtId="3" fontId="18" fillId="0" borderId="21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center"/>
    </xf>
    <xf numFmtId="3" fontId="24" fillId="21" borderId="12" xfId="0" applyNumberFormat="1" applyFont="1" applyFill="1" applyBorder="1"/>
    <xf numFmtId="3" fontId="24" fillId="22" borderId="12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left" wrapText="1"/>
    </xf>
    <xf numFmtId="0" fontId="44" fillId="0" borderId="0" xfId="0" applyFont="1" applyAlignment="1"/>
    <xf numFmtId="185" fontId="42" fillId="0" borderId="0" xfId="0" applyNumberFormat="1" applyFont="1"/>
    <xf numFmtId="185" fontId="18" fillId="0" borderId="9" xfId="0" applyNumberFormat="1" applyFont="1" applyBorder="1" applyAlignment="1">
      <alignment horizontal="center"/>
    </xf>
    <xf numFmtId="2" fontId="18" fillId="21" borderId="9" xfId="0" applyNumberFormat="1" applyFont="1" applyFill="1" applyBorder="1" applyAlignment="1">
      <alignment horizontal="center"/>
    </xf>
    <xf numFmtId="2" fontId="24" fillId="21" borderId="11" xfId="0" applyNumberFormat="1" applyFont="1" applyFill="1" applyBorder="1" applyAlignment="1">
      <alignment horizontal="center"/>
    </xf>
    <xf numFmtId="0" fontId="18" fillId="21" borderId="11" xfId="0" applyFont="1" applyFill="1" applyBorder="1" applyAlignment="1">
      <alignment wrapText="1"/>
    </xf>
    <xf numFmtId="2" fontId="24" fillId="21" borderId="9" xfId="0" applyNumberFormat="1" applyFont="1" applyFill="1" applyBorder="1" applyAlignment="1">
      <alignment horizontal="center"/>
    </xf>
    <xf numFmtId="0" fontId="24" fillId="21" borderId="9" xfId="0" applyFont="1" applyFill="1" applyBorder="1" applyAlignment="1">
      <alignment wrapText="1"/>
    </xf>
    <xf numFmtId="185" fontId="42" fillId="0" borderId="22" xfId="0" applyNumberFormat="1" applyFont="1" applyBorder="1"/>
    <xf numFmtId="0" fontId="18" fillId="21" borderId="12" xfId="0" applyFont="1" applyFill="1" applyBorder="1" applyAlignment="1">
      <alignment horizontal="center" vertical="center"/>
    </xf>
    <xf numFmtId="185" fontId="18" fillId="0" borderId="22" xfId="0" applyNumberFormat="1" applyFont="1" applyBorder="1"/>
    <xf numFmtId="49" fontId="24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vertical="center"/>
    </xf>
    <xf numFmtId="49" fontId="18" fillId="25" borderId="9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25" borderId="9" xfId="0" applyNumberFormat="1" applyFont="1" applyFill="1" applyBorder="1" applyAlignment="1">
      <alignment vertical="center"/>
    </xf>
    <xf numFmtId="49" fontId="24" fillId="20" borderId="9" xfId="0" applyNumberFormat="1" applyFont="1" applyFill="1" applyBorder="1" applyAlignment="1">
      <alignment vertical="center"/>
    </xf>
    <xf numFmtId="49" fontId="24" fillId="20" borderId="9" xfId="0" applyNumberFormat="1" applyFont="1" applyFill="1" applyBorder="1" applyAlignment="1">
      <alignment horizontal="center" vertical="center"/>
    </xf>
    <xf numFmtId="49" fontId="24" fillId="20" borderId="9" xfId="0" applyNumberFormat="1" applyFont="1" applyFill="1" applyBorder="1" applyAlignment="1">
      <alignment vertical="center" wrapText="1"/>
    </xf>
    <xf numFmtId="49" fontId="24" fillId="0" borderId="9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24" fillId="2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/>
    <xf numFmtId="49" fontId="24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3" fontId="36" fillId="20" borderId="9" xfId="0" applyNumberFormat="1" applyFont="1" applyFill="1" applyBorder="1" applyAlignment="1"/>
    <xf numFmtId="3" fontId="24" fillId="20" borderId="9" xfId="0" applyNumberFormat="1" applyFont="1" applyFill="1" applyBorder="1" applyAlignment="1"/>
    <xf numFmtId="3" fontId="24" fillId="0" borderId="11" xfId="0" applyNumberFormat="1" applyFont="1" applyBorder="1" applyAlignment="1">
      <alignment horizontal="left" vertical="center"/>
    </xf>
    <xf numFmtId="3" fontId="18" fillId="0" borderId="8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3" fontId="46" fillId="0" borderId="0" xfId="0" applyNumberFormat="1" applyFont="1" applyBorder="1" applyAlignment="1"/>
    <xf numFmtId="1" fontId="18" fillId="0" borderId="12" xfId="0" applyNumberFormat="1" applyFont="1" applyBorder="1" applyAlignment="1">
      <alignment vertical="center"/>
    </xf>
    <xf numFmtId="185" fontId="18" fillId="20" borderId="12" xfId="0" applyNumberFormat="1" applyFont="1" applyFill="1" applyBorder="1"/>
    <xf numFmtId="185" fontId="24" fillId="22" borderId="12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3" fontId="18" fillId="0" borderId="13" xfId="0" applyNumberFormat="1" applyFont="1" applyFill="1" applyBorder="1"/>
    <xf numFmtId="185" fontId="18" fillId="0" borderId="13" xfId="0" applyNumberFormat="1" applyFont="1" applyBorder="1"/>
    <xf numFmtId="0" fontId="18" fillId="0" borderId="13" xfId="0" applyFont="1" applyFill="1" applyBorder="1"/>
    <xf numFmtId="185" fontId="0" fillId="0" borderId="0" xfId="0" applyNumberFormat="1"/>
    <xf numFmtId="3" fontId="24" fillId="0" borderId="12" xfId="0" applyNumberFormat="1" applyFont="1" applyBorder="1" applyAlignment="1"/>
    <xf numFmtId="3" fontId="18" fillId="0" borderId="12" xfId="0" applyNumberFormat="1" applyFont="1" applyBorder="1" applyAlignment="1">
      <alignment wrapText="1"/>
    </xf>
    <xf numFmtId="0" fontId="18" fillId="0" borderId="12" xfId="0" applyFont="1" applyBorder="1" applyAlignment="1"/>
    <xf numFmtId="0" fontId="49" fillId="0" borderId="0" xfId="0" applyFont="1"/>
    <xf numFmtId="165" fontId="18" fillId="0" borderId="0" xfId="0" applyNumberFormat="1" applyFont="1" applyFill="1" applyBorder="1"/>
    <xf numFmtId="0" fontId="24" fillId="18" borderId="17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wrapText="1"/>
    </xf>
    <xf numFmtId="185" fontId="24" fillId="21" borderId="17" xfId="0" applyNumberFormat="1" applyFont="1" applyFill="1" applyBorder="1"/>
    <xf numFmtId="41" fontId="24" fillId="21" borderId="12" xfId="0" applyNumberFormat="1" applyFont="1" applyFill="1" applyBorder="1" applyAlignment="1"/>
    <xf numFmtId="185" fontId="24" fillId="22" borderId="12" xfId="0" applyNumberFormat="1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185" fontId="24" fillId="0" borderId="12" xfId="0" applyNumberFormat="1" applyFont="1" applyFill="1" applyBorder="1"/>
    <xf numFmtId="49" fontId="18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185" fontId="18" fillId="0" borderId="20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185" fontId="18" fillId="0" borderId="16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22" borderId="12" xfId="0" applyNumberFormat="1" applyFont="1" applyFill="1" applyBorder="1" applyAlignment="1">
      <alignment vertical="center"/>
    </xf>
    <xf numFmtId="0" fontId="50" fillId="0" borderId="0" xfId="0" applyFont="1"/>
    <xf numFmtId="3" fontId="44" fillId="24" borderId="11" xfId="0" applyNumberFormat="1" applyFont="1" applyFill="1" applyBorder="1" applyAlignment="1">
      <alignment horizontal="center" vertical="center"/>
    </xf>
    <xf numFmtId="3" fontId="50" fillId="24" borderId="11" xfId="0" applyNumberFormat="1" applyFont="1" applyFill="1" applyBorder="1" applyAlignment="1">
      <alignment horizontal="center" vertical="center"/>
    </xf>
    <xf numFmtId="3" fontId="50" fillId="24" borderId="9" xfId="0" applyNumberFormat="1" applyFont="1" applyFill="1" applyBorder="1" applyAlignment="1">
      <alignment horizontal="center" vertical="center"/>
    </xf>
    <xf numFmtId="1" fontId="50" fillId="20" borderId="12" xfId="0" applyNumberFormat="1" applyFont="1" applyFill="1" applyBorder="1" applyAlignment="1">
      <alignment horizontal="center" vertical="center" wrapText="1"/>
    </xf>
    <xf numFmtId="3" fontId="50" fillId="24" borderId="12" xfId="0" applyNumberFormat="1" applyFont="1" applyFill="1" applyBorder="1" applyAlignment="1">
      <alignment horizontal="center" vertical="center" wrapText="1"/>
    </xf>
    <xf numFmtId="3" fontId="50" fillId="0" borderId="9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3" fontId="44" fillId="0" borderId="11" xfId="26" applyNumberFormat="1" applyFont="1" applyFill="1" applyBorder="1" applyAlignment="1" applyProtection="1"/>
    <xf numFmtId="1" fontId="50" fillId="0" borderId="12" xfId="0" applyNumberFormat="1" applyFont="1" applyBorder="1"/>
    <xf numFmtId="3" fontId="50" fillId="0" borderId="17" xfId="0" applyNumberFormat="1" applyFont="1" applyBorder="1"/>
    <xf numFmtId="0" fontId="50" fillId="0" borderId="12" xfId="0" applyFont="1" applyBorder="1"/>
    <xf numFmtId="3" fontId="50" fillId="0" borderId="11" xfId="0" applyNumberFormat="1" applyFont="1" applyBorder="1" applyAlignment="1">
      <alignment horizontal="center"/>
    </xf>
    <xf numFmtId="3" fontId="50" fillId="0" borderId="11" xfId="26" applyNumberFormat="1" applyFont="1" applyFill="1" applyBorder="1" applyAlignment="1" applyProtection="1"/>
    <xf numFmtId="185" fontId="50" fillId="0" borderId="12" xfId="0" applyNumberFormat="1" applyFont="1" applyBorder="1"/>
    <xf numFmtId="3" fontId="50" fillId="0" borderId="11" xfId="26" applyNumberFormat="1" applyFont="1" applyFill="1" applyBorder="1" applyAlignment="1" applyProtection="1">
      <alignment wrapText="1"/>
    </xf>
    <xf numFmtId="3" fontId="44" fillId="0" borderId="9" xfId="0" applyNumberFormat="1" applyFont="1" applyBorder="1" applyAlignment="1">
      <alignment horizontal="center"/>
    </xf>
    <xf numFmtId="3" fontId="44" fillId="20" borderId="11" xfId="0" applyNumberFormat="1" applyFont="1" applyFill="1" applyBorder="1" applyAlignment="1">
      <alignment horizontal="center"/>
    </xf>
    <xf numFmtId="3" fontId="44" fillId="20" borderId="11" xfId="26" applyNumberFormat="1" applyFont="1" applyFill="1" applyBorder="1" applyAlignment="1" applyProtection="1"/>
    <xf numFmtId="185" fontId="44" fillId="20" borderId="12" xfId="0" applyNumberFormat="1" applyFont="1" applyFill="1" applyBorder="1"/>
    <xf numFmtId="3" fontId="50" fillId="0" borderId="8" xfId="0" applyNumberFormat="1" applyFont="1" applyBorder="1" applyAlignment="1">
      <alignment horizontal="center"/>
    </xf>
    <xf numFmtId="3" fontId="50" fillId="0" borderId="8" xfId="26" applyNumberFormat="1" applyFont="1" applyFill="1" applyBorder="1" applyAlignment="1" applyProtection="1"/>
    <xf numFmtId="3" fontId="44" fillId="0" borderId="11" xfId="0" applyNumberFormat="1" applyFont="1" applyFill="1" applyBorder="1" applyAlignment="1">
      <alignment horizontal="center"/>
    </xf>
    <xf numFmtId="3" fontId="50" fillId="20" borderId="8" xfId="26" applyNumberFormat="1" applyFont="1" applyFill="1" applyBorder="1" applyAlignment="1" applyProtection="1"/>
    <xf numFmtId="185" fontId="50" fillId="20" borderId="12" xfId="0" applyNumberFormat="1" applyFont="1" applyFill="1" applyBorder="1"/>
    <xf numFmtId="0" fontId="44" fillId="0" borderId="12" xfId="0" applyFont="1" applyBorder="1"/>
    <xf numFmtId="185" fontId="50" fillId="0" borderId="12" xfId="0" applyNumberFormat="1" applyFont="1" applyBorder="1" applyAlignment="1">
      <alignment horizontal="right"/>
    </xf>
    <xf numFmtId="3" fontId="50" fillId="0" borderId="9" xfId="26" applyNumberFormat="1" applyFont="1" applyFill="1" applyBorder="1" applyAlignment="1" applyProtection="1">
      <alignment wrapText="1"/>
    </xf>
    <xf numFmtId="3" fontId="50" fillId="0" borderId="11" xfId="0" applyNumberFormat="1" applyFont="1" applyFill="1" applyBorder="1" applyAlignment="1">
      <alignment horizontal="center"/>
    </xf>
    <xf numFmtId="185" fontId="50" fillId="0" borderId="12" xfId="0" applyNumberFormat="1" applyFont="1" applyBorder="1" applyAlignment="1"/>
    <xf numFmtId="3" fontId="50" fillId="0" borderId="11" xfId="0" applyNumberFormat="1" applyFont="1" applyFill="1" applyBorder="1"/>
    <xf numFmtId="3" fontId="50" fillId="0" borderId="10" xfId="0" applyNumberFormat="1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3" fontId="44" fillId="20" borderId="9" xfId="0" applyNumberFormat="1" applyFont="1" applyFill="1" applyBorder="1" applyAlignment="1">
      <alignment horizontal="center"/>
    </xf>
    <xf numFmtId="3" fontId="44" fillId="20" borderId="11" xfId="0" applyNumberFormat="1" applyFont="1" applyFill="1" applyBorder="1"/>
    <xf numFmtId="185" fontId="44" fillId="20" borderId="12" xfId="0" applyNumberFormat="1" applyFont="1" applyFill="1" applyBorder="1" applyAlignment="1"/>
    <xf numFmtId="3" fontId="44" fillId="0" borderId="9" xfId="0" applyNumberFormat="1" applyFont="1" applyFill="1" applyBorder="1" applyAlignment="1">
      <alignment horizontal="center"/>
    </xf>
    <xf numFmtId="3" fontId="44" fillId="0" borderId="9" xfId="0" applyNumberFormat="1" applyFont="1" applyBorder="1" applyAlignment="1"/>
    <xf numFmtId="185" fontId="50" fillId="0" borderId="9" xfId="0" applyNumberFormat="1" applyFont="1" applyFill="1" applyBorder="1" applyAlignment="1">
      <alignment horizontal="center"/>
    </xf>
    <xf numFmtId="185" fontId="50" fillId="0" borderId="9" xfId="26" applyNumberFormat="1" applyFont="1" applyFill="1" applyBorder="1" applyAlignment="1" applyProtection="1">
      <alignment wrapText="1"/>
    </xf>
    <xf numFmtId="185" fontId="50" fillId="0" borderId="12" xfId="0" applyNumberFormat="1" applyFont="1" applyFill="1" applyBorder="1"/>
    <xf numFmtId="3" fontId="50" fillId="0" borderId="9" xfId="26" applyNumberFormat="1" applyFont="1" applyFill="1" applyBorder="1" applyAlignment="1" applyProtection="1"/>
    <xf numFmtId="3" fontId="44" fillId="20" borderId="11" xfId="0" applyNumberFormat="1" applyFont="1" applyFill="1" applyBorder="1" applyAlignment="1"/>
    <xf numFmtId="3" fontId="44" fillId="20" borderId="9" xfId="0" applyNumberFormat="1" applyFont="1" applyFill="1" applyBorder="1" applyAlignment="1"/>
    <xf numFmtId="3" fontId="50" fillId="0" borderId="9" xfId="0" applyNumberFormat="1" applyFont="1" applyBorder="1" applyAlignment="1"/>
    <xf numFmtId="185" fontId="44" fillId="0" borderId="12" xfId="0" applyNumberFormat="1" applyFont="1" applyFill="1" applyBorder="1"/>
    <xf numFmtId="3" fontId="50" fillId="20" borderId="10" xfId="0" applyNumberFormat="1" applyFont="1" applyFill="1" applyBorder="1" applyAlignment="1">
      <alignment horizontal="center"/>
    </xf>
    <xf numFmtId="3" fontId="44" fillId="25" borderId="9" xfId="0" applyNumberFormat="1" applyFont="1" applyFill="1" applyBorder="1" applyAlignment="1">
      <alignment horizontal="center"/>
    </xf>
    <xf numFmtId="3" fontId="44" fillId="25" borderId="9" xfId="0" applyNumberFormat="1" applyFont="1" applyFill="1" applyBorder="1" applyAlignment="1"/>
    <xf numFmtId="185" fontId="44" fillId="25" borderId="12" xfId="0" applyNumberFormat="1" applyFont="1" applyFill="1" applyBorder="1" applyAlignment="1"/>
    <xf numFmtId="0" fontId="50" fillId="0" borderId="12" xfId="0" applyFont="1" applyBorder="1" applyAlignment="1">
      <alignment horizontal="center"/>
    </xf>
    <xf numFmtId="3" fontId="44" fillId="20" borderId="23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3" fontId="50" fillId="0" borderId="0" xfId="0" applyNumberFormat="1" applyFont="1" applyBorder="1" applyAlignment="1"/>
    <xf numFmtId="0" fontId="51" fillId="0" borderId="0" xfId="0" applyFont="1"/>
    <xf numFmtId="49" fontId="18" fillId="20" borderId="11" xfId="0" applyNumberFormat="1" applyFont="1" applyFill="1" applyBorder="1" applyAlignment="1">
      <alignment horizontal="center" vertical="center"/>
    </xf>
    <xf numFmtId="49" fontId="18" fillId="20" borderId="9" xfId="0" applyNumberFormat="1" applyFont="1" applyFill="1" applyBorder="1" applyAlignment="1">
      <alignment vertical="center"/>
    </xf>
    <xf numFmtId="185" fontId="18" fillId="20" borderId="12" xfId="0" applyNumberFormat="1" applyFont="1" applyFill="1" applyBorder="1" applyAlignment="1">
      <alignment vertical="center"/>
    </xf>
    <xf numFmtId="49" fontId="18" fillId="20" borderId="9" xfId="0" applyNumberFormat="1" applyFont="1" applyFill="1" applyBorder="1" applyAlignment="1">
      <alignment horizontal="center" vertical="center"/>
    </xf>
    <xf numFmtId="49" fontId="24" fillId="20" borderId="10" xfId="0" applyNumberFormat="1" applyFont="1" applyFill="1" applyBorder="1" applyAlignment="1">
      <alignment horizontal="center" vertical="center"/>
    </xf>
    <xf numFmtId="49" fontId="18" fillId="20" borderId="10" xfId="0" applyNumberFormat="1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18" fillId="20" borderId="12" xfId="0" applyFont="1" applyFill="1" applyBorder="1" applyAlignment="1">
      <alignment vertical="center"/>
    </xf>
    <xf numFmtId="49" fontId="18" fillId="2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24" fillId="0" borderId="8" xfId="0" applyNumberFormat="1" applyFont="1" applyBorder="1" applyAlignment="1">
      <alignment horizontal="center" vertical="center"/>
    </xf>
    <xf numFmtId="49" fontId="24" fillId="20" borderId="10" xfId="0" applyNumberFormat="1" applyFont="1" applyFill="1" applyBorder="1" applyAlignment="1">
      <alignment vertical="center"/>
    </xf>
    <xf numFmtId="185" fontId="24" fillId="20" borderId="20" xfId="0" applyNumberFormat="1" applyFont="1" applyFill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22" borderId="8" xfId="0" applyNumberFormat="1" applyFont="1" applyFill="1" applyBorder="1" applyAlignment="1">
      <alignment horizontal="center" vertical="center"/>
    </xf>
    <xf numFmtId="49" fontId="24" fillId="20" borderId="8" xfId="0" applyNumberFormat="1" applyFont="1" applyFill="1" applyBorder="1" applyAlignment="1">
      <alignment horizontal="center" vertical="center"/>
    </xf>
    <xf numFmtId="185" fontId="18" fillId="20" borderId="20" xfId="0" applyNumberFormat="1" applyFont="1" applyFill="1" applyBorder="1" applyAlignment="1">
      <alignment vertical="center"/>
    </xf>
    <xf numFmtId="49" fontId="24" fillId="22" borderId="11" xfId="0" applyNumberFormat="1" applyFont="1" applyFill="1" applyBorder="1" applyAlignment="1">
      <alignment horizontal="center" vertical="center"/>
    </xf>
    <xf numFmtId="185" fontId="18" fillId="22" borderId="12" xfId="0" applyNumberFormat="1" applyFont="1" applyFill="1" applyBorder="1" applyAlignment="1">
      <alignment vertical="center"/>
    </xf>
    <xf numFmtId="188" fontId="24" fillId="0" borderId="12" xfId="0" applyNumberFormat="1" applyFont="1" applyBorder="1" applyAlignment="1">
      <alignment horizontal="center" vertical="center"/>
    </xf>
    <xf numFmtId="188" fontId="24" fillId="0" borderId="12" xfId="0" applyNumberFormat="1" applyFont="1" applyBorder="1" applyAlignment="1">
      <alignment vertical="center"/>
    </xf>
    <xf numFmtId="188" fontId="24" fillId="0" borderId="24" xfId="0" applyNumberFormat="1" applyFont="1" applyBorder="1" applyAlignment="1">
      <alignment horizontal="center" vertical="center"/>
    </xf>
    <xf numFmtId="188" fontId="24" fillId="0" borderId="21" xfId="0" applyNumberFormat="1" applyFont="1" applyBorder="1" applyAlignment="1">
      <alignment vertical="center"/>
    </xf>
    <xf numFmtId="188" fontId="24" fillId="0" borderId="11" xfId="0" applyNumberFormat="1" applyFont="1" applyBorder="1" applyAlignment="1">
      <alignment horizontal="center" vertical="center"/>
    </xf>
    <xf numFmtId="188" fontId="24" fillId="0" borderId="9" xfId="0" applyNumberFormat="1" applyFont="1" applyBorder="1" applyAlignment="1">
      <alignment vertical="center"/>
    </xf>
    <xf numFmtId="188" fontId="24" fillId="20" borderId="8" xfId="0" applyNumberFormat="1" applyFont="1" applyFill="1" applyBorder="1" applyAlignment="1">
      <alignment horizontal="center" vertical="center"/>
    </xf>
    <xf numFmtId="188" fontId="24" fillId="20" borderId="10" xfId="0" applyNumberFormat="1" applyFont="1" applyFill="1" applyBorder="1" applyAlignment="1">
      <alignment vertical="center"/>
    </xf>
    <xf numFmtId="188" fontId="24" fillId="22" borderId="11" xfId="0" applyNumberFormat="1" applyFont="1" applyFill="1" applyBorder="1" applyAlignment="1">
      <alignment horizontal="center" vertical="center"/>
    </xf>
    <xf numFmtId="188" fontId="24" fillId="22" borderId="11" xfId="0" applyNumberFormat="1" applyFont="1" applyFill="1" applyBorder="1" applyAlignment="1">
      <alignment vertical="center"/>
    </xf>
    <xf numFmtId="49" fontId="18" fillId="22" borderId="9" xfId="0" applyNumberFormat="1" applyFont="1" applyFill="1" applyBorder="1" applyAlignment="1">
      <alignment horizontal="center"/>
    </xf>
    <xf numFmtId="49" fontId="24" fillId="22" borderId="9" xfId="0" applyNumberFormat="1" applyFont="1" applyFill="1" applyBorder="1" applyAlignment="1">
      <alignment horizontal="center"/>
    </xf>
    <xf numFmtId="49" fontId="18" fillId="23" borderId="9" xfId="0" applyNumberFormat="1" applyFont="1" applyFill="1" applyBorder="1" applyAlignment="1">
      <alignment horizontal="center"/>
    </xf>
    <xf numFmtId="49" fontId="24" fillId="23" borderId="9" xfId="0" applyNumberFormat="1" applyFont="1" applyFill="1" applyBorder="1" applyAlignment="1">
      <alignment horizontal="center"/>
    </xf>
    <xf numFmtId="3" fontId="36" fillId="23" borderId="9" xfId="0" applyNumberFormat="1" applyFont="1" applyFill="1" applyBorder="1" applyAlignment="1"/>
    <xf numFmtId="188" fontId="24" fillId="0" borderId="8" xfId="0" applyNumberFormat="1" applyFont="1" applyBorder="1" applyAlignment="1">
      <alignment horizontal="center" vertical="center"/>
    </xf>
    <xf numFmtId="188" fontId="24" fillId="0" borderId="10" xfId="0" applyNumberFormat="1" applyFont="1" applyBorder="1" applyAlignment="1">
      <alignment vertical="center"/>
    </xf>
    <xf numFmtId="185" fontId="33" fillId="0" borderId="0" xfId="0" applyNumberFormat="1" applyFont="1"/>
    <xf numFmtId="188" fontId="24" fillId="0" borderId="12" xfId="0" applyNumberFormat="1" applyFont="1" applyBorder="1" applyAlignment="1">
      <alignment horizontal="center"/>
    </xf>
    <xf numFmtId="188" fontId="24" fillId="22" borderId="12" xfId="0" applyNumberFormat="1" applyFont="1" applyFill="1" applyBorder="1" applyAlignment="1">
      <alignment horizontal="center"/>
    </xf>
    <xf numFmtId="3" fontId="24" fillId="20" borderId="12" xfId="0" applyNumberFormat="1" applyFont="1" applyFill="1" applyBorder="1" applyAlignment="1">
      <alignment horizontal="right"/>
    </xf>
    <xf numFmtId="3" fontId="24" fillId="22" borderId="12" xfId="0" applyNumberFormat="1" applyFont="1" applyFill="1" applyBorder="1" applyAlignment="1">
      <alignment horizontal="right"/>
    </xf>
    <xf numFmtId="49" fontId="18" fillId="20" borderId="12" xfId="0" applyNumberFormat="1" applyFont="1" applyFill="1" applyBorder="1" applyAlignment="1">
      <alignment horizontal="center"/>
    </xf>
    <xf numFmtId="185" fontId="24" fillId="2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3" fontId="24" fillId="0" borderId="12" xfId="0" applyNumberFormat="1" applyFont="1" applyBorder="1" applyAlignment="1">
      <alignment horizontal="right"/>
    </xf>
    <xf numFmtId="0" fontId="18" fillId="20" borderId="12" xfId="0" applyFont="1" applyFill="1" applyBorder="1" applyAlignment="1">
      <alignment horizontal="center" wrapText="1"/>
    </xf>
    <xf numFmtId="188" fontId="24" fillId="0" borderId="12" xfId="0" applyNumberFormat="1" applyFont="1" applyBorder="1" applyAlignment="1">
      <alignment vertical="center" wrapText="1"/>
    </xf>
    <xf numFmtId="165" fontId="18" fillId="22" borderId="11" xfId="0" applyNumberFormat="1" applyFont="1" applyFill="1" applyBorder="1"/>
    <xf numFmtId="165" fontId="18" fillId="0" borderId="8" xfId="0" applyNumberFormat="1" applyFont="1" applyFill="1" applyBorder="1"/>
    <xf numFmtId="165" fontId="18" fillId="0" borderId="24" xfId="0" applyNumberFormat="1" applyFont="1" applyFill="1" applyBorder="1"/>
    <xf numFmtId="165" fontId="18" fillId="0" borderId="12" xfId="0" applyNumberFormat="1" applyFont="1" applyFill="1" applyBorder="1"/>
    <xf numFmtId="185" fontId="27" fillId="0" borderId="0" xfId="0" applyNumberFormat="1" applyFont="1" applyAlignment="1">
      <alignment vertical="center"/>
    </xf>
    <xf numFmtId="185" fontId="24" fillId="0" borderId="12" xfId="0" applyNumberFormat="1" applyFont="1" applyBorder="1" applyAlignment="1">
      <alignment horizontal="center"/>
    </xf>
    <xf numFmtId="185" fontId="18" fillId="0" borderId="12" xfId="0" applyNumberFormat="1" applyFont="1" applyBorder="1" applyAlignment="1">
      <alignment horizontal="left" vertical="center" wrapText="1"/>
    </xf>
    <xf numFmtId="185" fontId="18" fillId="0" borderId="12" xfId="0" applyNumberFormat="1" applyFont="1" applyBorder="1" applyAlignment="1">
      <alignment horizontal="center" vertical="center"/>
    </xf>
    <xf numFmtId="185" fontId="18" fillId="0" borderId="12" xfId="0" applyNumberFormat="1" applyFont="1" applyBorder="1" applyAlignment="1">
      <alignment wrapText="1"/>
    </xf>
    <xf numFmtId="185" fontId="18" fillId="0" borderId="12" xfId="0" applyNumberFormat="1" applyFont="1" applyBorder="1" applyAlignment="1">
      <alignment horizontal="center" vertical="center" wrapText="1"/>
    </xf>
    <xf numFmtId="185" fontId="0" fillId="21" borderId="12" xfId="0" applyNumberFormat="1" applyFont="1" applyFill="1" applyBorder="1" applyAlignment="1">
      <alignment vertical="center"/>
    </xf>
    <xf numFmtId="3" fontId="25" fillId="20" borderId="11" xfId="0" applyNumberFormat="1" applyFont="1" applyFill="1" applyBorder="1"/>
    <xf numFmtId="0" fontId="2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185" fontId="18" fillId="0" borderId="16" xfId="0" applyNumberFormat="1" applyFont="1" applyBorder="1"/>
    <xf numFmtId="185" fontId="24" fillId="22" borderId="12" xfId="0" applyNumberFormat="1" applyFont="1" applyFill="1" applyBorder="1" applyAlignment="1">
      <alignment horizontal="center" wrapText="1"/>
    </xf>
    <xf numFmtId="185" fontId="30" fillId="0" borderId="12" xfId="0" applyNumberFormat="1" applyFont="1" applyBorder="1"/>
    <xf numFmtId="0" fontId="24" fillId="22" borderId="12" xfId="0" applyFont="1" applyFill="1" applyBorder="1" applyAlignment="1">
      <alignment wrapText="1"/>
    </xf>
    <xf numFmtId="0" fontId="30" fillId="0" borderId="12" xfId="0" applyFont="1" applyFill="1" applyBorder="1"/>
    <xf numFmtId="0" fontId="18" fillId="28" borderId="12" xfId="0" applyFont="1" applyFill="1" applyBorder="1" applyAlignment="1">
      <alignment horizontal="center"/>
    </xf>
    <xf numFmtId="0" fontId="18" fillId="28" borderId="18" xfId="0" applyFont="1" applyFill="1" applyBorder="1" applyAlignment="1">
      <alignment wrapText="1"/>
    </xf>
    <xf numFmtId="41" fontId="18" fillId="0" borderId="12" xfId="0" applyNumberFormat="1" applyFont="1" applyFill="1" applyBorder="1"/>
    <xf numFmtId="3" fontId="20" fillId="0" borderId="12" xfId="0" applyNumberFormat="1" applyFont="1" applyBorder="1"/>
    <xf numFmtId="3" fontId="18" fillId="21" borderId="12" xfId="0" applyNumberFormat="1" applyFont="1" applyFill="1" applyBorder="1" applyAlignment="1">
      <alignment vertical="center"/>
    </xf>
    <xf numFmtId="3" fontId="24" fillId="20" borderId="9" xfId="0" applyNumberFormat="1" applyFont="1" applyFill="1" applyBorder="1" applyAlignment="1">
      <alignment horizontal="left"/>
    </xf>
    <xf numFmtId="0" fontId="20" fillId="20" borderId="12" xfId="0" applyFont="1" applyFill="1" applyBorder="1"/>
    <xf numFmtId="0" fontId="18" fillId="20" borderId="9" xfId="0" applyFont="1" applyFill="1" applyBorder="1" applyAlignment="1">
      <alignment horizontal="center"/>
    </xf>
    <xf numFmtId="185" fontId="24" fillId="20" borderId="9" xfId="0" applyNumberFormat="1" applyFont="1" applyFill="1" applyBorder="1" applyAlignment="1">
      <alignment horizontal="center"/>
    </xf>
    <xf numFmtId="185" fontId="24" fillId="20" borderId="9" xfId="0" applyNumberFormat="1" applyFont="1" applyFill="1" applyBorder="1" applyAlignment="1">
      <alignment horizontal="left" wrapText="1"/>
    </xf>
    <xf numFmtId="3" fontId="24" fillId="24" borderId="9" xfId="0" applyNumberFormat="1" applyFont="1" applyFill="1" applyBorder="1" applyAlignment="1">
      <alignment horizontal="left" vertical="center"/>
    </xf>
    <xf numFmtId="0" fontId="24" fillId="21" borderId="12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/>
    </xf>
    <xf numFmtId="185" fontId="18" fillId="0" borderId="12" xfId="0" applyNumberFormat="1" applyFont="1" applyBorder="1" applyAlignment="1"/>
    <xf numFmtId="3" fontId="18" fillId="0" borderId="9" xfId="0" applyNumberFormat="1" applyFont="1" applyBorder="1" applyAlignment="1">
      <alignment horizontal="center"/>
    </xf>
    <xf numFmtId="0" fontId="24" fillId="0" borderId="12" xfId="0" applyFont="1" applyFill="1" applyBorder="1"/>
    <xf numFmtId="0" fontId="18" fillId="0" borderId="17" xfId="0" applyFont="1" applyFill="1" applyBorder="1" applyAlignment="1">
      <alignment horizontal="center"/>
    </xf>
    <xf numFmtId="3" fontId="24" fillId="0" borderId="12" xfId="0" applyNumberFormat="1" applyFont="1" applyFill="1" applyBorder="1"/>
    <xf numFmtId="0" fontId="24" fillId="20" borderId="17" xfId="0" applyFont="1" applyFill="1" applyBorder="1" applyAlignment="1">
      <alignment horizontal="center"/>
    </xf>
    <xf numFmtId="3" fontId="24" fillId="20" borderId="13" xfId="0" applyNumberFormat="1" applyFont="1" applyFill="1" applyBorder="1"/>
    <xf numFmtId="185" fontId="24" fillId="20" borderId="13" xfId="0" applyNumberFormat="1" applyFont="1" applyFill="1" applyBorder="1"/>
    <xf numFmtId="0" fontId="24" fillId="20" borderId="13" xfId="0" applyFont="1" applyFill="1" applyBorder="1"/>
    <xf numFmtId="185" fontId="24" fillId="20" borderId="0" xfId="0" applyNumberFormat="1" applyFont="1" applyFill="1"/>
    <xf numFmtId="0" fontId="18" fillId="22" borderId="12" xfId="0" applyFont="1" applyFill="1" applyBorder="1" applyAlignment="1">
      <alignment horizontal="center" vertical="center"/>
    </xf>
    <xf numFmtId="186" fontId="22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22" borderId="0" xfId="0" applyFont="1" applyFill="1" applyBorder="1"/>
    <xf numFmtId="0" fontId="24" fillId="22" borderId="0" xfId="0" applyFont="1" applyFill="1" applyBorder="1"/>
    <xf numFmtId="185" fontId="24" fillId="21" borderId="0" xfId="0" applyNumberFormat="1" applyFont="1" applyFill="1" applyBorder="1"/>
    <xf numFmtId="185" fontId="24" fillId="22" borderId="0" xfId="0" applyNumberFormat="1" applyFont="1" applyFill="1" applyBorder="1"/>
    <xf numFmtId="2" fontId="2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49" fontId="24" fillId="25" borderId="8" xfId="0" applyNumberFormat="1" applyFont="1" applyFill="1" applyBorder="1" applyAlignment="1">
      <alignment horizontal="center" vertical="center"/>
    </xf>
    <xf numFmtId="49" fontId="18" fillId="25" borderId="26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center" vertical="center"/>
    </xf>
    <xf numFmtId="49" fontId="18" fillId="25" borderId="23" xfId="0" applyNumberFormat="1" applyFont="1" applyFill="1" applyBorder="1" applyAlignment="1">
      <alignment horizontal="center" vertical="center"/>
    </xf>
    <xf numFmtId="49" fontId="24" fillId="20" borderId="11" xfId="0" applyNumberFormat="1" applyFont="1" applyFill="1" applyBorder="1" applyAlignment="1">
      <alignment horizontal="center" vertical="center"/>
    </xf>
    <xf numFmtId="49" fontId="24" fillId="20" borderId="23" xfId="0" applyNumberFormat="1" applyFont="1" applyFill="1" applyBorder="1" applyAlignment="1">
      <alignment horizontal="center" vertical="center"/>
    </xf>
    <xf numFmtId="3" fontId="22" fillId="0" borderId="0" xfId="26" applyNumberFormat="1" applyFont="1" applyFill="1" applyBorder="1" applyAlignment="1" applyProtection="1">
      <alignment horizontal="center" vertical="center" wrapText="1"/>
    </xf>
    <xf numFmtId="2" fontId="22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185" fontId="40" fillId="22" borderId="12" xfId="0" applyNumberFormat="1" applyFont="1" applyFill="1" applyBorder="1" applyAlignment="1">
      <alignment horizontal="center"/>
    </xf>
    <xf numFmtId="185" fontId="24" fillId="22" borderId="12" xfId="0" applyNumberFormat="1" applyFont="1" applyFill="1" applyBorder="1" applyAlignment="1">
      <alignment horizontal="center" vertical="center"/>
    </xf>
    <xf numFmtId="185" fontId="18" fillId="21" borderId="12" xfId="0" applyNumberFormat="1" applyFont="1" applyFill="1" applyBorder="1" applyAlignment="1">
      <alignment horizontal="center" vertical="center"/>
    </xf>
    <xf numFmtId="185" fontId="24" fillId="21" borderId="12" xfId="0" applyNumberFormat="1" applyFont="1" applyFill="1" applyBorder="1" applyAlignment="1">
      <alignment horizontal="center" vertical="center"/>
    </xf>
    <xf numFmtId="185" fontId="36" fillId="21" borderId="12" xfId="0" applyNumberFormat="1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right"/>
    </xf>
    <xf numFmtId="0" fontId="24" fillId="22" borderId="19" xfId="0" applyFont="1" applyFill="1" applyBorder="1" applyAlignment="1">
      <alignment horizontal="right"/>
    </xf>
    <xf numFmtId="0" fontId="24" fillId="22" borderId="13" xfId="0" applyFont="1" applyFill="1" applyBorder="1" applyAlignment="1">
      <alignment horizontal="right"/>
    </xf>
    <xf numFmtId="178" fontId="24" fillId="0" borderId="22" xfId="26" applyNumberFormat="1" applyFont="1" applyFill="1" applyBorder="1" applyAlignment="1">
      <alignment wrapText="1"/>
    </xf>
    <xf numFmtId="0" fontId="30" fillId="0" borderId="22" xfId="0" applyFont="1" applyBorder="1" applyAlignment="1">
      <alignment wrapText="1"/>
    </xf>
    <xf numFmtId="0" fontId="24" fillId="20" borderId="12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85" fontId="18" fillId="20" borderId="17" xfId="0" applyNumberFormat="1" applyFont="1" applyFill="1" applyBorder="1" applyAlignment="1">
      <alignment horizontal="center"/>
    </xf>
    <xf numFmtId="185" fontId="18" fillId="20" borderId="19" xfId="0" applyNumberFormat="1" applyFont="1" applyFill="1" applyBorder="1" applyAlignment="1">
      <alignment horizontal="center"/>
    </xf>
    <xf numFmtId="185" fontId="18" fillId="20" borderId="13" xfId="0" applyNumberFormat="1" applyFont="1" applyFill="1" applyBorder="1" applyAlignment="1">
      <alignment horizontal="center"/>
    </xf>
    <xf numFmtId="0" fontId="24" fillId="0" borderId="9" xfId="0" applyFont="1" applyBorder="1" applyAlignment="1"/>
    <xf numFmtId="0" fontId="18" fillId="0" borderId="9" xfId="0" applyFont="1" applyBorder="1" applyAlignment="1"/>
    <xf numFmtId="0" fontId="2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3" fontId="24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18" borderId="9" xfId="0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wrapText="1"/>
    </xf>
    <xf numFmtId="6" fontId="24" fillId="0" borderId="17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6" fontId="24" fillId="0" borderId="13" xfId="0" applyNumberFormat="1" applyFont="1" applyBorder="1" applyAlignment="1">
      <alignment horizontal="center"/>
    </xf>
    <xf numFmtId="3" fontId="18" fillId="24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top" wrapText="1"/>
    </xf>
    <xf numFmtId="3" fontId="22" fillId="0" borderId="22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wrapText="1"/>
    </xf>
    <xf numFmtId="3" fontId="22" fillId="0" borderId="0" xfId="26" applyNumberFormat="1" applyFont="1" applyFill="1" applyBorder="1" applyAlignment="1" applyProtection="1">
      <alignment horizontal="center" wrapText="1"/>
    </xf>
    <xf numFmtId="3" fontId="24" fillId="22" borderId="12" xfId="0" applyNumberFormat="1" applyFont="1" applyFill="1" applyBorder="1" applyAlignment="1">
      <alignment vertical="center"/>
    </xf>
    <xf numFmtId="0" fontId="24" fillId="21" borderId="9" xfId="0" applyFont="1" applyFill="1" applyBorder="1" applyAlignment="1">
      <alignment horizontal="left" wrapText="1"/>
    </xf>
    <xf numFmtId="0" fontId="24" fillId="21" borderId="11" xfId="0" applyFont="1" applyFill="1" applyBorder="1" applyAlignment="1">
      <alignment horizontal="left" wrapText="1"/>
    </xf>
    <xf numFmtId="3" fontId="24" fillId="22" borderId="12" xfId="0" applyNumberFormat="1" applyFont="1" applyFill="1" applyBorder="1" applyAlignment="1">
      <alignment horizontal="left" vertical="center"/>
    </xf>
    <xf numFmtId="3" fontId="24" fillId="0" borderId="28" xfId="0" applyNumberFormat="1" applyFont="1" applyBorder="1" applyAlignment="1">
      <alignment horizontal="center" wrapText="1"/>
    </xf>
    <xf numFmtId="3" fontId="24" fillId="0" borderId="29" xfId="0" applyNumberFormat="1" applyFont="1" applyBorder="1" applyAlignment="1">
      <alignment horizontal="center" wrapText="1"/>
    </xf>
    <xf numFmtId="3" fontId="24" fillId="0" borderId="30" xfId="0" applyNumberFormat="1" applyFont="1" applyBorder="1" applyAlignment="1">
      <alignment horizontal="center" wrapText="1"/>
    </xf>
    <xf numFmtId="3" fontId="24" fillId="21" borderId="12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horizontal="center" wrapText="1"/>
    </xf>
    <xf numFmtId="3" fontId="22" fillId="0" borderId="0" xfId="0" applyNumberFormat="1" applyFont="1" applyBorder="1" applyAlignment="1">
      <alignment horizontal="center"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7" zoomScaleNormal="100" workbookViewId="0">
      <selection activeCell="D10" sqref="D10"/>
    </sheetView>
  </sheetViews>
  <sheetFormatPr defaultRowHeight="15.75" x14ac:dyDescent="0.25"/>
  <cols>
    <col min="1" max="1" width="6.5703125" style="1" customWidth="1"/>
    <col min="2" max="2" width="28.5703125" style="2" customWidth="1"/>
    <col min="3" max="3" width="26.5703125" style="3" customWidth="1"/>
    <col min="4" max="4" width="25.42578125" style="4" customWidth="1"/>
    <col min="5" max="5" width="6" customWidth="1"/>
    <col min="6" max="6" width="23.5703125" customWidth="1"/>
    <col min="7" max="7" width="29.140625" customWidth="1"/>
    <col min="8" max="8" width="27.7109375" customWidth="1"/>
  </cols>
  <sheetData>
    <row r="1" spans="1:8" ht="18.75" customHeight="1" x14ac:dyDescent="0.25">
      <c r="C1" s="508" t="s">
        <v>527</v>
      </c>
      <c r="D1" s="508"/>
      <c r="E1" s="508"/>
      <c r="F1" s="508"/>
      <c r="G1" s="508"/>
      <c r="H1" s="508"/>
    </row>
    <row r="2" spans="1:8" ht="35.1" customHeight="1" x14ac:dyDescent="0.3">
      <c r="H2" s="125" t="s">
        <v>0</v>
      </c>
    </row>
    <row r="3" spans="1:8" ht="60" customHeight="1" x14ac:dyDescent="0.2">
      <c r="A3" s="166" t="s">
        <v>1</v>
      </c>
      <c r="B3" s="167" t="s">
        <v>2</v>
      </c>
      <c r="C3" s="168" t="s">
        <v>394</v>
      </c>
      <c r="D3" s="168" t="s">
        <v>474</v>
      </c>
      <c r="E3" s="166" t="s">
        <v>1</v>
      </c>
      <c r="F3" s="167" t="s">
        <v>2</v>
      </c>
      <c r="G3" s="168" t="s">
        <v>394</v>
      </c>
      <c r="H3" s="168" t="s">
        <v>478</v>
      </c>
    </row>
    <row r="4" spans="1:8" ht="35.1" customHeight="1" x14ac:dyDescent="0.25">
      <c r="A4" s="447"/>
      <c r="B4" s="330" t="s">
        <v>4</v>
      </c>
      <c r="C4" s="79"/>
      <c r="D4" s="79"/>
      <c r="E4" s="163"/>
      <c r="F4" s="330" t="s">
        <v>22</v>
      </c>
      <c r="G4" s="71"/>
      <c r="H4" s="124"/>
    </row>
    <row r="5" spans="1:8" ht="35.1" customHeight="1" x14ac:dyDescent="0.25">
      <c r="A5" s="221" t="s">
        <v>5</v>
      </c>
      <c r="B5" s="84" t="s">
        <v>6</v>
      </c>
      <c r="C5" s="79">
        <v>14605613</v>
      </c>
      <c r="D5" s="73">
        <v>19172704</v>
      </c>
      <c r="E5" s="74" t="s">
        <v>5</v>
      </c>
      <c r="F5" s="84" t="s">
        <v>23</v>
      </c>
      <c r="G5" s="102">
        <v>7952880</v>
      </c>
      <c r="H5" s="102">
        <v>11886120</v>
      </c>
    </row>
    <row r="6" spans="1:8" ht="35.1" customHeight="1" x14ac:dyDescent="0.25">
      <c r="A6" s="221"/>
      <c r="B6" s="84"/>
      <c r="C6" s="79"/>
      <c r="D6" s="73"/>
      <c r="E6" s="74" t="s">
        <v>7</v>
      </c>
      <c r="F6" s="331" t="s">
        <v>24</v>
      </c>
      <c r="G6" s="102">
        <v>1177745</v>
      </c>
      <c r="H6" s="102">
        <v>1809543</v>
      </c>
    </row>
    <row r="7" spans="1:8" ht="35.1" customHeight="1" x14ac:dyDescent="0.25">
      <c r="A7" s="221" t="s">
        <v>7</v>
      </c>
      <c r="B7" s="84" t="s">
        <v>10</v>
      </c>
      <c r="C7" s="79">
        <v>2771000</v>
      </c>
      <c r="D7" s="73">
        <v>2771000</v>
      </c>
      <c r="E7" s="74" t="s">
        <v>9</v>
      </c>
      <c r="F7" s="84" t="s">
        <v>25</v>
      </c>
      <c r="G7" s="102">
        <v>6891000</v>
      </c>
      <c r="H7" s="102">
        <v>11553899</v>
      </c>
    </row>
    <row r="8" spans="1:8" s="5" customFormat="1" ht="35.1" customHeight="1" x14ac:dyDescent="0.25">
      <c r="A8" s="221" t="s">
        <v>9</v>
      </c>
      <c r="B8" s="331" t="s">
        <v>12</v>
      </c>
      <c r="C8" s="79">
        <v>53387</v>
      </c>
      <c r="D8" s="73">
        <v>53387</v>
      </c>
      <c r="E8" s="74" t="s">
        <v>11</v>
      </c>
      <c r="F8" s="332" t="s">
        <v>26</v>
      </c>
      <c r="G8" s="102">
        <v>3793610</v>
      </c>
      <c r="H8" s="102">
        <v>3795000</v>
      </c>
    </row>
    <row r="9" spans="1:8" ht="35.1" customHeight="1" x14ac:dyDescent="0.25">
      <c r="A9" s="221" t="s">
        <v>11</v>
      </c>
      <c r="B9" s="331" t="s">
        <v>16</v>
      </c>
      <c r="C9" s="79">
        <v>2354535</v>
      </c>
      <c r="D9" s="73">
        <v>5623995</v>
      </c>
      <c r="E9" s="74" t="s">
        <v>13</v>
      </c>
      <c r="F9" s="118" t="s">
        <v>27</v>
      </c>
      <c r="G9" s="102">
        <v>320000</v>
      </c>
      <c r="H9" s="102">
        <v>903693</v>
      </c>
    </row>
    <row r="10" spans="1:8" ht="35.1" customHeight="1" x14ac:dyDescent="0.25">
      <c r="A10" s="452"/>
      <c r="B10" s="165" t="s">
        <v>479</v>
      </c>
      <c r="C10" s="85">
        <f>SUM(C5:C9)</f>
        <v>19784535</v>
      </c>
      <c r="D10" s="449">
        <f>SUM(D5:D9)</f>
        <v>27621086</v>
      </c>
      <c r="E10" s="451"/>
      <c r="F10" s="144" t="s">
        <v>481</v>
      </c>
      <c r="G10" s="145">
        <f>SUM(G5:G9)</f>
        <v>20135235</v>
      </c>
      <c r="H10" s="145">
        <f>SUM(H5:H9)</f>
        <v>29948255</v>
      </c>
    </row>
    <row r="11" spans="1:8" ht="35.1" customHeight="1" x14ac:dyDescent="0.25">
      <c r="A11" s="221" t="s">
        <v>13</v>
      </c>
      <c r="B11" s="84" t="s">
        <v>8</v>
      </c>
      <c r="C11" s="79">
        <v>9746155</v>
      </c>
      <c r="D11" s="73">
        <v>9746155</v>
      </c>
      <c r="E11" s="453"/>
      <c r="F11" s="454"/>
      <c r="G11" s="178"/>
      <c r="H11" s="178"/>
    </row>
    <row r="12" spans="1:8" ht="35.1" customHeight="1" x14ac:dyDescent="0.25">
      <c r="A12" s="221" t="s">
        <v>15</v>
      </c>
      <c r="B12" s="84" t="s">
        <v>475</v>
      </c>
      <c r="C12" s="79"/>
      <c r="D12" s="73">
        <v>29999999</v>
      </c>
      <c r="E12" s="453"/>
      <c r="F12" s="454"/>
      <c r="G12" s="178"/>
      <c r="H12" s="178"/>
    </row>
    <row r="13" spans="1:8" ht="35.1" customHeight="1" x14ac:dyDescent="0.25">
      <c r="A13" s="221" t="s">
        <v>17</v>
      </c>
      <c r="B13" s="84" t="s">
        <v>477</v>
      </c>
      <c r="C13" s="79"/>
      <c r="D13" s="73"/>
      <c r="E13" s="74" t="s">
        <v>28</v>
      </c>
      <c r="F13" s="118" t="s">
        <v>426</v>
      </c>
      <c r="G13" s="102">
        <v>110410862</v>
      </c>
      <c r="H13" s="102">
        <v>110351710</v>
      </c>
    </row>
    <row r="14" spans="1:8" ht="35.1" customHeight="1" x14ac:dyDescent="0.25">
      <c r="A14" s="221" t="s">
        <v>31</v>
      </c>
      <c r="B14" s="331" t="s">
        <v>425</v>
      </c>
      <c r="C14" s="79">
        <v>7027018</v>
      </c>
      <c r="D14" s="73">
        <v>7027018</v>
      </c>
      <c r="E14" s="74" t="s">
        <v>17</v>
      </c>
      <c r="F14" s="332" t="s">
        <v>30</v>
      </c>
      <c r="G14" s="102">
        <v>24979679</v>
      </c>
      <c r="H14" s="102">
        <v>53077012</v>
      </c>
    </row>
    <row r="15" spans="1:8" ht="35.1" customHeight="1" x14ac:dyDescent="0.25">
      <c r="A15" s="221" t="s">
        <v>476</v>
      </c>
      <c r="B15" s="84" t="s">
        <v>275</v>
      </c>
      <c r="C15" s="79">
        <v>400000</v>
      </c>
      <c r="D15" s="73">
        <v>400000</v>
      </c>
      <c r="E15" s="74" t="s">
        <v>31</v>
      </c>
      <c r="F15" s="332" t="s">
        <v>32</v>
      </c>
      <c r="G15" s="102"/>
      <c r="H15" s="102"/>
    </row>
    <row r="16" spans="1:8" ht="35.1" customHeight="1" x14ac:dyDescent="0.25">
      <c r="A16" s="452"/>
      <c r="B16" s="165" t="s">
        <v>480</v>
      </c>
      <c r="C16" s="85">
        <f>SUM(C11:C15)</f>
        <v>17173173</v>
      </c>
      <c r="D16" s="449">
        <f>SUM(D11:D15)</f>
        <v>47173172</v>
      </c>
      <c r="E16" s="74"/>
      <c r="F16" s="332"/>
      <c r="G16" s="102"/>
      <c r="H16" s="102"/>
    </row>
    <row r="17" spans="1:8" ht="35.1" customHeight="1" x14ac:dyDescent="0.25">
      <c r="A17" s="221"/>
      <c r="B17" s="160" t="s">
        <v>18</v>
      </c>
      <c r="C17" s="85">
        <v>36957708</v>
      </c>
      <c r="D17" s="449">
        <f>SUM(D16+D10)</f>
        <v>74794258</v>
      </c>
      <c r="E17" s="244"/>
      <c r="F17" s="245" t="s">
        <v>33</v>
      </c>
      <c r="G17" s="105">
        <f>SUM(G10:G14)</f>
        <v>155525776</v>
      </c>
      <c r="H17" s="105">
        <f>SUM(H10:H15)</f>
        <v>193376977</v>
      </c>
    </row>
    <row r="18" spans="1:8" ht="35.1" customHeight="1" x14ac:dyDescent="0.25">
      <c r="A18" s="447" t="s">
        <v>19</v>
      </c>
      <c r="B18" s="330" t="s">
        <v>20</v>
      </c>
      <c r="C18" s="79">
        <v>119152292</v>
      </c>
      <c r="D18" s="73">
        <v>119166943</v>
      </c>
      <c r="E18" s="70"/>
      <c r="F18" s="70"/>
      <c r="G18" s="70"/>
      <c r="H18" s="70"/>
    </row>
    <row r="19" spans="1:8" ht="35.1" customHeight="1" x14ac:dyDescent="0.25">
      <c r="A19" s="447"/>
      <c r="B19" s="330" t="s">
        <v>319</v>
      </c>
      <c r="C19" s="98"/>
      <c r="D19" s="455">
        <v>61575</v>
      </c>
      <c r="E19" s="87" t="s">
        <v>19</v>
      </c>
      <c r="F19" s="122" t="s">
        <v>295</v>
      </c>
      <c r="G19" s="124">
        <v>584234</v>
      </c>
      <c r="H19" s="124">
        <v>645799</v>
      </c>
    </row>
    <row r="20" spans="1:8" ht="35.1" customHeight="1" x14ac:dyDescent="0.25">
      <c r="A20" s="448"/>
      <c r="B20" s="165" t="s">
        <v>21</v>
      </c>
      <c r="C20" s="104">
        <f>SUM(C17:C18)</f>
        <v>156110000</v>
      </c>
      <c r="D20" s="450">
        <f>SUM(D17:D19)</f>
        <v>194022776</v>
      </c>
      <c r="E20" s="164"/>
      <c r="F20" s="245" t="s">
        <v>34</v>
      </c>
      <c r="G20" s="105">
        <f>SUM(G17:G19)</f>
        <v>156110010</v>
      </c>
      <c r="H20" s="105">
        <f>SUM(H19+H17)</f>
        <v>194022776</v>
      </c>
    </row>
    <row r="21" spans="1:8" ht="35.1" customHeight="1" x14ac:dyDescent="0.25"/>
    <row r="22" spans="1:8" ht="35.1" customHeight="1" x14ac:dyDescent="0.25"/>
    <row r="23" spans="1:8" ht="35.1" customHeight="1" x14ac:dyDescent="0.25"/>
    <row r="24" spans="1:8" ht="35.1" customHeight="1" x14ac:dyDescent="0.25"/>
    <row r="25" spans="1:8" ht="35.1" customHeight="1" x14ac:dyDescent="0.25"/>
    <row r="26" spans="1:8" ht="35.1" customHeight="1" x14ac:dyDescent="0.25"/>
    <row r="27" spans="1:8" ht="35.1" customHeight="1" x14ac:dyDescent="0.25"/>
    <row r="28" spans="1:8" ht="35.1" customHeight="1" x14ac:dyDescent="0.25"/>
    <row r="29" spans="1:8" s="6" customFormat="1" ht="35.1" customHeight="1" x14ac:dyDescent="0.2"/>
    <row r="30" spans="1:8" s="6" customFormat="1" ht="35.1" customHeight="1" x14ac:dyDescent="0.2"/>
    <row r="31" spans="1:8" s="6" customFormat="1" ht="35.1" customHeight="1" x14ac:dyDescent="0.2"/>
    <row r="32" spans="1:8" ht="35.1" customHeight="1" x14ac:dyDescent="0.25"/>
    <row r="33" spans="3:3" ht="35.1" customHeight="1" x14ac:dyDescent="0.25">
      <c r="C33" s="11"/>
    </row>
    <row r="34" spans="3:3" ht="35.1" customHeight="1" x14ac:dyDescent="0.25"/>
    <row r="35" spans="3:3" ht="35.1" customHeight="1" x14ac:dyDescent="0.25"/>
    <row r="36" spans="3:3" ht="35.1" customHeight="1" x14ac:dyDescent="0.25"/>
    <row r="37" spans="3:3" ht="35.1" customHeight="1" x14ac:dyDescent="0.25"/>
    <row r="38" spans="3:3" ht="35.1" customHeight="1" x14ac:dyDescent="0.25"/>
    <row r="39" spans="3:3" ht="35.1" customHeight="1" x14ac:dyDescent="0.25"/>
    <row r="40" spans="3:3" ht="35.1" customHeight="1" x14ac:dyDescent="0.25"/>
    <row r="41" spans="3:3" ht="35.1" customHeight="1" x14ac:dyDescent="0.25"/>
    <row r="42" spans="3:3" ht="35.1" customHeight="1" x14ac:dyDescent="0.25"/>
    <row r="43" spans="3:3" ht="35.1" customHeight="1" x14ac:dyDescent="0.25"/>
    <row r="44" spans="3:3" ht="35.1" customHeight="1" x14ac:dyDescent="0.25"/>
    <row r="45" spans="3:3" ht="35.1" customHeight="1" x14ac:dyDescent="0.25"/>
    <row r="46" spans="3:3" ht="35.1" customHeight="1" x14ac:dyDescent="0.25"/>
    <row r="47" spans="3:3" ht="35.1" customHeight="1" x14ac:dyDescent="0.25"/>
  </sheetData>
  <sheetProtection selectLockedCells="1" selectUnlockedCells="1"/>
  <mergeCells count="1">
    <mergeCell ref="C1:H1"/>
  </mergeCells>
  <phoneticPr fontId="0" type="noConversion"/>
  <pageMargins left="0.5" right="0.36249999999999999" top="0.59027777777777779" bottom="0.59027777777777779" header="0.51180555555555551" footer="0.51180555555555551"/>
  <pageSetup paperSize="9" scale="59" firstPageNumber="0" orientation="landscape" horizontalDpi="300" verticalDpi="300" r:id="rId1"/>
  <headerFooter alignWithMargins="0"/>
  <rowBreaks count="1" manualBreakCount="1">
    <brk id="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view="pageBreakPreview" zoomScale="60" zoomScaleNormal="100" workbookViewId="0">
      <selection activeCell="J15" sqref="J15"/>
    </sheetView>
  </sheetViews>
  <sheetFormatPr defaultRowHeight="12.75" x14ac:dyDescent="0.2"/>
  <cols>
    <col min="3" max="3" width="30.140625" customWidth="1"/>
    <col min="4" max="4" width="15.7109375" customWidth="1"/>
    <col min="5" max="5" width="18" customWidth="1"/>
    <col min="7" max="7" width="12.28515625" customWidth="1"/>
    <col min="8" max="8" width="32.7109375" customWidth="1"/>
    <col min="9" max="9" width="36.28515625" customWidth="1"/>
    <col min="10" max="10" width="28.42578125" customWidth="1"/>
  </cols>
  <sheetData>
    <row r="2" spans="1:10" x14ac:dyDescent="0.2">
      <c r="B2" t="s">
        <v>142</v>
      </c>
    </row>
    <row r="3" spans="1:10" ht="18" x14ac:dyDescent="0.25">
      <c r="H3" s="133" t="s">
        <v>363</v>
      </c>
    </row>
    <row r="4" spans="1:10" ht="15.75" x14ac:dyDescent="0.25">
      <c r="A4" s="55"/>
      <c r="B4" s="55"/>
      <c r="C4" s="55" t="s">
        <v>539</v>
      </c>
      <c r="D4" s="55"/>
      <c r="E4" s="55"/>
      <c r="F4" s="55"/>
      <c r="G4" s="55"/>
      <c r="H4" s="55"/>
      <c r="I4" s="55"/>
      <c r="J4" s="6"/>
    </row>
    <row r="5" spans="1:10" ht="15.75" x14ac:dyDescent="0.25">
      <c r="A5" s="55"/>
      <c r="B5" s="55"/>
      <c r="C5" s="55"/>
      <c r="D5" s="55"/>
      <c r="E5" s="55"/>
      <c r="F5" s="55"/>
      <c r="G5" s="55"/>
      <c r="H5" s="55"/>
      <c r="I5" s="502" t="s">
        <v>550</v>
      </c>
      <c r="J5" s="503" t="s">
        <v>551</v>
      </c>
    </row>
    <row r="6" spans="1:10" ht="15.75" x14ac:dyDescent="0.25">
      <c r="B6" s="71" t="s">
        <v>540</v>
      </c>
      <c r="C6" s="71"/>
      <c r="D6" s="71"/>
      <c r="E6" s="71"/>
      <c r="F6" s="71"/>
      <c r="G6" s="71"/>
      <c r="H6" s="71" t="s">
        <v>516</v>
      </c>
      <c r="I6" s="82" t="s">
        <v>517</v>
      </c>
      <c r="J6" s="82" t="s">
        <v>517</v>
      </c>
    </row>
    <row r="7" spans="1:10" ht="15.75" x14ac:dyDescent="0.25">
      <c r="B7" s="70" t="s">
        <v>358</v>
      </c>
      <c r="C7" s="70"/>
      <c r="D7" s="70" t="s">
        <v>359</v>
      </c>
      <c r="E7" s="71" t="s">
        <v>360</v>
      </c>
      <c r="F7" s="545"/>
      <c r="G7" s="546"/>
      <c r="H7" s="70"/>
      <c r="I7" s="70"/>
      <c r="J7" s="70"/>
    </row>
    <row r="8" spans="1:10" ht="15.75" x14ac:dyDescent="0.25">
      <c r="B8" s="70"/>
      <c r="C8" s="70"/>
      <c r="D8" s="70"/>
      <c r="E8" s="70"/>
      <c r="F8" s="545"/>
      <c r="G8" s="546"/>
      <c r="H8" s="70"/>
      <c r="I8" s="70"/>
      <c r="J8" s="70"/>
    </row>
    <row r="9" spans="1:10" ht="15.75" x14ac:dyDescent="0.25">
      <c r="B9" s="70" t="s">
        <v>361</v>
      </c>
      <c r="C9" s="70"/>
      <c r="D9" s="70" t="s">
        <v>362</v>
      </c>
      <c r="E9" s="71" t="s">
        <v>364</v>
      </c>
      <c r="F9" s="545"/>
      <c r="G9" s="547"/>
      <c r="H9" s="70"/>
      <c r="I9" s="70"/>
      <c r="J9" s="70"/>
    </row>
    <row r="10" spans="1:10" ht="15.75" x14ac:dyDescent="0.25">
      <c r="B10" s="70"/>
      <c r="C10" s="70"/>
      <c r="D10" s="70"/>
      <c r="E10" s="70"/>
      <c r="F10" s="71"/>
      <c r="G10" s="70"/>
      <c r="H10" s="70"/>
      <c r="I10" s="70"/>
      <c r="J10" s="70"/>
    </row>
    <row r="11" spans="1:10" ht="15.75" x14ac:dyDescent="0.25">
      <c r="B11" s="71" t="s">
        <v>541</v>
      </c>
      <c r="D11" s="71"/>
      <c r="E11" s="71"/>
      <c r="F11" s="71"/>
      <c r="G11" s="71"/>
      <c r="H11" s="70"/>
      <c r="I11" s="70"/>
      <c r="J11" s="70"/>
    </row>
    <row r="12" spans="1:10" ht="15.75" x14ac:dyDescent="0.25">
      <c r="B12" s="70" t="s">
        <v>358</v>
      </c>
      <c r="C12" s="70"/>
      <c r="D12" s="70" t="s">
        <v>359</v>
      </c>
      <c r="E12" s="70"/>
      <c r="F12" s="70"/>
      <c r="G12" s="71" t="s">
        <v>321</v>
      </c>
      <c r="I12" s="210">
        <v>76248275</v>
      </c>
      <c r="J12" s="210">
        <v>76248275</v>
      </c>
    </row>
    <row r="13" spans="1:10" ht="15.75" x14ac:dyDescent="0.25">
      <c r="B13" s="70"/>
      <c r="C13" s="70"/>
      <c r="D13" s="70"/>
      <c r="E13" s="70"/>
      <c r="F13" s="70"/>
      <c r="G13" s="70"/>
      <c r="H13" s="70"/>
      <c r="I13" s="210"/>
      <c r="J13" s="210"/>
    </row>
    <row r="14" spans="1:10" ht="15.75" x14ac:dyDescent="0.25">
      <c r="B14" s="70" t="s">
        <v>361</v>
      </c>
      <c r="C14" s="70"/>
      <c r="D14" s="70" t="s">
        <v>362</v>
      </c>
      <c r="E14" s="70"/>
      <c r="F14" s="70"/>
      <c r="G14" s="70"/>
      <c r="H14" s="70"/>
      <c r="I14" s="210">
        <v>20587228</v>
      </c>
      <c r="J14" s="210">
        <v>20587228</v>
      </c>
    </row>
    <row r="15" spans="1:10" ht="18.75" x14ac:dyDescent="0.3">
      <c r="B15" s="36"/>
      <c r="C15" s="36"/>
      <c r="D15" s="36"/>
      <c r="E15" s="36"/>
      <c r="F15" s="36"/>
      <c r="G15" s="36"/>
      <c r="H15" s="36"/>
      <c r="I15" s="501">
        <f>SUM(I11:I14)</f>
        <v>96835503</v>
      </c>
      <c r="J15" s="501">
        <f>SUM(J11:J14)</f>
        <v>96835503</v>
      </c>
    </row>
    <row r="16" spans="1:10" ht="15.75" x14ac:dyDescent="0.25">
      <c r="B16" s="36"/>
      <c r="C16" s="36"/>
      <c r="D16" s="36"/>
      <c r="E16" s="36"/>
      <c r="F16" s="36"/>
      <c r="G16" s="36"/>
      <c r="H16" s="36"/>
      <c r="I16" s="3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20" spans="2:9" ht="18.75" x14ac:dyDescent="0.3">
      <c r="B20" s="542" t="s">
        <v>542</v>
      </c>
      <c r="C20" s="542"/>
      <c r="D20" s="542"/>
      <c r="E20" s="542"/>
      <c r="F20" s="542"/>
      <c r="G20" s="542"/>
      <c r="H20" s="542"/>
      <c r="I20" s="542"/>
    </row>
    <row r="21" spans="2:9" ht="15.75" x14ac:dyDescent="0.25">
      <c r="B21" s="111"/>
      <c r="C21" s="29"/>
      <c r="D21" s="29"/>
      <c r="E21" s="29"/>
      <c r="F21" s="29"/>
      <c r="G21" s="29"/>
      <c r="H21" s="29" t="s">
        <v>391</v>
      </c>
      <c r="I21" s="30" t="s">
        <v>304</v>
      </c>
    </row>
    <row r="22" spans="2:9" ht="15.75" x14ac:dyDescent="0.25">
      <c r="B22" s="543" t="s">
        <v>1</v>
      </c>
      <c r="C22" s="543" t="s">
        <v>323</v>
      </c>
      <c r="D22" s="544" t="s">
        <v>324</v>
      </c>
      <c r="E22" s="544"/>
      <c r="F22" s="544"/>
      <c r="G22" s="544" t="s">
        <v>325</v>
      </c>
      <c r="H22" s="544"/>
      <c r="I22" s="107" t="s">
        <v>109</v>
      </c>
    </row>
    <row r="23" spans="2:9" ht="31.5" x14ac:dyDescent="0.2">
      <c r="B23" s="543"/>
      <c r="C23" s="543"/>
      <c r="D23" s="108" t="s">
        <v>117</v>
      </c>
      <c r="E23" s="108" t="s">
        <v>326</v>
      </c>
      <c r="F23" s="108" t="s">
        <v>327</v>
      </c>
      <c r="G23" s="108" t="s">
        <v>117</v>
      </c>
      <c r="H23" s="108" t="s">
        <v>328</v>
      </c>
      <c r="I23" s="108" t="s">
        <v>329</v>
      </c>
    </row>
    <row r="24" spans="2:9" ht="15.75" x14ac:dyDescent="0.25">
      <c r="B24" s="19" t="s">
        <v>3</v>
      </c>
      <c r="C24" s="24" t="s">
        <v>330</v>
      </c>
      <c r="D24" s="112"/>
      <c r="E24" s="112"/>
      <c r="F24" s="112"/>
      <c r="G24" s="112"/>
      <c r="H24" s="112"/>
      <c r="I24" s="112"/>
    </row>
    <row r="25" spans="2:9" ht="15.75" x14ac:dyDescent="0.25">
      <c r="B25" s="19" t="s">
        <v>5</v>
      </c>
      <c r="C25" s="24" t="s">
        <v>331</v>
      </c>
      <c r="D25" s="8" t="s">
        <v>332</v>
      </c>
      <c r="E25" s="8" t="s">
        <v>114</v>
      </c>
      <c r="F25" s="8" t="s">
        <v>333</v>
      </c>
      <c r="G25" s="8" t="s">
        <v>115</v>
      </c>
      <c r="H25" s="8" t="s">
        <v>115</v>
      </c>
      <c r="I25" s="8" t="s">
        <v>114</v>
      </c>
    </row>
    <row r="26" spans="2:9" ht="31.5" x14ac:dyDescent="0.25">
      <c r="B26" s="19" t="s">
        <v>7</v>
      </c>
      <c r="C26" s="56" t="s">
        <v>334</v>
      </c>
      <c r="D26" s="8" t="s">
        <v>335</v>
      </c>
      <c r="E26" s="8" t="s">
        <v>115</v>
      </c>
      <c r="F26" s="8" t="s">
        <v>115</v>
      </c>
      <c r="G26" s="8" t="s">
        <v>115</v>
      </c>
      <c r="H26" s="8" t="s">
        <v>115</v>
      </c>
      <c r="I26" s="8" t="s">
        <v>115</v>
      </c>
    </row>
    <row r="27" spans="2:9" ht="15.75" x14ac:dyDescent="0.25">
      <c r="B27" s="19" t="s">
        <v>9</v>
      </c>
      <c r="C27" s="24" t="s">
        <v>336</v>
      </c>
      <c r="D27" s="8" t="s">
        <v>114</v>
      </c>
      <c r="E27" s="8" t="s">
        <v>115</v>
      </c>
      <c r="F27" s="8" t="s">
        <v>114</v>
      </c>
      <c r="G27" s="8" t="s">
        <v>114</v>
      </c>
      <c r="H27" s="8" t="s">
        <v>114</v>
      </c>
      <c r="I27" s="8" t="s">
        <v>114</v>
      </c>
    </row>
    <row r="28" spans="2:9" ht="31.5" x14ac:dyDescent="0.25">
      <c r="B28" s="19" t="s">
        <v>96</v>
      </c>
      <c r="C28" s="24" t="s">
        <v>337</v>
      </c>
      <c r="D28" s="113" t="s">
        <v>338</v>
      </c>
      <c r="E28" s="113" t="s">
        <v>339</v>
      </c>
      <c r="F28" s="8"/>
      <c r="G28" s="113" t="s">
        <v>340</v>
      </c>
      <c r="H28" s="8"/>
      <c r="I28" s="8"/>
    </row>
    <row r="29" spans="2:9" ht="45" x14ac:dyDescent="0.25">
      <c r="B29" s="19" t="s">
        <v>19</v>
      </c>
      <c r="C29" s="114" t="s">
        <v>341</v>
      </c>
      <c r="D29" s="115" t="s">
        <v>333</v>
      </c>
      <c r="E29" s="115" t="s">
        <v>322</v>
      </c>
      <c r="F29" s="116" t="s">
        <v>322</v>
      </c>
      <c r="G29" s="116" t="s">
        <v>322</v>
      </c>
      <c r="H29" s="116" t="s">
        <v>322</v>
      </c>
      <c r="I29" s="116" t="s">
        <v>115</v>
      </c>
    </row>
    <row r="30" spans="2:9" ht="31.5" x14ac:dyDescent="0.25">
      <c r="B30" s="19" t="s">
        <v>46</v>
      </c>
      <c r="C30" s="56" t="s">
        <v>342</v>
      </c>
      <c r="D30" s="115" t="s">
        <v>333</v>
      </c>
      <c r="E30" s="115" t="s">
        <v>322</v>
      </c>
      <c r="F30" s="116" t="s">
        <v>322</v>
      </c>
      <c r="G30" s="116" t="s">
        <v>322</v>
      </c>
      <c r="H30" s="116" t="s">
        <v>322</v>
      </c>
      <c r="I30" s="116" t="s">
        <v>115</v>
      </c>
    </row>
    <row r="31" spans="2:9" ht="45" x14ac:dyDescent="0.25">
      <c r="B31" s="19" t="s">
        <v>73</v>
      </c>
      <c r="C31" s="114" t="s">
        <v>343</v>
      </c>
      <c r="D31" s="115" t="s">
        <v>333</v>
      </c>
      <c r="E31" s="115" t="s">
        <v>322</v>
      </c>
      <c r="F31" s="116" t="s">
        <v>322</v>
      </c>
      <c r="G31" s="116" t="s">
        <v>322</v>
      </c>
      <c r="H31" s="116" t="s">
        <v>322</v>
      </c>
      <c r="I31" s="116" t="s">
        <v>115</v>
      </c>
    </row>
    <row r="32" spans="2:9" ht="31.5" x14ac:dyDescent="0.25">
      <c r="B32" s="19" t="s">
        <v>59</v>
      </c>
      <c r="C32" s="56" t="s">
        <v>344</v>
      </c>
      <c r="D32" s="115" t="s">
        <v>333</v>
      </c>
      <c r="E32" s="115" t="s">
        <v>322</v>
      </c>
      <c r="F32" s="116" t="s">
        <v>322</v>
      </c>
      <c r="G32" s="116" t="s">
        <v>322</v>
      </c>
      <c r="H32" s="116" t="s">
        <v>322</v>
      </c>
      <c r="I32" s="116" t="s">
        <v>115</v>
      </c>
    </row>
    <row r="33" spans="2:9" ht="15.75" x14ac:dyDescent="0.25">
      <c r="B33" s="19"/>
      <c r="C33" s="10" t="s">
        <v>109</v>
      </c>
      <c r="D33" s="115" t="s">
        <v>333</v>
      </c>
      <c r="E33" s="115" t="s">
        <v>322</v>
      </c>
      <c r="F33" s="9"/>
      <c r="G33" s="8" t="s">
        <v>114</v>
      </c>
      <c r="H33" s="8" t="s">
        <v>114</v>
      </c>
      <c r="I33" s="9"/>
    </row>
  </sheetData>
  <mergeCells count="8">
    <mergeCell ref="B20:I20"/>
    <mergeCell ref="B22:B23"/>
    <mergeCell ref="C22:C23"/>
    <mergeCell ref="D22:F22"/>
    <mergeCell ref="G22:H22"/>
    <mergeCell ref="F7:G7"/>
    <mergeCell ref="F9:G9"/>
    <mergeCell ref="F8:G8"/>
  </mergeCells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3" zoomScaleNormal="100" workbookViewId="0">
      <selection activeCell="I23" sqref="I23"/>
    </sheetView>
  </sheetViews>
  <sheetFormatPr defaultRowHeight="15" x14ac:dyDescent="0.3"/>
  <cols>
    <col min="1" max="1" width="4.7109375" style="3" customWidth="1"/>
    <col min="2" max="2" width="5.7109375" style="3" customWidth="1"/>
    <col min="3" max="3" width="33.85546875" style="11" customWidth="1"/>
    <col min="4" max="4" width="0" style="11" hidden="1" customWidth="1"/>
    <col min="5" max="5" width="34.140625" style="15" customWidth="1"/>
    <col min="6" max="6" width="36.140625" style="15" customWidth="1"/>
    <col min="7" max="16384" width="9.140625" style="15"/>
  </cols>
  <sheetData>
    <row r="1" spans="1:6" ht="16.5" x14ac:dyDescent="0.3">
      <c r="A1" s="29"/>
      <c r="B1" s="29"/>
      <c r="C1" s="27"/>
      <c r="D1" s="27"/>
    </row>
    <row r="2" spans="1:6" ht="16.5" x14ac:dyDescent="0.3">
      <c r="A2" s="29"/>
      <c r="B2" s="29"/>
      <c r="C2" s="27"/>
      <c r="D2" s="27"/>
    </row>
    <row r="3" spans="1:6" ht="45.75" customHeight="1" x14ac:dyDescent="0.3">
      <c r="A3" s="549" t="s">
        <v>543</v>
      </c>
      <c r="B3" s="549"/>
      <c r="C3" s="549"/>
      <c r="D3" s="549"/>
      <c r="E3" s="549"/>
      <c r="F3" s="549"/>
    </row>
    <row r="4" spans="1:6" ht="20.100000000000001" customHeight="1" x14ac:dyDescent="0.3">
      <c r="A4" s="29"/>
      <c r="B4" s="29"/>
      <c r="C4" s="61"/>
      <c r="D4" s="61"/>
      <c r="F4" s="17" t="s">
        <v>365</v>
      </c>
    </row>
    <row r="5" spans="1:6" s="51" customFormat="1" ht="63" customHeight="1" x14ac:dyDescent="0.25">
      <c r="A5" s="258" t="s">
        <v>120</v>
      </c>
      <c r="B5" s="258" t="s">
        <v>147</v>
      </c>
      <c r="C5" s="548" t="s">
        <v>2</v>
      </c>
      <c r="D5" s="548"/>
      <c r="E5" s="246" t="s">
        <v>394</v>
      </c>
      <c r="F5" s="246" t="s">
        <v>518</v>
      </c>
    </row>
    <row r="6" spans="1:6" s="51" customFormat="1" ht="60" customHeight="1" x14ac:dyDescent="0.25">
      <c r="A6" s="158" t="s">
        <v>5</v>
      </c>
      <c r="B6" s="211" t="s">
        <v>203</v>
      </c>
      <c r="C6" s="159" t="s">
        <v>204</v>
      </c>
      <c r="D6" s="159"/>
      <c r="E6" s="259">
        <v>2154535</v>
      </c>
      <c r="F6" s="102">
        <v>2154535</v>
      </c>
    </row>
    <row r="7" spans="1:6" s="51" customFormat="1" ht="60" customHeight="1" x14ac:dyDescent="0.25">
      <c r="A7" s="74" t="s">
        <v>141</v>
      </c>
      <c r="B7" s="74"/>
      <c r="C7" s="84" t="s">
        <v>520</v>
      </c>
      <c r="D7" s="84"/>
      <c r="E7" s="259">
        <v>200000</v>
      </c>
      <c r="F7" s="102">
        <v>500000</v>
      </c>
    </row>
    <row r="8" spans="1:6" s="51" customFormat="1" ht="60" customHeight="1" x14ac:dyDescent="0.25">
      <c r="A8" s="74" t="s">
        <v>132</v>
      </c>
      <c r="B8" s="74" t="s">
        <v>203</v>
      </c>
      <c r="C8" s="84" t="s">
        <v>519</v>
      </c>
      <c r="D8" s="84"/>
      <c r="E8" s="259"/>
      <c r="F8" s="102"/>
    </row>
    <row r="9" spans="1:6" s="51" customFormat="1" ht="60" customHeight="1" x14ac:dyDescent="0.25">
      <c r="A9" s="74"/>
      <c r="B9" s="74"/>
      <c r="C9" s="84" t="s">
        <v>388</v>
      </c>
      <c r="D9" s="84"/>
      <c r="E9" s="259"/>
      <c r="F9" s="102">
        <v>2969460</v>
      </c>
    </row>
    <row r="10" spans="1:6" s="51" customFormat="1" ht="60" customHeight="1" x14ac:dyDescent="0.25">
      <c r="A10" s="74"/>
      <c r="B10" s="161"/>
      <c r="C10" s="162" t="s">
        <v>399</v>
      </c>
      <c r="D10" s="162"/>
      <c r="E10" s="260">
        <f>SUM(E6:E9)</f>
        <v>2354535</v>
      </c>
      <c r="F10" s="145">
        <v>5623995</v>
      </c>
    </row>
    <row r="11" spans="1:6" ht="16.5" x14ac:dyDescent="0.3">
      <c r="A11" s="29"/>
      <c r="B11" s="29"/>
      <c r="C11" s="27"/>
      <c r="D11" s="27"/>
    </row>
    <row r="12" spans="1:6" ht="30" customHeight="1" x14ac:dyDescent="0.3">
      <c r="A12" s="550" t="s">
        <v>544</v>
      </c>
      <c r="B12" s="550"/>
      <c r="C12" s="550"/>
      <c r="D12" s="550"/>
      <c r="E12" s="550"/>
      <c r="F12" s="550"/>
    </row>
    <row r="13" spans="1:6" ht="30" customHeight="1" x14ac:dyDescent="0.3">
      <c r="A13" s="551"/>
      <c r="B13" s="551"/>
      <c r="C13" s="551"/>
      <c r="D13" s="551"/>
      <c r="E13" s="551"/>
      <c r="F13" s="551"/>
    </row>
    <row r="14" spans="1:6" ht="60" customHeight="1" x14ac:dyDescent="0.3">
      <c r="A14" s="78" t="s">
        <v>120</v>
      </c>
      <c r="B14" s="78" t="s">
        <v>147</v>
      </c>
      <c r="C14" s="261" t="s">
        <v>2</v>
      </c>
      <c r="D14" s="261"/>
      <c r="E14" s="183" t="s">
        <v>394</v>
      </c>
      <c r="F14" s="183" t="s">
        <v>518</v>
      </c>
    </row>
    <row r="15" spans="1:6" ht="50.1" customHeight="1" x14ac:dyDescent="0.3">
      <c r="A15" s="83" t="s">
        <v>5</v>
      </c>
      <c r="B15" s="71" t="s">
        <v>311</v>
      </c>
      <c r="C15" s="331" t="s">
        <v>521</v>
      </c>
      <c r="D15" s="79"/>
      <c r="E15" s="70"/>
      <c r="F15" s="102">
        <v>29999999</v>
      </c>
    </row>
    <row r="16" spans="1:6" ht="50.1" customHeight="1" x14ac:dyDescent="0.3">
      <c r="A16" s="83" t="s">
        <v>7</v>
      </c>
      <c r="B16" s="71" t="s">
        <v>311</v>
      </c>
      <c r="C16" s="480" t="s">
        <v>403</v>
      </c>
      <c r="D16" s="79"/>
      <c r="E16" s="102">
        <v>9746155</v>
      </c>
      <c r="F16" s="102">
        <v>9746155</v>
      </c>
    </row>
    <row r="17" spans="1:6" ht="50.1" customHeight="1" x14ac:dyDescent="0.3">
      <c r="A17" s="529" t="s">
        <v>312</v>
      </c>
      <c r="B17" s="529"/>
      <c r="C17" s="160" t="s">
        <v>207</v>
      </c>
      <c r="D17" s="85"/>
      <c r="E17" s="262"/>
      <c r="F17" s="145">
        <v>13382439</v>
      </c>
    </row>
    <row r="18" spans="1:6" ht="50.1" customHeight="1" x14ac:dyDescent="0.3">
      <c r="A18" s="552" t="s">
        <v>545</v>
      </c>
      <c r="B18" s="552"/>
      <c r="C18" s="552"/>
      <c r="D18" s="552"/>
      <c r="E18" s="552"/>
      <c r="F18" s="552"/>
    </row>
    <row r="20" spans="1:6" ht="60" customHeight="1" x14ac:dyDescent="0.3">
      <c r="A20" s="251" t="s">
        <v>120</v>
      </c>
      <c r="B20" s="251" t="s">
        <v>147</v>
      </c>
      <c r="C20" s="152" t="s">
        <v>2</v>
      </c>
      <c r="D20" s="152"/>
      <c r="E20" s="212" t="s">
        <v>522</v>
      </c>
      <c r="F20" s="246" t="s">
        <v>485</v>
      </c>
    </row>
    <row r="21" spans="1:6" ht="50.1" customHeight="1" x14ac:dyDescent="0.3">
      <c r="A21" s="82" t="s">
        <v>5</v>
      </c>
      <c r="B21" s="71" t="s">
        <v>350</v>
      </c>
      <c r="C21" s="101" t="s">
        <v>206</v>
      </c>
      <c r="D21" s="98"/>
      <c r="E21" s="102">
        <v>400000</v>
      </c>
      <c r="F21" s="102">
        <v>400000</v>
      </c>
    </row>
    <row r="22" spans="1:6" ht="63.75" x14ac:dyDescent="0.3">
      <c r="A22" s="263" t="s">
        <v>7</v>
      </c>
      <c r="B22" s="264" t="s">
        <v>400</v>
      </c>
      <c r="C22" s="265" t="s">
        <v>401</v>
      </c>
      <c r="E22" s="266">
        <v>7027018</v>
      </c>
      <c r="F22" s="266">
        <v>7027018</v>
      </c>
    </row>
    <row r="23" spans="1:6" ht="16.5" x14ac:dyDescent="0.3">
      <c r="A23" s="228"/>
      <c r="B23" s="228"/>
      <c r="C23" s="261" t="s">
        <v>402</v>
      </c>
      <c r="D23" s="261"/>
      <c r="E23" s="145">
        <f>SUM(E21:E22)</f>
        <v>7427018</v>
      </c>
      <c r="F23" s="145">
        <f>SUM(F21:F22)</f>
        <v>7427018</v>
      </c>
    </row>
  </sheetData>
  <sheetProtection selectLockedCells="1" selectUnlockedCells="1"/>
  <mergeCells count="5">
    <mergeCell ref="C5:D5"/>
    <mergeCell ref="A17:B17"/>
    <mergeCell ref="A3:F3"/>
    <mergeCell ref="A12:F13"/>
    <mergeCell ref="A18:F18"/>
  </mergeCells>
  <phoneticPr fontId="0" type="noConversion"/>
  <printOptions horizontalCentered="1"/>
  <pageMargins left="0.47222222222222221" right="0.49027777777777776" top="0.77500000000000002" bottom="0.98402777777777772" header="0.51180555555555551" footer="0.51180555555555551"/>
  <pageSetup paperSize="9" scale="53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3"/>
  <sheetViews>
    <sheetView topLeftCell="A16" zoomScaleNormal="100" workbookViewId="0">
      <selection activeCell="A14" sqref="A14:E14"/>
    </sheetView>
  </sheetViews>
  <sheetFormatPr defaultColWidth="7.85546875" defaultRowHeight="15" x14ac:dyDescent="0.3"/>
  <cols>
    <col min="1" max="1" width="5.85546875" style="62" customWidth="1"/>
    <col min="2" max="2" width="9.7109375" style="62" customWidth="1"/>
    <col min="3" max="3" width="40.140625" style="11" customWidth="1"/>
    <col min="4" max="4" width="28.7109375" style="23" customWidth="1"/>
    <col min="5" max="5" width="28.5703125" style="23" customWidth="1"/>
    <col min="6" max="243" width="7.85546875" style="23"/>
  </cols>
  <sheetData>
    <row r="1" spans="1:5" ht="50.1" customHeight="1" x14ac:dyDescent="0.3">
      <c r="A1" s="553" t="s">
        <v>546</v>
      </c>
      <c r="B1" s="553"/>
      <c r="C1" s="553"/>
      <c r="D1" s="553"/>
      <c r="E1" s="553"/>
    </row>
    <row r="2" spans="1:5" s="63" customFormat="1" ht="80.099999999999994" customHeight="1" x14ac:dyDescent="0.2">
      <c r="A2" s="110" t="s">
        <v>120</v>
      </c>
      <c r="B2" s="180" t="s">
        <v>147</v>
      </c>
      <c r="C2" s="213" t="s">
        <v>2</v>
      </c>
      <c r="D2" s="153" t="s">
        <v>392</v>
      </c>
      <c r="E2" s="153" t="s">
        <v>495</v>
      </c>
    </row>
    <row r="3" spans="1:5" s="63" customFormat="1" ht="80.099999999999994" customHeight="1" x14ac:dyDescent="0.25">
      <c r="A3" s="555" t="s">
        <v>524</v>
      </c>
      <c r="B3" s="555"/>
      <c r="C3" s="556"/>
      <c r="D3" s="481"/>
      <c r="E3" s="481">
        <v>98893</v>
      </c>
    </row>
    <row r="4" spans="1:5" s="63" customFormat="1" ht="80.099999999999994" customHeight="1" x14ac:dyDescent="0.25">
      <c r="A4" s="562" t="s">
        <v>547</v>
      </c>
      <c r="B4" s="563"/>
      <c r="C4" s="563"/>
      <c r="D4" s="563"/>
      <c r="E4" s="564"/>
    </row>
    <row r="5" spans="1:5" s="63" customFormat="1" ht="80.099999999999994" customHeight="1" x14ac:dyDescent="0.2">
      <c r="A5" s="110" t="s">
        <v>120</v>
      </c>
      <c r="B5" s="180" t="s">
        <v>147</v>
      </c>
      <c r="C5" s="213" t="s">
        <v>2</v>
      </c>
      <c r="D5" s="153" t="s">
        <v>392</v>
      </c>
      <c r="E5" s="153" t="s">
        <v>495</v>
      </c>
    </row>
    <row r="6" spans="1:5" ht="80.099999999999994" customHeight="1" x14ac:dyDescent="0.3">
      <c r="A6" s="7" t="s">
        <v>131</v>
      </c>
      <c r="B6" s="86" t="s">
        <v>209</v>
      </c>
      <c r="C6" s="267" t="s">
        <v>525</v>
      </c>
      <c r="D6" s="79">
        <v>85000</v>
      </c>
      <c r="E6" s="79">
        <v>93380</v>
      </c>
    </row>
    <row r="7" spans="1:5" ht="80.099999999999994" customHeight="1" x14ac:dyDescent="0.3">
      <c r="A7" s="269" t="s">
        <v>141</v>
      </c>
      <c r="B7" s="270" t="s">
        <v>209</v>
      </c>
      <c r="C7" s="271" t="s">
        <v>523</v>
      </c>
      <c r="D7" s="272">
        <v>175000</v>
      </c>
      <c r="E7" s="272">
        <v>166620</v>
      </c>
    </row>
    <row r="8" spans="1:5" ht="80.099999999999994" customHeight="1" x14ac:dyDescent="0.3">
      <c r="A8" s="557" t="s">
        <v>109</v>
      </c>
      <c r="B8" s="557"/>
      <c r="C8" s="557"/>
      <c r="D8" s="104">
        <f>SUM(D6:D7)</f>
        <v>260000</v>
      </c>
      <c r="E8" s="104">
        <v>260000</v>
      </c>
    </row>
    <row r="9" spans="1:5" ht="80.099999999999994" customHeight="1" x14ac:dyDescent="0.3">
      <c r="A9" s="276"/>
      <c r="B9" s="558" t="s">
        <v>404</v>
      </c>
      <c r="C9" s="559"/>
      <c r="D9" s="560"/>
      <c r="E9" s="277"/>
    </row>
    <row r="10" spans="1:5" ht="80.099999999999994" customHeight="1" x14ac:dyDescent="0.3">
      <c r="A10" s="110" t="s">
        <v>120</v>
      </c>
      <c r="B10" s="180" t="s">
        <v>147</v>
      </c>
      <c r="C10" s="213" t="s">
        <v>2</v>
      </c>
      <c r="D10" s="153" t="s">
        <v>392</v>
      </c>
      <c r="E10" s="153" t="s">
        <v>495</v>
      </c>
    </row>
    <row r="11" spans="1:5" ht="80.099999999999994" customHeight="1" x14ac:dyDescent="0.3">
      <c r="A11" s="273">
        <v>1</v>
      </c>
      <c r="B11" s="274" t="s">
        <v>291</v>
      </c>
      <c r="C11" s="275" t="s">
        <v>378</v>
      </c>
      <c r="D11" s="268">
        <v>20000</v>
      </c>
      <c r="E11" s="268">
        <v>70000</v>
      </c>
    </row>
    <row r="12" spans="1:5" ht="80.099999999999994" customHeight="1" x14ac:dyDescent="0.3">
      <c r="A12" s="248">
        <v>2</v>
      </c>
      <c r="B12" s="279" t="s">
        <v>291</v>
      </c>
      <c r="C12" s="282" t="s">
        <v>405</v>
      </c>
      <c r="D12" s="272">
        <v>40000</v>
      </c>
      <c r="E12" s="272">
        <v>100000</v>
      </c>
    </row>
    <row r="13" spans="1:5" s="63" customFormat="1" ht="80.099999999999994" customHeight="1" x14ac:dyDescent="0.2">
      <c r="A13" s="554" t="s">
        <v>109</v>
      </c>
      <c r="B13" s="554"/>
      <c r="C13" s="554"/>
      <c r="D13" s="354">
        <v>60000</v>
      </c>
      <c r="E13" s="281">
        <v>544800</v>
      </c>
    </row>
    <row r="14" spans="1:5" s="63" customFormat="1" ht="80.099999999999994" customHeight="1" x14ac:dyDescent="0.2">
      <c r="A14" s="278"/>
      <c r="B14" s="278"/>
      <c r="C14" s="278"/>
      <c r="D14" s="278"/>
      <c r="E14" s="278"/>
    </row>
    <row r="15" spans="1:5" ht="80.099999999999994" customHeight="1" x14ac:dyDescent="0.3">
      <c r="A15" s="561" t="s">
        <v>163</v>
      </c>
      <c r="B15" s="561"/>
      <c r="C15" s="280" t="s">
        <v>406</v>
      </c>
      <c r="D15" s="280">
        <v>320000</v>
      </c>
      <c r="E15" s="280">
        <v>903693</v>
      </c>
    </row>
    <row r="16" spans="1:5" ht="80.099999999999994" customHeight="1" x14ac:dyDescent="0.3">
      <c r="A16" s="65"/>
      <c r="B16" s="65"/>
      <c r="C16" s="27"/>
      <c r="D16" s="27"/>
      <c r="E16" s="27"/>
    </row>
    <row r="17" ht="69.95" customHeight="1" x14ac:dyDescent="0.3"/>
    <row r="18" ht="69.95" customHeight="1" x14ac:dyDescent="0.3"/>
    <row r="19" ht="69.95" customHeight="1" x14ac:dyDescent="0.3"/>
    <row r="20" ht="69.95" customHeight="1" x14ac:dyDescent="0.3"/>
    <row r="21" ht="69.95" customHeight="1" x14ac:dyDescent="0.3"/>
    <row r="22" ht="69.95" customHeight="1" x14ac:dyDescent="0.3"/>
    <row r="23" ht="69.95" customHeight="1" x14ac:dyDescent="0.3"/>
    <row r="24" ht="69.95" customHeight="1" x14ac:dyDescent="0.3"/>
    <row r="25" ht="69.95" customHeight="1" x14ac:dyDescent="0.3"/>
    <row r="26" ht="69.95" customHeight="1" x14ac:dyDescent="0.3"/>
    <row r="27" ht="69.95" customHeight="1" x14ac:dyDescent="0.3"/>
    <row r="28" ht="69.95" customHeight="1" x14ac:dyDescent="0.3"/>
    <row r="29" ht="69.95" customHeight="1" x14ac:dyDescent="0.3"/>
    <row r="30" ht="69.95" customHeight="1" x14ac:dyDescent="0.3"/>
    <row r="31" ht="69.95" customHeight="1" x14ac:dyDescent="0.3"/>
    <row r="32" ht="69.95" customHeight="1" x14ac:dyDescent="0.3"/>
    <row r="33" ht="69.95" customHeight="1" x14ac:dyDescent="0.3"/>
  </sheetData>
  <sheetProtection selectLockedCells="1" selectUnlockedCells="1"/>
  <mergeCells count="7">
    <mergeCell ref="A1:E1"/>
    <mergeCell ref="A13:C13"/>
    <mergeCell ref="A3:C3"/>
    <mergeCell ref="A8:C8"/>
    <mergeCell ref="B9:D9"/>
    <mergeCell ref="A15:B15"/>
    <mergeCell ref="A4:E4"/>
  </mergeCells>
  <phoneticPr fontId="0" type="noConversion"/>
  <printOptions horizontalCentered="1"/>
  <pageMargins left="0.35972222222222222" right="0.34027777777777779" top="0.62986111111111109" bottom="0.5" header="0.51180555555555551" footer="0.51180555555555551"/>
  <pageSetup paperSize="9" scale="5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10" zoomScaleNormal="100" workbookViewId="0">
      <selection sqref="A1:D1"/>
    </sheetView>
  </sheetViews>
  <sheetFormatPr defaultRowHeight="16.5" x14ac:dyDescent="0.3"/>
  <cols>
    <col min="1" max="2" width="5.140625" style="66" customWidth="1"/>
    <col min="3" max="3" width="47.140625" style="67" customWidth="1"/>
    <col min="4" max="4" width="26.5703125" style="15" customWidth="1"/>
    <col min="5" max="5" width="28.28515625" style="15" customWidth="1"/>
    <col min="6" max="16384" width="9.140625" style="15"/>
  </cols>
  <sheetData>
    <row r="1" spans="1:5" ht="80.099999999999994" customHeight="1" x14ac:dyDescent="0.3">
      <c r="A1" s="565" t="s">
        <v>548</v>
      </c>
      <c r="B1" s="565"/>
      <c r="C1" s="565"/>
      <c r="D1" s="565"/>
      <c r="E1" s="179" t="s">
        <v>549</v>
      </c>
    </row>
    <row r="2" spans="1:5" s="33" customFormat="1" ht="80.099999999999994" customHeight="1" x14ac:dyDescent="0.2">
      <c r="A2" s="180" t="s">
        <v>120</v>
      </c>
      <c r="B2" s="180" t="s">
        <v>147</v>
      </c>
      <c r="C2" s="487" t="s">
        <v>2</v>
      </c>
      <c r="D2" s="488" t="s">
        <v>392</v>
      </c>
      <c r="E2" s="488" t="s">
        <v>526</v>
      </c>
    </row>
    <row r="3" spans="1:5" ht="80.099999999999994" customHeight="1" x14ac:dyDescent="0.3">
      <c r="A3" s="19" t="s">
        <v>5</v>
      </c>
      <c r="B3" s="19"/>
      <c r="C3" s="64" t="s">
        <v>121</v>
      </c>
      <c r="D3" s="127"/>
      <c r="E3" s="182"/>
    </row>
    <row r="4" spans="1:5" ht="80.099999999999994" customHeight="1" x14ac:dyDescent="0.3">
      <c r="A4" s="89"/>
      <c r="B4" s="89" t="s">
        <v>211</v>
      </c>
      <c r="C4" s="482" t="s">
        <v>122</v>
      </c>
      <c r="D4" s="483"/>
      <c r="E4" s="321"/>
    </row>
    <row r="5" spans="1:5" ht="80.099999999999994" customHeight="1" x14ac:dyDescent="0.3">
      <c r="A5" s="19" t="s">
        <v>7</v>
      </c>
      <c r="B5" s="19"/>
      <c r="C5" s="64" t="s">
        <v>123</v>
      </c>
      <c r="D5" s="127"/>
      <c r="E5" s="102"/>
    </row>
    <row r="6" spans="1:5" ht="80.099999999999994" customHeight="1" x14ac:dyDescent="0.3">
      <c r="A6" s="19"/>
      <c r="B6" s="19"/>
      <c r="C6" s="64" t="s">
        <v>124</v>
      </c>
      <c r="D6" s="127"/>
      <c r="E6" s="102"/>
    </row>
    <row r="7" spans="1:5" ht="80.099999999999994" customHeight="1" x14ac:dyDescent="0.3">
      <c r="A7" s="19"/>
      <c r="B7" s="19"/>
      <c r="C7" s="64" t="s">
        <v>212</v>
      </c>
      <c r="D7" s="127"/>
      <c r="E7" s="102"/>
    </row>
    <row r="8" spans="1:5" ht="80.099999999999994" customHeight="1" x14ac:dyDescent="0.3">
      <c r="A8" s="19"/>
      <c r="B8" s="75" t="s">
        <v>213</v>
      </c>
      <c r="C8" s="76" t="s">
        <v>125</v>
      </c>
      <c r="D8" s="127"/>
      <c r="E8" s="102"/>
    </row>
    <row r="9" spans="1:5" ht="80.099999999999994" customHeight="1" x14ac:dyDescent="0.3">
      <c r="A9" s="8" t="s">
        <v>132</v>
      </c>
      <c r="B9" s="88" t="s">
        <v>214</v>
      </c>
      <c r="C9" s="90" t="s">
        <v>126</v>
      </c>
      <c r="D9" s="127"/>
      <c r="E9" s="102"/>
    </row>
    <row r="10" spans="1:5" ht="80.099999999999994" customHeight="1" x14ac:dyDescent="0.3">
      <c r="A10" s="19">
        <v>4</v>
      </c>
      <c r="B10" s="19"/>
      <c r="C10" s="64" t="s">
        <v>127</v>
      </c>
      <c r="D10" s="127"/>
      <c r="E10" s="102"/>
    </row>
    <row r="11" spans="1:5" ht="80.099999999999994" customHeight="1" x14ac:dyDescent="0.3">
      <c r="A11" s="484">
        <v>5</v>
      </c>
      <c r="B11" s="485" t="s">
        <v>215</v>
      </c>
      <c r="C11" s="486" t="s">
        <v>407</v>
      </c>
      <c r="D11" s="145">
        <v>3793610</v>
      </c>
      <c r="E11" s="145">
        <v>3795000</v>
      </c>
    </row>
    <row r="12" spans="1:5" ht="80.099999999999994" customHeight="1" x14ac:dyDescent="0.3">
      <c r="A12" s="68"/>
      <c r="B12" s="68"/>
      <c r="C12" s="47"/>
    </row>
    <row r="13" spans="1:5" ht="80.099999999999994" customHeight="1" x14ac:dyDescent="0.3">
      <c r="C13" s="69"/>
    </row>
    <row r="14" spans="1:5" ht="80.099999999999994" customHeight="1" x14ac:dyDescent="0.3">
      <c r="C14" s="69"/>
    </row>
    <row r="15" spans="1:5" ht="80.099999999999994" customHeight="1" x14ac:dyDescent="0.3">
      <c r="C15" s="69"/>
    </row>
    <row r="16" spans="1:5" ht="80.099999999999994" customHeight="1" x14ac:dyDescent="0.3"/>
    <row r="17" ht="60" customHeight="1" x14ac:dyDescent="0.3"/>
    <row r="18" ht="60" customHeight="1" x14ac:dyDescent="0.3"/>
    <row r="19" ht="60" customHeight="1" x14ac:dyDescent="0.3"/>
    <row r="20" ht="60" customHeight="1" x14ac:dyDescent="0.3"/>
    <row r="21" ht="60" customHeight="1" x14ac:dyDescent="0.3"/>
    <row r="22" ht="60" customHeight="1" x14ac:dyDescent="0.3"/>
    <row r="23" ht="60" customHeight="1" x14ac:dyDescent="0.3"/>
  </sheetData>
  <sheetProtection selectLockedCells="1" selectUnlockedCells="1"/>
  <mergeCells count="1">
    <mergeCell ref="A1:D1"/>
  </mergeCells>
  <phoneticPr fontId="0" type="noConversion"/>
  <pageMargins left="0.72986111111111107" right="0.45" top="0.77013888888888893" bottom="1" header="0.51180555555555551" footer="0.51180555555555551"/>
  <pageSetup paperSize="9" scale="6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5"/>
  <sheetViews>
    <sheetView view="pageBreakPreview" topLeftCell="A19" zoomScale="60" zoomScaleNormal="100" workbookViewId="0">
      <selection activeCell="E2" sqref="E2"/>
    </sheetView>
  </sheetViews>
  <sheetFormatPr defaultColWidth="7.85546875" defaultRowHeight="15.75" x14ac:dyDescent="0.3"/>
  <cols>
    <col min="1" max="1" width="5" style="12" customWidth="1"/>
    <col min="2" max="2" width="18.42578125" style="12" customWidth="1"/>
    <col min="3" max="3" width="71.28515625" style="13" customWidth="1"/>
    <col min="4" max="4" width="56.7109375" style="15" customWidth="1"/>
    <col min="5" max="5" width="53.85546875" style="15" customWidth="1"/>
    <col min="6" max="6" width="19.42578125" style="15" bestFit="1" customWidth="1"/>
    <col min="7" max="7" width="16.5703125" style="15" bestFit="1" customWidth="1"/>
    <col min="8" max="8" width="16.28515625" style="15" bestFit="1" customWidth="1"/>
    <col min="9" max="239" width="7.85546875" style="15"/>
  </cols>
  <sheetData>
    <row r="1" spans="1:246" ht="69.95" customHeight="1" x14ac:dyDescent="0.3">
      <c r="A1" s="509" t="s">
        <v>528</v>
      </c>
      <c r="B1" s="509"/>
      <c r="C1" s="509"/>
      <c r="D1" s="355"/>
      <c r="E1" s="355" t="s">
        <v>395</v>
      </c>
    </row>
    <row r="2" spans="1:246" s="17" customFormat="1" ht="69.95" customHeight="1" x14ac:dyDescent="0.25">
      <c r="A2" s="356" t="s">
        <v>1</v>
      </c>
      <c r="B2" s="357" t="s">
        <v>216</v>
      </c>
      <c r="C2" s="358" t="s">
        <v>2</v>
      </c>
      <c r="D2" s="359" t="s">
        <v>392</v>
      </c>
      <c r="E2" s="360" t="s">
        <v>427</v>
      </c>
      <c r="IF2" s="18"/>
      <c r="IG2" s="18"/>
      <c r="IH2" s="18"/>
      <c r="II2" s="18"/>
      <c r="IJ2" s="18"/>
      <c r="IK2" s="18"/>
      <c r="IL2" s="18"/>
    </row>
    <row r="3" spans="1:246" ht="69.95" customHeight="1" x14ac:dyDescent="0.3">
      <c r="A3" s="361" t="s">
        <v>434</v>
      </c>
      <c r="B3" s="362"/>
      <c r="C3" s="363" t="s">
        <v>35</v>
      </c>
      <c r="D3" s="364"/>
      <c r="E3" s="365"/>
    </row>
    <row r="4" spans="1:246" ht="69.95" customHeight="1" x14ac:dyDescent="0.3">
      <c r="A4" s="361"/>
      <c r="B4" s="367" t="s">
        <v>227</v>
      </c>
      <c r="C4" s="368" t="s">
        <v>36</v>
      </c>
      <c r="D4" s="369">
        <v>9012003</v>
      </c>
      <c r="E4" s="369">
        <v>8978890</v>
      </c>
    </row>
    <row r="5" spans="1:246" ht="69.95" customHeight="1" x14ac:dyDescent="0.3">
      <c r="A5" s="361"/>
      <c r="B5" s="367"/>
      <c r="C5" s="368" t="s">
        <v>313</v>
      </c>
      <c r="D5" s="369"/>
      <c r="E5" s="369"/>
    </row>
    <row r="6" spans="1:246" ht="69.95" customHeight="1" x14ac:dyDescent="0.3">
      <c r="A6" s="361"/>
      <c r="B6" s="367" t="s">
        <v>228</v>
      </c>
      <c r="C6" s="370" t="s">
        <v>37</v>
      </c>
      <c r="D6" s="369"/>
      <c r="E6" s="369"/>
    </row>
    <row r="7" spans="1:246" ht="69.95" customHeight="1" x14ac:dyDescent="0.3">
      <c r="A7" s="361"/>
      <c r="B7" s="367" t="s">
        <v>229</v>
      </c>
      <c r="C7" s="368" t="s">
        <v>38</v>
      </c>
      <c r="D7" s="369">
        <v>3793610</v>
      </c>
      <c r="E7" s="369">
        <v>6945994</v>
      </c>
    </row>
    <row r="8" spans="1:246" ht="69.95" customHeight="1" x14ac:dyDescent="0.3">
      <c r="A8" s="361"/>
      <c r="B8" s="367" t="s">
        <v>230</v>
      </c>
      <c r="C8" s="368" t="s">
        <v>39</v>
      </c>
      <c r="D8" s="369">
        <v>1800000</v>
      </c>
      <c r="E8" s="369">
        <v>2000000</v>
      </c>
    </row>
    <row r="9" spans="1:246" ht="69.95" customHeight="1" x14ac:dyDescent="0.3">
      <c r="A9" s="361"/>
      <c r="B9" s="367" t="s">
        <v>231</v>
      </c>
      <c r="C9" s="368" t="s">
        <v>40</v>
      </c>
      <c r="D9" s="369"/>
      <c r="E9" s="369">
        <v>1247820</v>
      </c>
    </row>
    <row r="10" spans="1:246" ht="69.95" customHeight="1" x14ac:dyDescent="0.3">
      <c r="A10" s="361"/>
      <c r="B10" s="367" t="s">
        <v>232</v>
      </c>
      <c r="C10" s="368" t="s">
        <v>41</v>
      </c>
      <c r="D10" s="369"/>
      <c r="E10" s="369"/>
    </row>
    <row r="11" spans="1:246" s="20" customFormat="1" ht="69.95" customHeight="1" x14ac:dyDescent="0.3">
      <c r="A11" s="371"/>
      <c r="B11" s="372" t="s">
        <v>237</v>
      </c>
      <c r="C11" s="373" t="s">
        <v>428</v>
      </c>
      <c r="D11" s="374">
        <f>SUM(D4:D10)</f>
        <v>14605613</v>
      </c>
      <c r="E11" s="374">
        <f>SUM(E4:E10)</f>
        <v>19172704</v>
      </c>
      <c r="IF11" s="21"/>
      <c r="IG11" s="21"/>
      <c r="IH11" s="21"/>
      <c r="II11" s="21"/>
      <c r="IJ11" s="21"/>
      <c r="IK11" s="21"/>
      <c r="IL11" s="21"/>
    </row>
    <row r="12" spans="1:246" s="20" customFormat="1" ht="69.95" customHeight="1" x14ac:dyDescent="0.3">
      <c r="A12" s="371" t="s">
        <v>19</v>
      </c>
      <c r="B12" s="375" t="s">
        <v>203</v>
      </c>
      <c r="C12" s="376" t="s">
        <v>366</v>
      </c>
      <c r="D12" s="369">
        <v>2154535</v>
      </c>
      <c r="E12" s="369">
        <v>5423995</v>
      </c>
      <c r="IF12" s="21"/>
      <c r="IG12" s="21"/>
      <c r="IH12" s="21"/>
      <c r="II12" s="21"/>
      <c r="IJ12" s="21"/>
      <c r="IK12" s="21"/>
      <c r="IL12" s="21"/>
    </row>
    <row r="13" spans="1:246" s="20" customFormat="1" ht="69.95" customHeight="1" x14ac:dyDescent="0.3">
      <c r="A13" s="371"/>
      <c r="B13" s="375"/>
      <c r="C13" s="376" t="s">
        <v>430</v>
      </c>
      <c r="D13" s="369"/>
      <c r="E13" s="369"/>
      <c r="IF13" s="21"/>
      <c r="IG13" s="21"/>
      <c r="IH13" s="21"/>
      <c r="II13" s="21"/>
      <c r="IJ13" s="21"/>
      <c r="IK13" s="21"/>
      <c r="IL13" s="21"/>
    </row>
    <row r="14" spans="1:246" s="20" customFormat="1" ht="69.95" customHeight="1" x14ac:dyDescent="0.3">
      <c r="A14" s="371"/>
      <c r="B14" s="377"/>
      <c r="C14" s="376" t="s">
        <v>383</v>
      </c>
      <c r="D14" s="369">
        <v>200000</v>
      </c>
      <c r="E14" s="369">
        <v>200000</v>
      </c>
      <c r="IF14" s="21"/>
      <c r="IG14" s="21"/>
      <c r="IH14" s="21"/>
      <c r="II14" s="21"/>
      <c r="IJ14" s="21"/>
      <c r="IK14" s="21"/>
      <c r="IL14" s="21"/>
    </row>
    <row r="15" spans="1:246" s="20" customFormat="1" ht="69.95" customHeight="1" x14ac:dyDescent="0.3">
      <c r="A15" s="371"/>
      <c r="B15" s="372" t="s">
        <v>242</v>
      </c>
      <c r="C15" s="378" t="s">
        <v>429</v>
      </c>
      <c r="D15" s="379">
        <f>SUM(D11:D14)</f>
        <v>16960148</v>
      </c>
      <c r="E15" s="379">
        <f>SUM(E11:E14)</f>
        <v>24796699</v>
      </c>
      <c r="IF15" s="21"/>
      <c r="IG15" s="21"/>
      <c r="IH15" s="21"/>
      <c r="II15" s="21"/>
      <c r="IJ15" s="21"/>
      <c r="IK15" s="21"/>
      <c r="IL15" s="21"/>
    </row>
    <row r="16" spans="1:246" s="22" customFormat="1" ht="69.95" customHeight="1" x14ac:dyDescent="0.3">
      <c r="A16" s="371" t="s">
        <v>46</v>
      </c>
      <c r="B16" s="367"/>
      <c r="C16" s="363" t="s">
        <v>43</v>
      </c>
      <c r="D16" s="380"/>
      <c r="E16" s="380"/>
      <c r="IF16" s="6"/>
      <c r="IG16" s="6"/>
      <c r="IH16" s="6"/>
      <c r="II16" s="6"/>
      <c r="IJ16" s="6"/>
      <c r="IK16" s="6"/>
      <c r="IL16" s="6"/>
    </row>
    <row r="17" spans="1:246" ht="69.95" customHeight="1" x14ac:dyDescent="0.3">
      <c r="A17" s="361"/>
      <c r="B17" s="367" t="s">
        <v>205</v>
      </c>
      <c r="C17" s="368" t="s">
        <v>44</v>
      </c>
      <c r="D17" s="366"/>
      <c r="E17" s="366"/>
    </row>
    <row r="18" spans="1:246" ht="69.95" customHeight="1" x14ac:dyDescent="0.3">
      <c r="A18" s="361"/>
      <c r="B18" s="367" t="s">
        <v>311</v>
      </c>
      <c r="C18" s="368" t="s">
        <v>450</v>
      </c>
      <c r="D18" s="366"/>
      <c r="E18" s="369">
        <v>29999999</v>
      </c>
    </row>
    <row r="19" spans="1:246" s="22" customFormat="1" ht="69.95" customHeight="1" x14ac:dyDescent="0.3">
      <c r="A19" s="371"/>
      <c r="B19" s="361" t="s">
        <v>396</v>
      </c>
      <c r="C19" s="382" t="s">
        <v>452</v>
      </c>
      <c r="D19" s="369">
        <v>9746155</v>
      </c>
      <c r="E19" s="369">
        <v>9746155</v>
      </c>
      <c r="IF19" s="6"/>
      <c r="IG19" s="6"/>
      <c r="IH19" s="6"/>
      <c r="II19" s="6"/>
      <c r="IJ19" s="6"/>
      <c r="IK19" s="6"/>
      <c r="IL19" s="6"/>
    </row>
    <row r="20" spans="1:246" ht="69.95" customHeight="1" x14ac:dyDescent="0.3">
      <c r="A20" s="371"/>
      <c r="B20" s="362" t="s">
        <v>311</v>
      </c>
      <c r="C20" s="373" t="s">
        <v>45</v>
      </c>
      <c r="D20" s="374">
        <v>9746155</v>
      </c>
      <c r="E20" s="374">
        <f>SUM(E18:E19)</f>
        <v>39746154</v>
      </c>
    </row>
    <row r="21" spans="1:246" ht="69.95" customHeight="1" x14ac:dyDescent="0.3">
      <c r="A21" s="361" t="s">
        <v>53</v>
      </c>
      <c r="B21" s="362"/>
      <c r="C21" s="363" t="s">
        <v>10</v>
      </c>
      <c r="D21" s="369"/>
      <c r="E21" s="369"/>
    </row>
    <row r="22" spans="1:246" ht="69.95" customHeight="1" x14ac:dyDescent="0.3">
      <c r="A22" s="361"/>
      <c r="B22" s="383" t="s">
        <v>244</v>
      </c>
      <c r="C22" s="368" t="s">
        <v>47</v>
      </c>
      <c r="D22" s="369"/>
      <c r="E22" s="369"/>
    </row>
    <row r="23" spans="1:246" ht="69.95" customHeight="1" x14ac:dyDescent="0.3">
      <c r="A23" s="361"/>
      <c r="B23" s="367" t="s">
        <v>244</v>
      </c>
      <c r="C23" s="368" t="s">
        <v>48</v>
      </c>
      <c r="D23" s="384">
        <v>2015000</v>
      </c>
      <c r="E23" s="384">
        <v>2015000</v>
      </c>
    </row>
    <row r="24" spans="1:246" ht="69.95" customHeight="1" x14ac:dyDescent="0.3">
      <c r="A24" s="361"/>
      <c r="B24" s="367" t="s">
        <v>289</v>
      </c>
      <c r="C24" s="385" t="s">
        <v>49</v>
      </c>
      <c r="D24" s="384"/>
      <c r="E24" s="384"/>
    </row>
    <row r="25" spans="1:246" ht="69.95" customHeight="1" x14ac:dyDescent="0.3">
      <c r="A25" s="361"/>
      <c r="B25" s="367" t="s">
        <v>247</v>
      </c>
      <c r="C25" s="385" t="s">
        <v>50</v>
      </c>
      <c r="D25" s="384">
        <v>576000</v>
      </c>
      <c r="E25" s="384">
        <v>576000</v>
      </c>
    </row>
    <row r="26" spans="1:246" ht="69.95" customHeight="1" x14ac:dyDescent="0.3">
      <c r="A26" s="386"/>
      <c r="B26" s="387" t="s">
        <v>249</v>
      </c>
      <c r="C26" s="385" t="s">
        <v>144</v>
      </c>
      <c r="D26" s="384">
        <v>110000</v>
      </c>
      <c r="E26" s="384">
        <v>110000</v>
      </c>
    </row>
    <row r="27" spans="1:246" ht="69.95" customHeight="1" x14ac:dyDescent="0.3">
      <c r="A27" s="386"/>
      <c r="B27" s="387" t="s">
        <v>251</v>
      </c>
      <c r="C27" s="385" t="s">
        <v>137</v>
      </c>
      <c r="D27" s="384"/>
      <c r="E27" s="384"/>
    </row>
    <row r="28" spans="1:246" ht="69.95" customHeight="1" x14ac:dyDescent="0.3">
      <c r="A28" s="361"/>
      <c r="B28" s="367" t="s">
        <v>251</v>
      </c>
      <c r="C28" s="385" t="s">
        <v>51</v>
      </c>
      <c r="D28" s="384">
        <v>70000</v>
      </c>
      <c r="E28" s="384">
        <v>70000</v>
      </c>
    </row>
    <row r="29" spans="1:246" ht="69.95" customHeight="1" x14ac:dyDescent="0.3">
      <c r="A29" s="361"/>
      <c r="B29" s="367" t="s">
        <v>251</v>
      </c>
      <c r="C29" s="385" t="s">
        <v>300</v>
      </c>
      <c r="D29" s="384"/>
      <c r="E29" s="384"/>
    </row>
    <row r="30" spans="1:246" s="20" customFormat="1" ht="69.95" customHeight="1" x14ac:dyDescent="0.3">
      <c r="A30" s="388"/>
      <c r="B30" s="367" t="s">
        <v>251</v>
      </c>
      <c r="C30" s="385" t="s">
        <v>301</v>
      </c>
      <c r="D30" s="384"/>
      <c r="E30" s="384"/>
      <c r="IF30" s="21"/>
      <c r="IG30" s="21"/>
      <c r="IH30" s="21"/>
      <c r="II30" s="21"/>
      <c r="IJ30" s="21"/>
      <c r="IK30" s="21"/>
      <c r="IL30" s="21"/>
    </row>
    <row r="31" spans="1:246" s="20" customFormat="1" ht="69.95" customHeight="1" x14ac:dyDescent="0.3">
      <c r="A31" s="371" t="s">
        <v>59</v>
      </c>
      <c r="B31" s="372" t="s">
        <v>251</v>
      </c>
      <c r="C31" s="389" t="s">
        <v>52</v>
      </c>
      <c r="D31" s="390">
        <f>SUM(D21:D30)</f>
        <v>2771000</v>
      </c>
      <c r="E31" s="390">
        <f>SUM(E21:E30)</f>
        <v>2771000</v>
      </c>
      <c r="IF31" s="21"/>
      <c r="IG31" s="21"/>
      <c r="IH31" s="21"/>
      <c r="II31" s="21"/>
      <c r="IJ31" s="21"/>
      <c r="IK31" s="21"/>
      <c r="IL31" s="21"/>
    </row>
    <row r="32" spans="1:246" ht="69.95" customHeight="1" x14ac:dyDescent="0.3">
      <c r="A32" s="361"/>
      <c r="B32" s="367" t="s">
        <v>253</v>
      </c>
      <c r="C32" s="368" t="s">
        <v>55</v>
      </c>
      <c r="D32" s="384"/>
      <c r="E32" s="384"/>
      <c r="IF32" s="5"/>
      <c r="IG32" s="5"/>
      <c r="IH32" s="5"/>
      <c r="II32" s="5"/>
      <c r="IJ32" s="5"/>
      <c r="IK32" s="5"/>
      <c r="IL32" s="5"/>
    </row>
    <row r="33" spans="1:246" s="15" customFormat="1" ht="69.95" customHeight="1" x14ac:dyDescent="0.3">
      <c r="A33" s="361"/>
      <c r="B33" s="367" t="s">
        <v>257</v>
      </c>
      <c r="C33" s="368" t="s">
        <v>56</v>
      </c>
      <c r="D33" s="384">
        <v>51000</v>
      </c>
      <c r="E33" s="384">
        <v>51000</v>
      </c>
    </row>
    <row r="34" spans="1:246" s="15" customFormat="1" ht="69.95" customHeight="1" x14ac:dyDescent="0.3">
      <c r="A34" s="361"/>
      <c r="B34" s="367" t="s">
        <v>255</v>
      </c>
      <c r="C34" s="368" t="s">
        <v>57</v>
      </c>
      <c r="D34" s="384"/>
      <c r="E34" s="384"/>
    </row>
    <row r="35" spans="1:246" ht="69.95" customHeight="1" x14ac:dyDescent="0.3">
      <c r="A35" s="361"/>
      <c r="B35" s="367" t="s">
        <v>302</v>
      </c>
      <c r="C35" s="370" t="s">
        <v>303</v>
      </c>
      <c r="D35" s="384">
        <v>2387</v>
      </c>
      <c r="E35" s="384">
        <v>2387</v>
      </c>
      <c r="IF35" s="5"/>
      <c r="IG35" s="5"/>
      <c r="IH35" s="5"/>
      <c r="II35" s="5"/>
      <c r="IJ35" s="5"/>
      <c r="IK35" s="5"/>
      <c r="IL35" s="5"/>
    </row>
    <row r="36" spans="1:246" ht="69.95" customHeight="1" x14ac:dyDescent="0.3">
      <c r="A36" s="361"/>
      <c r="B36" s="367" t="s">
        <v>431</v>
      </c>
      <c r="C36" s="370" t="s">
        <v>432</v>
      </c>
      <c r="D36" s="384"/>
      <c r="E36" s="384"/>
      <c r="IF36" s="5"/>
      <c r="IG36" s="5"/>
      <c r="IH36" s="5"/>
      <c r="II36" s="5"/>
      <c r="IJ36" s="5"/>
      <c r="IK36" s="5"/>
      <c r="IL36" s="5"/>
    </row>
    <row r="37" spans="1:246" ht="69.95" customHeight="1" x14ac:dyDescent="0.3">
      <c r="A37" s="361"/>
      <c r="B37" s="367" t="s">
        <v>287</v>
      </c>
      <c r="C37" s="368" t="s">
        <v>288</v>
      </c>
      <c r="D37" s="384"/>
      <c r="E37" s="384"/>
      <c r="IF37" s="5"/>
      <c r="IG37" s="5"/>
      <c r="IH37" s="5"/>
      <c r="II37" s="5"/>
      <c r="IJ37" s="5"/>
      <c r="IK37" s="5"/>
      <c r="IL37" s="5"/>
    </row>
    <row r="38" spans="1:246" s="20" customFormat="1" ht="69.95" customHeight="1" x14ac:dyDescent="0.3">
      <c r="A38" s="391"/>
      <c r="B38" s="367"/>
      <c r="C38" s="368" t="s">
        <v>433</v>
      </c>
      <c r="D38" s="384"/>
      <c r="E38" s="384"/>
      <c r="IF38" s="21"/>
      <c r="IG38" s="21"/>
      <c r="IH38" s="21"/>
      <c r="II38" s="21"/>
      <c r="IJ38" s="21"/>
      <c r="IK38" s="21"/>
      <c r="IL38" s="21"/>
    </row>
    <row r="39" spans="1:246" s="20" customFormat="1" ht="69.95" customHeight="1" x14ac:dyDescent="0.3">
      <c r="A39" s="371"/>
      <c r="B39" s="372"/>
      <c r="C39" s="373" t="s">
        <v>58</v>
      </c>
      <c r="D39" s="390">
        <f>SUM(D32:D38)</f>
        <v>53387</v>
      </c>
      <c r="E39" s="390">
        <f>SUM(E32:E38)</f>
        <v>53387</v>
      </c>
      <c r="IF39" s="21"/>
      <c r="IG39" s="21"/>
      <c r="IH39" s="21"/>
      <c r="II39" s="21"/>
      <c r="IJ39" s="21"/>
      <c r="IK39" s="21"/>
      <c r="IL39" s="21"/>
    </row>
    <row r="40" spans="1:246" ht="69.95" customHeight="1" x14ac:dyDescent="0.3">
      <c r="A40" s="371" t="s">
        <v>60</v>
      </c>
      <c r="B40" s="371"/>
      <c r="C40" s="392" t="s">
        <v>62</v>
      </c>
      <c r="D40" s="380"/>
      <c r="E40" s="380"/>
    </row>
    <row r="41" spans="1:246" ht="80.099999999999994" customHeight="1" x14ac:dyDescent="0.3">
      <c r="A41" s="361"/>
      <c r="B41" s="393" t="s">
        <v>350</v>
      </c>
      <c r="C41" s="394" t="s">
        <v>451</v>
      </c>
      <c r="D41" s="395">
        <v>7027018</v>
      </c>
      <c r="E41" s="395">
        <v>7027018</v>
      </c>
    </row>
    <row r="42" spans="1:246" s="20" customFormat="1" ht="69.95" customHeight="1" x14ac:dyDescent="0.3">
      <c r="A42" s="391"/>
      <c r="B42" s="361" t="s">
        <v>350</v>
      </c>
      <c r="C42" s="396" t="s">
        <v>435</v>
      </c>
      <c r="D42" s="369">
        <v>400000</v>
      </c>
      <c r="E42" s="369">
        <v>400000</v>
      </c>
      <c r="IF42" s="21"/>
      <c r="IG42" s="21"/>
      <c r="IH42" s="21"/>
      <c r="II42" s="21"/>
      <c r="IJ42" s="21"/>
      <c r="IK42" s="21"/>
      <c r="IL42" s="21"/>
    </row>
    <row r="43" spans="1:246" ht="69.95" customHeight="1" x14ac:dyDescent="0.3">
      <c r="A43" s="361"/>
      <c r="B43" s="391"/>
      <c r="C43" s="397" t="s">
        <v>436</v>
      </c>
      <c r="D43" s="374">
        <f>SUM(D41:D42)</f>
        <v>7427018</v>
      </c>
      <c r="E43" s="374">
        <f>SUM(E41:E42)</f>
        <v>7427018</v>
      </c>
    </row>
    <row r="44" spans="1:246" ht="69.95" customHeight="1" x14ac:dyDescent="0.3">
      <c r="A44" s="361"/>
      <c r="B44" s="388"/>
      <c r="C44" s="398" t="s">
        <v>437</v>
      </c>
      <c r="D44" s="374">
        <f>SUM(D42+D41+D39+D31+D20+D15)</f>
        <v>36957708</v>
      </c>
      <c r="E44" s="374">
        <f>SUM(E42+E41+E39+E31+E20+E15)</f>
        <v>74794258</v>
      </c>
      <c r="F44" s="250"/>
    </row>
    <row r="45" spans="1:246" ht="69.95" customHeight="1" x14ac:dyDescent="0.3">
      <c r="A45" s="361"/>
      <c r="B45" s="361"/>
      <c r="C45" s="399" t="s">
        <v>65</v>
      </c>
      <c r="D45" s="400"/>
      <c r="E45" s="400"/>
    </row>
    <row r="46" spans="1:246" ht="69.95" customHeight="1" x14ac:dyDescent="0.3">
      <c r="A46" s="361"/>
      <c r="B46" s="361" t="s">
        <v>290</v>
      </c>
      <c r="C46" s="399" t="s">
        <v>314</v>
      </c>
      <c r="D46" s="384">
        <v>119152292</v>
      </c>
      <c r="E46" s="384">
        <v>119152292</v>
      </c>
    </row>
    <row r="47" spans="1:246" s="20" customFormat="1" ht="69.95" customHeight="1" x14ac:dyDescent="0.3">
      <c r="A47" s="388"/>
      <c r="B47" s="361"/>
      <c r="C47" s="399" t="s">
        <v>315</v>
      </c>
      <c r="D47" s="366"/>
      <c r="E47" s="381">
        <v>61575</v>
      </c>
      <c r="IF47" s="21"/>
      <c r="IG47" s="21"/>
      <c r="IH47" s="21"/>
      <c r="II47" s="21"/>
      <c r="IJ47" s="21"/>
      <c r="IK47" s="21"/>
      <c r="IL47" s="21"/>
    </row>
    <row r="48" spans="1:246" s="20" customFormat="1" ht="69.95" customHeight="1" x14ac:dyDescent="0.3">
      <c r="A48" s="401"/>
      <c r="B48" s="402" t="s">
        <v>260</v>
      </c>
      <c r="C48" s="403" t="s">
        <v>66</v>
      </c>
      <c r="D48" s="404">
        <v>119152292</v>
      </c>
      <c r="E48" s="404">
        <f>SUM(E46:E47)</f>
        <v>119213867</v>
      </c>
      <c r="F48" s="249"/>
      <c r="IF48" s="21"/>
      <c r="IG48" s="21"/>
      <c r="IH48" s="21"/>
      <c r="II48" s="21"/>
      <c r="IJ48" s="21"/>
      <c r="IK48" s="21"/>
      <c r="IL48" s="21"/>
    </row>
    <row r="49" spans="1:7" ht="69.95" customHeight="1" x14ac:dyDescent="0.3">
      <c r="A49" s="405"/>
      <c r="B49" s="406"/>
      <c r="C49" s="398" t="s">
        <v>67</v>
      </c>
      <c r="D49" s="390">
        <f>SUM(D48+D44)</f>
        <v>156110000</v>
      </c>
      <c r="E49" s="390">
        <f>SUM(E48+E44)</f>
        <v>194008125</v>
      </c>
      <c r="G49" s="250"/>
    </row>
    <row r="50" spans="1:7" ht="69.95" customHeight="1" x14ac:dyDescent="0.3">
      <c r="A50" s="407"/>
      <c r="B50" s="407"/>
      <c r="C50" s="408"/>
      <c r="D50" s="409"/>
      <c r="E50" s="409"/>
    </row>
    <row r="51" spans="1:7" ht="30" customHeight="1" x14ac:dyDescent="0.3">
      <c r="A51" s="407"/>
      <c r="B51" s="407"/>
      <c r="C51" s="408"/>
      <c r="D51" s="409"/>
      <c r="E51" s="409"/>
    </row>
    <row r="52" spans="1:7" ht="30" customHeight="1" x14ac:dyDescent="0.3">
      <c r="B52" s="25"/>
      <c r="C52" s="16"/>
    </row>
    <row r="53" spans="1:7" ht="30" customHeight="1" x14ac:dyDescent="0.3"/>
    <row r="54" spans="1:7" ht="30" customHeight="1" x14ac:dyDescent="0.3"/>
    <row r="55" spans="1:7" ht="30" customHeight="1" x14ac:dyDescent="0.3"/>
  </sheetData>
  <sheetProtection selectLockedCells="1" selectUnlockedCells="1"/>
  <mergeCells count="1">
    <mergeCell ref="A1:C1"/>
  </mergeCells>
  <phoneticPr fontId="0" type="noConversion"/>
  <pageMargins left="0.35972222222222222" right="0.43333333333333335" top="0.72986111111111107" bottom="0.74027777777777781" header="0.51180555555555551" footer="0.51180555555555551"/>
  <pageSetup paperSize="9" scale="33" firstPageNumber="0" orientation="portrait" r:id="rId1"/>
  <headerFooter alignWithMargins="0"/>
  <rowBreaks count="2" manualBreakCount="2">
    <brk id="31" max="6" man="1"/>
    <brk id="5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L72"/>
  <sheetViews>
    <sheetView view="pageBreakPreview" topLeftCell="A28" zoomScaleNormal="100" zoomScaleSheetLayoutView="100" workbookViewId="0">
      <selection activeCell="G1" sqref="G1:H4"/>
    </sheetView>
  </sheetViews>
  <sheetFormatPr defaultColWidth="7.85546875" defaultRowHeight="15.75" x14ac:dyDescent="0.3"/>
  <cols>
    <col min="2" max="2" width="5" style="14" customWidth="1"/>
    <col min="3" max="3" width="7.7109375" style="14" customWidth="1"/>
    <col min="4" max="4" width="34.7109375" style="28" customWidth="1"/>
    <col min="5" max="5" width="25.42578125" style="15" customWidth="1"/>
    <col min="6" max="6" width="29.28515625" style="15" customWidth="1"/>
    <col min="7" max="7" width="16.85546875" style="15" bestFit="1" customWidth="1"/>
    <col min="8" max="8" width="12.7109375" style="15" bestFit="1" customWidth="1"/>
    <col min="9" max="240" width="7.85546875" style="15"/>
  </cols>
  <sheetData>
    <row r="1" spans="2:6" ht="31.35" customHeight="1" x14ac:dyDescent="0.3">
      <c r="B1" s="516" t="s">
        <v>529</v>
      </c>
      <c r="C1" s="516"/>
      <c r="D1" s="516"/>
      <c r="E1" s="516"/>
      <c r="F1" s="15" t="s">
        <v>389</v>
      </c>
    </row>
    <row r="2" spans="2:6" ht="15.6" customHeight="1" x14ac:dyDescent="0.3">
      <c r="B2" s="26"/>
      <c r="C2" s="26"/>
      <c r="D2" s="319" t="s">
        <v>420</v>
      </c>
      <c r="F2" s="15" t="s">
        <v>419</v>
      </c>
    </row>
    <row r="3" spans="2:6" ht="30" customHeight="1" x14ac:dyDescent="0.3">
      <c r="B3" s="169" t="s">
        <v>1</v>
      </c>
      <c r="C3" s="169" t="s">
        <v>147</v>
      </c>
      <c r="D3" s="167" t="s">
        <v>2</v>
      </c>
      <c r="E3" s="456" t="s">
        <v>411</v>
      </c>
      <c r="F3" s="336" t="s">
        <v>482</v>
      </c>
    </row>
    <row r="4" spans="2:6" s="31" customFormat="1" ht="24.95" customHeight="1" x14ac:dyDescent="0.2">
      <c r="B4" s="294" t="s">
        <v>3</v>
      </c>
      <c r="C4" s="294"/>
      <c r="D4" s="295" t="s">
        <v>23</v>
      </c>
      <c r="E4" s="170"/>
      <c r="F4" s="170"/>
    </row>
    <row r="5" spans="2:6" s="32" customFormat="1" ht="24.95" customHeight="1" x14ac:dyDescent="0.2">
      <c r="B5" s="116" t="s">
        <v>5</v>
      </c>
      <c r="C5" s="296" t="s">
        <v>149</v>
      </c>
      <c r="D5" s="297" t="s">
        <v>148</v>
      </c>
      <c r="E5" s="157">
        <v>4089500</v>
      </c>
      <c r="F5" s="157">
        <v>6402703</v>
      </c>
    </row>
    <row r="6" spans="2:6" s="32" customFormat="1" ht="24.95" customHeight="1" x14ac:dyDescent="0.2">
      <c r="B6" s="116"/>
      <c r="C6" s="296" t="s">
        <v>438</v>
      </c>
      <c r="D6" s="297" t="s">
        <v>439</v>
      </c>
      <c r="E6" s="157"/>
      <c r="F6" s="157">
        <v>161000</v>
      </c>
    </row>
    <row r="7" spans="2:6" s="32" customFormat="1" ht="24.95" customHeight="1" x14ac:dyDescent="0.2">
      <c r="B7" s="116" t="s">
        <v>7</v>
      </c>
      <c r="C7" s="296" t="s">
        <v>150</v>
      </c>
      <c r="D7" s="297" t="s">
        <v>152</v>
      </c>
      <c r="E7" s="157">
        <v>28900</v>
      </c>
      <c r="F7" s="157">
        <v>628626</v>
      </c>
    </row>
    <row r="8" spans="2:6" s="32" customFormat="1" ht="24.95" customHeight="1" x14ac:dyDescent="0.2">
      <c r="B8" s="510" t="s">
        <v>151</v>
      </c>
      <c r="C8" s="511"/>
      <c r="D8" s="298" t="s">
        <v>442</v>
      </c>
      <c r="E8" s="176">
        <f>SUM(E5:E7)</f>
        <v>4118400</v>
      </c>
      <c r="F8" s="176">
        <f>SUM(F5:F7)</f>
        <v>7192329</v>
      </c>
    </row>
    <row r="9" spans="2:6" s="32" customFormat="1" ht="24.95" customHeight="1" x14ac:dyDescent="0.2">
      <c r="B9" s="299" t="s">
        <v>9</v>
      </c>
      <c r="C9" s="300" t="s">
        <v>153</v>
      </c>
      <c r="D9" s="301" t="s">
        <v>154</v>
      </c>
      <c r="E9" s="157">
        <v>2064480</v>
      </c>
      <c r="F9" s="157">
        <v>2047830</v>
      </c>
    </row>
    <row r="10" spans="2:6" s="33" customFormat="1" ht="24.95" customHeight="1" x14ac:dyDescent="0.2">
      <c r="B10" s="302" t="s">
        <v>11</v>
      </c>
      <c r="C10" s="294" t="s">
        <v>370</v>
      </c>
      <c r="D10" s="297" t="s">
        <v>68</v>
      </c>
      <c r="E10" s="157">
        <v>1770000</v>
      </c>
      <c r="F10" s="157">
        <v>2645961</v>
      </c>
    </row>
    <row r="11" spans="2:6" s="33" customFormat="1" ht="24.95" customHeight="1" x14ac:dyDescent="0.2">
      <c r="B11" s="342" t="s">
        <v>13</v>
      </c>
      <c r="C11" s="343" t="s">
        <v>440</v>
      </c>
      <c r="D11" s="297" t="s">
        <v>441</v>
      </c>
      <c r="E11" s="157"/>
      <c r="F11" s="157"/>
    </row>
    <row r="12" spans="2:6" s="33" customFormat="1" ht="24.95" customHeight="1" x14ac:dyDescent="0.2">
      <c r="B12" s="512" t="s">
        <v>155</v>
      </c>
      <c r="C12" s="513"/>
      <c r="D12" s="303" t="s">
        <v>156</v>
      </c>
      <c r="E12" s="176">
        <f>SUM(E9:E10)</f>
        <v>3834480</v>
      </c>
      <c r="F12" s="176">
        <f>SUM(F9:F10)</f>
        <v>4693791</v>
      </c>
    </row>
    <row r="13" spans="2:6" s="31" customFormat="1" ht="24.95" customHeight="1" x14ac:dyDescent="0.2">
      <c r="B13" s="514" t="s">
        <v>157</v>
      </c>
      <c r="C13" s="515"/>
      <c r="D13" s="304" t="s">
        <v>158</v>
      </c>
      <c r="E13" s="177">
        <v>7952880</v>
      </c>
      <c r="F13" s="177">
        <f>SUM(F12+F8)</f>
        <v>11886120</v>
      </c>
    </row>
    <row r="14" spans="2:6" s="31" customFormat="1" ht="24.95" customHeight="1" x14ac:dyDescent="0.2">
      <c r="B14" s="305" t="s">
        <v>19</v>
      </c>
      <c r="C14" s="305" t="s">
        <v>159</v>
      </c>
      <c r="D14" s="306" t="s">
        <v>24</v>
      </c>
      <c r="E14" s="177">
        <v>1177745</v>
      </c>
      <c r="F14" s="177">
        <v>1809543</v>
      </c>
    </row>
    <row r="15" spans="2:6" s="31" customFormat="1" ht="24.95" customHeight="1" x14ac:dyDescent="0.2">
      <c r="B15" s="296" t="s">
        <v>46</v>
      </c>
      <c r="C15" s="296"/>
      <c r="D15" s="307" t="s">
        <v>25</v>
      </c>
      <c r="E15" s="170"/>
      <c r="F15" s="170"/>
    </row>
    <row r="16" spans="2:6" s="31" customFormat="1" ht="24.95" customHeight="1" x14ac:dyDescent="0.2">
      <c r="B16" s="305" t="s">
        <v>64</v>
      </c>
      <c r="C16" s="305" t="s">
        <v>160</v>
      </c>
      <c r="D16" s="411" t="s">
        <v>305</v>
      </c>
      <c r="E16" s="416"/>
      <c r="F16" s="412">
        <v>80000</v>
      </c>
    </row>
    <row r="17" spans="2:6" s="33" customFormat="1" ht="24.95" customHeight="1" x14ac:dyDescent="0.2">
      <c r="B17" s="413"/>
      <c r="C17" s="305" t="s">
        <v>160</v>
      </c>
      <c r="D17" s="411" t="s">
        <v>306</v>
      </c>
      <c r="E17" s="412">
        <v>1700000</v>
      </c>
      <c r="F17" s="412">
        <v>5943369</v>
      </c>
    </row>
    <row r="18" spans="2:6" s="33" customFormat="1" ht="24.95" customHeight="1" x14ac:dyDescent="0.2">
      <c r="B18" s="413" t="s">
        <v>54</v>
      </c>
      <c r="C18" s="414" t="s">
        <v>161</v>
      </c>
      <c r="D18" s="415" t="s">
        <v>69</v>
      </c>
      <c r="E18" s="412">
        <v>260000</v>
      </c>
      <c r="F18" s="412">
        <v>289548</v>
      </c>
    </row>
    <row r="19" spans="2:6" s="33" customFormat="1" ht="24.95" customHeight="1" x14ac:dyDescent="0.2">
      <c r="B19" s="308"/>
      <c r="C19" s="173" t="s">
        <v>178</v>
      </c>
      <c r="D19" s="172" t="s">
        <v>443</v>
      </c>
      <c r="E19" s="157">
        <v>900000</v>
      </c>
      <c r="F19" s="157">
        <v>1221058</v>
      </c>
    </row>
    <row r="20" spans="2:6" s="33" customFormat="1" ht="24.95" customHeight="1" x14ac:dyDescent="0.2">
      <c r="B20" s="308"/>
      <c r="C20" s="173" t="s">
        <v>180</v>
      </c>
      <c r="D20" s="172" t="s">
        <v>468</v>
      </c>
      <c r="E20" s="344">
        <v>180000</v>
      </c>
      <c r="F20" s="344">
        <v>180000</v>
      </c>
    </row>
    <row r="21" spans="2:6" s="33" customFormat="1" ht="24.95" customHeight="1" x14ac:dyDescent="0.2">
      <c r="B21" s="345"/>
      <c r="C21" s="346" t="s">
        <v>182</v>
      </c>
      <c r="D21" s="347" t="s">
        <v>367</v>
      </c>
      <c r="E21" s="344">
        <v>50000</v>
      </c>
      <c r="F21" s="344">
        <v>50000</v>
      </c>
    </row>
    <row r="22" spans="2:6" s="33" customFormat="1" ht="24.95" customHeight="1" x14ac:dyDescent="0.2">
      <c r="B22" s="299"/>
      <c r="C22" s="353" t="s">
        <v>444</v>
      </c>
      <c r="D22" s="352" t="s">
        <v>445</v>
      </c>
      <c r="E22" s="157">
        <v>950000</v>
      </c>
      <c r="F22" s="157">
        <v>321377</v>
      </c>
    </row>
    <row r="23" spans="2:6" s="33" customFormat="1" ht="24.95" customHeight="1" x14ac:dyDescent="0.2">
      <c r="B23" s="348"/>
      <c r="C23" s="349" t="s">
        <v>197</v>
      </c>
      <c r="D23" s="350" t="s">
        <v>446</v>
      </c>
      <c r="E23" s="351">
        <v>50000</v>
      </c>
      <c r="F23" s="351">
        <v>132743</v>
      </c>
    </row>
    <row r="24" spans="2:6" s="33" customFormat="1" ht="24.95" customHeight="1" x14ac:dyDescent="0.2">
      <c r="B24" s="174"/>
      <c r="C24" s="173" t="s">
        <v>447</v>
      </c>
      <c r="D24" s="172" t="s">
        <v>448</v>
      </c>
      <c r="E24" s="157">
        <v>1700000</v>
      </c>
      <c r="F24" s="157">
        <v>2014587</v>
      </c>
    </row>
    <row r="25" spans="2:6" s="33" customFormat="1" ht="24.95" customHeight="1" x14ac:dyDescent="0.2">
      <c r="B25" s="174"/>
      <c r="C25" s="173"/>
      <c r="D25" s="172" t="s">
        <v>449</v>
      </c>
      <c r="E25" s="157"/>
      <c r="F25" s="157"/>
    </row>
    <row r="26" spans="2:6" s="33" customFormat="1" ht="24.95" customHeight="1" x14ac:dyDescent="0.2">
      <c r="B26" s="410" t="s">
        <v>9</v>
      </c>
      <c r="C26" s="410" t="s">
        <v>189</v>
      </c>
      <c r="D26" s="411" t="s">
        <v>453</v>
      </c>
      <c r="E26" s="412">
        <f>SUM(E19:E25)</f>
        <v>3830000</v>
      </c>
      <c r="F26" s="412">
        <v>3919765</v>
      </c>
    </row>
    <row r="27" spans="2:6" s="33" customFormat="1" ht="24.95" customHeight="1" x14ac:dyDescent="0.2">
      <c r="B27" s="308" t="s">
        <v>11</v>
      </c>
      <c r="C27" s="308" t="s">
        <v>194</v>
      </c>
      <c r="D27" s="297" t="s">
        <v>130</v>
      </c>
      <c r="E27" s="157">
        <v>100000</v>
      </c>
      <c r="F27" s="157">
        <v>100000</v>
      </c>
    </row>
    <row r="28" spans="2:6" s="33" customFormat="1" ht="24.95" customHeight="1" x14ac:dyDescent="0.2">
      <c r="B28" s="308" t="s">
        <v>13</v>
      </c>
      <c r="C28" s="308" t="s">
        <v>196</v>
      </c>
      <c r="D28" s="297" t="s">
        <v>270</v>
      </c>
      <c r="E28" s="157"/>
      <c r="F28" s="157"/>
    </row>
    <row r="29" spans="2:6" s="33" customFormat="1" ht="24.95" customHeight="1" x14ac:dyDescent="0.2">
      <c r="B29" s="308" t="s">
        <v>15</v>
      </c>
      <c r="C29" s="308" t="s">
        <v>197</v>
      </c>
      <c r="D29" s="297" t="s">
        <v>268</v>
      </c>
      <c r="E29" s="157">
        <v>1000</v>
      </c>
      <c r="F29" s="157">
        <v>2306</v>
      </c>
    </row>
    <row r="30" spans="2:6" s="33" customFormat="1" ht="24.95" customHeight="1" x14ac:dyDescent="0.2">
      <c r="B30" s="308" t="s">
        <v>17</v>
      </c>
      <c r="C30" s="308" t="s">
        <v>195</v>
      </c>
      <c r="D30" s="297" t="s">
        <v>269</v>
      </c>
      <c r="E30" s="157">
        <v>1000000</v>
      </c>
      <c r="F30" s="157">
        <v>1218911</v>
      </c>
    </row>
    <row r="31" spans="2:6" s="31" customFormat="1" ht="24.95" customHeight="1" x14ac:dyDescent="0.2">
      <c r="B31" s="309"/>
      <c r="C31" s="309" t="s">
        <v>271</v>
      </c>
      <c r="D31" s="304" t="s">
        <v>72</v>
      </c>
      <c r="E31" s="322">
        <v>6891000</v>
      </c>
      <c r="F31" s="322">
        <f>SUM(F30+F29+F27+F26+F18+F17+F16)</f>
        <v>11553899</v>
      </c>
    </row>
    <row r="32" spans="2:6" s="34" customFormat="1" ht="24.95" customHeight="1" x14ac:dyDescent="0.2">
      <c r="B32" s="309" t="s">
        <v>73</v>
      </c>
      <c r="C32" s="309" t="s">
        <v>272</v>
      </c>
      <c r="D32" s="304" t="s">
        <v>26</v>
      </c>
      <c r="E32" s="177">
        <v>3793610</v>
      </c>
      <c r="F32" s="177">
        <v>3795000</v>
      </c>
    </row>
    <row r="33" spans="2:6" s="35" customFormat="1" ht="24.95" customHeight="1" x14ac:dyDescent="0.25">
      <c r="B33" s="310" t="s">
        <v>59</v>
      </c>
      <c r="C33" s="310"/>
      <c r="D33" s="311" t="s">
        <v>27</v>
      </c>
      <c r="E33" s="141"/>
      <c r="F33" s="141"/>
    </row>
    <row r="34" spans="2:6" s="32" customFormat="1" ht="24.95" customHeight="1" x14ac:dyDescent="0.2">
      <c r="B34" s="308" t="s">
        <v>64</v>
      </c>
      <c r="C34" s="308" t="s">
        <v>307</v>
      </c>
      <c r="D34" s="297" t="s">
        <v>74</v>
      </c>
      <c r="E34" s="141"/>
      <c r="F34" s="412">
        <v>98893</v>
      </c>
    </row>
    <row r="35" spans="2:6" s="32" customFormat="1" ht="24.95" customHeight="1" x14ac:dyDescent="0.2">
      <c r="B35" s="410" t="s">
        <v>7</v>
      </c>
      <c r="C35" s="410"/>
      <c r="D35" s="411" t="s">
        <v>75</v>
      </c>
      <c r="E35" s="417"/>
      <c r="F35" s="417"/>
    </row>
    <row r="36" spans="2:6" s="33" customFormat="1" ht="24.95" customHeight="1" x14ac:dyDescent="0.2">
      <c r="B36" s="410" t="s">
        <v>9</v>
      </c>
      <c r="C36" s="410" t="s">
        <v>209</v>
      </c>
      <c r="D36" s="411" t="s">
        <v>76</v>
      </c>
      <c r="E36" s="412">
        <v>260000</v>
      </c>
      <c r="F36" s="412">
        <v>260000</v>
      </c>
    </row>
    <row r="37" spans="2:6" ht="24.95" customHeight="1" x14ac:dyDescent="0.3">
      <c r="B37" s="186" t="s">
        <v>11</v>
      </c>
      <c r="C37" s="186"/>
      <c r="D37" s="297" t="s">
        <v>454</v>
      </c>
      <c r="E37" s="102"/>
      <c r="F37" s="102"/>
    </row>
    <row r="38" spans="2:6" ht="24.95" customHeight="1" x14ac:dyDescent="0.3">
      <c r="B38" s="186"/>
      <c r="C38" s="186"/>
      <c r="D38" s="297" t="s">
        <v>455</v>
      </c>
      <c r="E38" s="102"/>
      <c r="F38" s="102"/>
    </row>
    <row r="39" spans="2:6" ht="24.95" customHeight="1" x14ac:dyDescent="0.3">
      <c r="B39" s="186"/>
      <c r="C39" s="186"/>
      <c r="D39" s="297" t="s">
        <v>456</v>
      </c>
      <c r="E39" s="102"/>
      <c r="F39" s="102"/>
    </row>
    <row r="40" spans="2:6" ht="24.95" customHeight="1" x14ac:dyDescent="0.3">
      <c r="B40" s="418" t="s">
        <v>71</v>
      </c>
      <c r="C40" s="418" t="s">
        <v>208</v>
      </c>
      <c r="D40" s="411" t="s">
        <v>77</v>
      </c>
      <c r="E40" s="321">
        <v>60000</v>
      </c>
      <c r="F40" s="321">
        <v>544800</v>
      </c>
    </row>
    <row r="41" spans="2:6" ht="24.95" customHeight="1" x14ac:dyDescent="0.3">
      <c r="B41" s="419"/>
      <c r="C41" s="419"/>
      <c r="D41" s="171" t="s">
        <v>457</v>
      </c>
      <c r="E41" s="178"/>
      <c r="F41" s="178"/>
    </row>
    <row r="42" spans="2:6" ht="24.95" customHeight="1" x14ac:dyDescent="0.3">
      <c r="B42" s="419"/>
      <c r="C42" s="419"/>
      <c r="D42" s="171" t="s">
        <v>458</v>
      </c>
      <c r="E42" s="178"/>
      <c r="F42" s="178"/>
    </row>
    <row r="43" spans="2:6" s="34" customFormat="1" ht="24.95" customHeight="1" x14ac:dyDescent="0.2">
      <c r="B43" s="424"/>
      <c r="C43" s="424" t="s">
        <v>163</v>
      </c>
      <c r="D43" s="421" t="s">
        <v>78</v>
      </c>
      <c r="E43" s="422">
        <f>SUM(E36:E40)</f>
        <v>320000</v>
      </c>
      <c r="F43" s="422">
        <f>SUM(F40+F36+F34)</f>
        <v>903693</v>
      </c>
    </row>
    <row r="44" spans="2:6" s="31" customFormat="1" ht="24.95" customHeight="1" x14ac:dyDescent="0.2">
      <c r="B44" s="170"/>
      <c r="C44" s="429" t="s">
        <v>459</v>
      </c>
      <c r="D44" s="430" t="s">
        <v>460</v>
      </c>
      <c r="E44" s="175">
        <v>76400180</v>
      </c>
      <c r="F44" s="175">
        <v>76400180</v>
      </c>
    </row>
    <row r="45" spans="2:6" s="31" customFormat="1" ht="24.95" customHeight="1" x14ac:dyDescent="0.2">
      <c r="B45" s="170"/>
      <c r="C45" s="429"/>
      <c r="D45" s="430" t="s">
        <v>469</v>
      </c>
      <c r="E45" s="175"/>
      <c r="F45" s="175"/>
    </row>
    <row r="46" spans="2:6" s="31" customFormat="1" ht="24.95" customHeight="1" x14ac:dyDescent="0.2">
      <c r="B46" s="170"/>
      <c r="C46" s="429"/>
      <c r="D46" s="430" t="s">
        <v>362</v>
      </c>
      <c r="E46" s="175"/>
      <c r="F46" s="175"/>
    </row>
    <row r="47" spans="2:6" s="31" customFormat="1" ht="24.95" customHeight="1" x14ac:dyDescent="0.2">
      <c r="B47" s="170"/>
      <c r="C47" s="429"/>
      <c r="D47" s="430" t="s">
        <v>472</v>
      </c>
      <c r="E47" s="175"/>
      <c r="F47" s="175"/>
    </row>
    <row r="48" spans="2:6" s="31" customFormat="1" ht="24.95" customHeight="1" x14ac:dyDescent="0.2">
      <c r="B48" s="423"/>
      <c r="C48" s="431" t="s">
        <v>219</v>
      </c>
      <c r="D48" s="432" t="s">
        <v>462</v>
      </c>
      <c r="E48" s="351">
        <v>10537333</v>
      </c>
      <c r="F48" s="351">
        <v>10478181</v>
      </c>
    </row>
    <row r="49" spans="2:246" s="31" customFormat="1" ht="24.95" customHeight="1" x14ac:dyDescent="0.2">
      <c r="B49" s="310"/>
      <c r="C49" s="433" t="s">
        <v>461</v>
      </c>
      <c r="D49" s="434" t="s">
        <v>463</v>
      </c>
      <c r="E49" s="157">
        <v>23473349</v>
      </c>
      <c r="F49" s="157">
        <v>23473349</v>
      </c>
    </row>
    <row r="50" spans="2:246" s="31" customFormat="1" ht="24.95" customHeight="1" x14ac:dyDescent="0.2">
      <c r="B50" s="420"/>
      <c r="C50" s="444"/>
      <c r="D50" s="445" t="s">
        <v>470</v>
      </c>
      <c r="E50" s="344"/>
      <c r="F50" s="344"/>
    </row>
    <row r="51" spans="2:246" s="31" customFormat="1" ht="24.95" customHeight="1" x14ac:dyDescent="0.2">
      <c r="B51" s="420"/>
      <c r="C51" s="444"/>
      <c r="D51" s="445" t="s">
        <v>473</v>
      </c>
      <c r="E51" s="344"/>
      <c r="F51" s="344"/>
    </row>
    <row r="52" spans="2:246" s="31" customFormat="1" ht="24.95" customHeight="1" x14ac:dyDescent="0.2">
      <c r="B52" s="420"/>
      <c r="C52" s="444"/>
      <c r="D52" s="445" t="s">
        <v>471</v>
      </c>
      <c r="E52" s="344"/>
      <c r="F52" s="344"/>
    </row>
    <row r="53" spans="2:246" s="31" customFormat="1" ht="24.95" customHeight="1" x14ac:dyDescent="0.2">
      <c r="B53" s="425" t="s">
        <v>60</v>
      </c>
      <c r="C53" s="435" t="s">
        <v>221</v>
      </c>
      <c r="D53" s="436" t="s">
        <v>29</v>
      </c>
      <c r="E53" s="426">
        <f>SUM(E44:E49)</f>
        <v>110410862</v>
      </c>
      <c r="F53" s="426">
        <f>SUM(F44:F49)</f>
        <v>110351710</v>
      </c>
    </row>
    <row r="54" spans="2:246" s="31" customFormat="1" ht="30" customHeight="1" x14ac:dyDescent="0.2">
      <c r="B54" s="170"/>
      <c r="C54" s="429" t="s">
        <v>222</v>
      </c>
      <c r="D54" s="457" t="s">
        <v>483</v>
      </c>
      <c r="E54" s="175">
        <v>19669000</v>
      </c>
      <c r="F54" s="175">
        <v>41388380</v>
      </c>
    </row>
    <row r="55" spans="2:246" s="31" customFormat="1" ht="24.95" customHeight="1" x14ac:dyDescent="0.2">
      <c r="B55" s="310"/>
      <c r="C55" s="433" t="s">
        <v>223</v>
      </c>
      <c r="D55" s="434" t="s">
        <v>465</v>
      </c>
      <c r="E55" s="157">
        <v>5310679</v>
      </c>
      <c r="F55" s="157">
        <v>11688632</v>
      </c>
    </row>
    <row r="56" spans="2:246" s="31" customFormat="1" ht="24.95" customHeight="1" x14ac:dyDescent="0.2">
      <c r="B56" s="427" t="s">
        <v>464</v>
      </c>
      <c r="C56" s="437" t="s">
        <v>226</v>
      </c>
      <c r="D56" s="438" t="s">
        <v>466</v>
      </c>
      <c r="E56" s="428">
        <f>SUM(E54:E55)</f>
        <v>24979679</v>
      </c>
      <c r="F56" s="428">
        <f>SUM(F54:F55)</f>
        <v>53077012</v>
      </c>
    </row>
    <row r="57" spans="2:246" s="31" customFormat="1" ht="24.95" customHeight="1" x14ac:dyDescent="0.2">
      <c r="B57" s="310" t="s">
        <v>63</v>
      </c>
      <c r="C57" s="310" t="s">
        <v>210</v>
      </c>
      <c r="D57" s="312" t="s">
        <v>467</v>
      </c>
      <c r="E57" s="141"/>
      <c r="F57" s="157"/>
    </row>
    <row r="58" spans="2:246" s="31" customFormat="1" ht="24.95" customHeight="1" x14ac:dyDescent="0.2">
      <c r="B58" s="310"/>
      <c r="C58" s="308" t="s">
        <v>274</v>
      </c>
      <c r="D58" s="307" t="s">
        <v>273</v>
      </c>
      <c r="E58" s="141"/>
      <c r="F58" s="320"/>
    </row>
    <row r="59" spans="2:246" ht="24.95" customHeight="1" x14ac:dyDescent="0.3">
      <c r="B59" s="186" t="s">
        <v>64</v>
      </c>
      <c r="C59" s="186" t="s">
        <v>210</v>
      </c>
      <c r="D59" s="297" t="s">
        <v>79</v>
      </c>
      <c r="E59" s="70"/>
      <c r="F59" s="247"/>
    </row>
    <row r="60" spans="2:246" ht="24.95" customHeight="1" x14ac:dyDescent="0.3">
      <c r="B60" s="7" t="s">
        <v>7</v>
      </c>
      <c r="C60" s="7" t="s">
        <v>382</v>
      </c>
      <c r="D60" s="313" t="s">
        <v>143</v>
      </c>
      <c r="E60" s="70"/>
      <c r="F60" s="102"/>
    </row>
    <row r="61" spans="2:246" ht="24.95" customHeight="1" x14ac:dyDescent="0.3">
      <c r="B61" s="8" t="s">
        <v>9</v>
      </c>
      <c r="C61" s="8" t="s">
        <v>210</v>
      </c>
      <c r="D61" s="297" t="s">
        <v>80</v>
      </c>
      <c r="E61" s="70"/>
      <c r="F61" s="70"/>
      <c r="IG61" s="5"/>
      <c r="IH61" s="5"/>
      <c r="II61" s="5"/>
      <c r="IJ61" s="5"/>
      <c r="IK61" s="5"/>
      <c r="IL61" s="5"/>
    </row>
    <row r="62" spans="2:246" s="22" customFormat="1" ht="24.95" customHeight="1" x14ac:dyDescent="0.25">
      <c r="B62" s="8" t="s">
        <v>11</v>
      </c>
      <c r="C62" s="8" t="s">
        <v>210</v>
      </c>
      <c r="D62" s="297" t="s">
        <v>81</v>
      </c>
      <c r="E62" s="70"/>
      <c r="F62" s="70"/>
    </row>
    <row r="63" spans="2:246" s="22" customFormat="1" ht="24.95" customHeight="1" x14ac:dyDescent="0.25">
      <c r="B63" s="441"/>
      <c r="C63" s="442"/>
      <c r="D63" s="443" t="s">
        <v>34</v>
      </c>
      <c r="E63" s="151">
        <f>SUM(E56+E53+E43+E32+E31+E14+E13)</f>
        <v>155525776</v>
      </c>
      <c r="F63" s="151">
        <f>SUM(F56+F53+F43+F32+F31+F14+F13)</f>
        <v>193376977</v>
      </c>
      <c r="G63" s="446"/>
      <c r="IG63" s="6"/>
      <c r="IH63" s="6"/>
      <c r="II63" s="6"/>
      <c r="IJ63" s="6"/>
      <c r="IK63" s="6"/>
      <c r="IL63" s="6"/>
    </row>
    <row r="64" spans="2:246" s="22" customFormat="1" ht="24.95" customHeight="1" x14ac:dyDescent="0.25">
      <c r="B64" s="8" t="s">
        <v>13</v>
      </c>
      <c r="C64" s="9" t="s">
        <v>293</v>
      </c>
      <c r="D64" s="314" t="s">
        <v>294</v>
      </c>
      <c r="E64" s="321">
        <v>584224</v>
      </c>
      <c r="F64" s="321">
        <v>645799</v>
      </c>
      <c r="IG64" s="6"/>
      <c r="IH64" s="6"/>
      <c r="II64" s="6"/>
      <c r="IJ64" s="6"/>
      <c r="IK64" s="6"/>
      <c r="IL64" s="6"/>
    </row>
    <row r="65" spans="2:246" s="22" customFormat="1" ht="24.95" customHeight="1" x14ac:dyDescent="0.25">
      <c r="B65" s="8"/>
      <c r="C65" s="9" t="s">
        <v>353</v>
      </c>
      <c r="D65" s="314" t="s">
        <v>298</v>
      </c>
      <c r="E65" s="103"/>
      <c r="F65" s="103"/>
      <c r="IG65" s="6"/>
      <c r="IH65" s="6"/>
      <c r="II65" s="6"/>
      <c r="IJ65" s="6"/>
      <c r="IK65" s="6"/>
      <c r="IL65" s="6"/>
    </row>
    <row r="66" spans="2:246" s="22" customFormat="1" ht="24.95" customHeight="1" x14ac:dyDescent="0.25">
      <c r="B66" s="10"/>
      <c r="C66" s="10"/>
      <c r="D66" s="315" t="s">
        <v>82</v>
      </c>
      <c r="E66" s="145">
        <f>SUM(E64+E63)</f>
        <v>156110000</v>
      </c>
      <c r="F66" s="145">
        <f>SUM(F64+F63)</f>
        <v>194022776</v>
      </c>
      <c r="IG66" s="6"/>
      <c r="IH66" s="6"/>
      <c r="II66" s="6"/>
      <c r="IJ66" s="6"/>
      <c r="IK66" s="6"/>
      <c r="IL66" s="6"/>
    </row>
    <row r="67" spans="2:246" ht="24.95" customHeight="1" x14ac:dyDescent="0.3">
      <c r="B67" s="8"/>
      <c r="C67" s="186"/>
      <c r="D67" s="316" t="s">
        <v>102</v>
      </c>
      <c r="E67" s="145">
        <v>156110000</v>
      </c>
      <c r="F67" s="145">
        <v>194022776</v>
      </c>
    </row>
    <row r="68" spans="2:246" ht="24.95" customHeight="1" x14ac:dyDescent="0.3">
      <c r="B68" s="269"/>
      <c r="C68" s="7"/>
      <c r="D68" s="317" t="s">
        <v>103</v>
      </c>
      <c r="E68" s="70"/>
      <c r="F68" s="70"/>
    </row>
    <row r="69" spans="2:246" ht="24.95" customHeight="1" x14ac:dyDescent="0.3">
      <c r="B69" s="10"/>
      <c r="C69" s="10"/>
      <c r="D69" s="318" t="s">
        <v>104</v>
      </c>
      <c r="E69" s="70">
        <v>5</v>
      </c>
      <c r="F69" s="70">
        <v>5</v>
      </c>
    </row>
    <row r="70" spans="2:246" ht="24.95" customHeight="1" x14ac:dyDescent="0.3">
      <c r="B70" s="24"/>
      <c r="C70" s="24"/>
      <c r="D70" s="24" t="s">
        <v>105</v>
      </c>
      <c r="E70" s="70">
        <v>5</v>
      </c>
      <c r="F70" s="70">
        <v>5</v>
      </c>
    </row>
    <row r="71" spans="2:246" ht="24.95" customHeight="1" x14ac:dyDescent="0.3">
      <c r="B71" s="24"/>
      <c r="C71" s="24"/>
      <c r="D71" s="24" t="s">
        <v>103</v>
      </c>
      <c r="E71" s="70"/>
      <c r="F71" s="70"/>
    </row>
    <row r="72" spans="2:246" ht="24.95" customHeight="1" x14ac:dyDescent="0.3">
      <c r="B72" s="24"/>
      <c r="C72" s="24"/>
      <c r="D72" s="24" t="s">
        <v>106</v>
      </c>
      <c r="E72" s="70">
        <v>2</v>
      </c>
      <c r="F72" s="70">
        <v>2</v>
      </c>
    </row>
  </sheetData>
  <sheetProtection selectLockedCells="1" selectUnlockedCells="1"/>
  <mergeCells count="4">
    <mergeCell ref="B8:C8"/>
    <mergeCell ref="B12:C12"/>
    <mergeCell ref="B13:C13"/>
    <mergeCell ref="B1:E1"/>
  </mergeCells>
  <phoneticPr fontId="0" type="noConversion"/>
  <printOptions horizontalCentered="1"/>
  <pageMargins left="0.32013888888888886" right="0.39027777777777778" top="0.42986111111111114" bottom="0.47222222222222221" header="0.51180555555555551" footer="0.51180555555555551"/>
  <pageSetup paperSize="9" scale="56" firstPageNumber="0" orientation="portrait" r:id="rId1"/>
  <headerFooter alignWithMargins="0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7" zoomScaleNormal="100" zoomScaleSheetLayoutView="100" workbookViewId="0">
      <selection activeCell="J14" sqref="J14"/>
    </sheetView>
  </sheetViews>
  <sheetFormatPr defaultColWidth="11.5703125" defaultRowHeight="15.75" x14ac:dyDescent="0.25"/>
  <cols>
    <col min="1" max="1" width="4.7109375" style="37" customWidth="1"/>
    <col min="2" max="2" width="38" style="38" customWidth="1"/>
    <col min="3" max="3" width="29.7109375" style="29" customWidth="1"/>
    <col min="4" max="4" width="24.140625" style="29" customWidth="1"/>
    <col min="5" max="5" width="3.5703125" style="37" customWidth="1"/>
    <col min="6" max="6" width="35.28515625" style="38" customWidth="1"/>
    <col min="7" max="7" width="24.42578125" customWidth="1"/>
    <col min="8" max="8" width="21.7109375" customWidth="1"/>
  </cols>
  <sheetData>
    <row r="1" spans="1:8" ht="12" customHeight="1" x14ac:dyDescent="0.25">
      <c r="A1" s="39"/>
      <c r="B1" s="39"/>
      <c r="C1" s="39"/>
      <c r="D1" s="39"/>
      <c r="E1" s="39"/>
      <c r="F1" s="39"/>
    </row>
    <row r="2" spans="1:8" ht="10.5" customHeight="1" x14ac:dyDescent="0.25">
      <c r="A2" s="39"/>
      <c r="B2" s="39"/>
      <c r="C2" s="39"/>
      <c r="D2" s="39"/>
      <c r="E2" s="39"/>
      <c r="F2" s="39"/>
    </row>
    <row r="3" spans="1:8" s="40" customFormat="1" ht="21" customHeight="1" x14ac:dyDescent="0.3">
      <c r="A3" s="517" t="s">
        <v>384</v>
      </c>
      <c r="B3" s="517"/>
      <c r="C3" s="517"/>
      <c r="D3" s="517"/>
      <c r="E3" s="517"/>
      <c r="F3" s="517"/>
    </row>
    <row r="4" spans="1:8" s="40" customFormat="1" ht="22.35" customHeight="1" x14ac:dyDescent="0.3">
      <c r="A4" s="518" t="s">
        <v>530</v>
      </c>
      <c r="B4" s="518"/>
      <c r="C4" s="518"/>
      <c r="D4" s="518"/>
      <c r="E4" s="518"/>
      <c r="F4" s="518"/>
      <c r="G4" s="333" t="s">
        <v>390</v>
      </c>
      <c r="H4" s="40" t="s">
        <v>419</v>
      </c>
    </row>
    <row r="5" spans="1:8" ht="9.75" customHeight="1" x14ac:dyDescent="0.25"/>
    <row r="6" spans="1:8" s="43" customFormat="1" ht="34.5" customHeight="1" x14ac:dyDescent="0.25">
      <c r="A6" s="41" t="s">
        <v>1</v>
      </c>
      <c r="B6" s="42" t="s">
        <v>2</v>
      </c>
      <c r="C6" s="117" t="s">
        <v>392</v>
      </c>
      <c r="D6" s="117" t="s">
        <v>485</v>
      </c>
      <c r="E6" s="195" t="s">
        <v>1</v>
      </c>
      <c r="F6" s="335" t="s">
        <v>2</v>
      </c>
      <c r="G6" s="336" t="s">
        <v>392</v>
      </c>
      <c r="H6" s="168" t="s">
        <v>484</v>
      </c>
    </row>
    <row r="7" spans="1:8" x14ac:dyDescent="0.25">
      <c r="A7" s="196"/>
      <c r="B7" s="197" t="s">
        <v>83</v>
      </c>
      <c r="C7" s="185"/>
      <c r="D7" s="185"/>
      <c r="E7" s="186"/>
      <c r="F7" s="198" t="s">
        <v>84</v>
      </c>
      <c r="G7" s="96"/>
      <c r="H7" s="187"/>
    </row>
    <row r="8" spans="1:8" x14ac:dyDescent="0.25">
      <c r="A8" s="196" t="s">
        <v>5</v>
      </c>
      <c r="B8" s="199" t="s">
        <v>85</v>
      </c>
      <c r="C8" s="185"/>
      <c r="D8" s="185"/>
      <c r="E8" s="186" t="s">
        <v>5</v>
      </c>
      <c r="F8" s="191" t="s">
        <v>146</v>
      </c>
      <c r="G8" s="96"/>
      <c r="H8" s="187"/>
    </row>
    <row r="9" spans="1:8" x14ac:dyDescent="0.25">
      <c r="A9" s="196"/>
      <c r="B9" s="199" t="s">
        <v>86</v>
      </c>
      <c r="C9" s="185">
        <v>9012003</v>
      </c>
      <c r="D9" s="185">
        <v>8978890</v>
      </c>
      <c r="E9" s="186"/>
      <c r="F9" s="191" t="s">
        <v>87</v>
      </c>
      <c r="G9" s="102">
        <v>7952880</v>
      </c>
      <c r="H9" s="102">
        <v>11886120</v>
      </c>
    </row>
    <row r="10" spans="1:8" x14ac:dyDescent="0.25">
      <c r="A10" s="196"/>
      <c r="B10" s="199" t="s">
        <v>276</v>
      </c>
      <c r="C10" s="185">
        <v>3793610</v>
      </c>
      <c r="D10" s="185">
        <v>6945994</v>
      </c>
      <c r="E10" s="186"/>
      <c r="F10" s="191" t="s">
        <v>88</v>
      </c>
      <c r="G10" s="102">
        <v>1177745</v>
      </c>
      <c r="H10" s="102">
        <v>1809543</v>
      </c>
    </row>
    <row r="11" spans="1:8" x14ac:dyDescent="0.25">
      <c r="A11" s="196"/>
      <c r="B11" s="199" t="s">
        <v>277</v>
      </c>
      <c r="C11" s="185">
        <v>1800000</v>
      </c>
      <c r="D11" s="185">
        <v>2000000</v>
      </c>
      <c r="E11" s="186"/>
      <c r="F11" s="191" t="s">
        <v>89</v>
      </c>
      <c r="G11" s="102">
        <v>6891000</v>
      </c>
      <c r="H11" s="102">
        <v>11553899</v>
      </c>
    </row>
    <row r="12" spans="1:8" x14ac:dyDescent="0.25">
      <c r="A12" s="196"/>
      <c r="B12" s="200" t="s">
        <v>278</v>
      </c>
      <c r="C12" s="185"/>
      <c r="D12" s="185">
        <v>1247820</v>
      </c>
      <c r="E12" s="186"/>
      <c r="F12" s="191"/>
      <c r="G12" s="96"/>
      <c r="H12" s="102"/>
    </row>
    <row r="13" spans="1:8" x14ac:dyDescent="0.25">
      <c r="A13" s="196"/>
      <c r="B13" s="199" t="s">
        <v>296</v>
      </c>
      <c r="C13" s="185"/>
      <c r="D13" s="185"/>
      <c r="E13" s="186" t="s">
        <v>7</v>
      </c>
      <c r="F13" s="191"/>
      <c r="G13" s="96"/>
      <c r="H13" s="70"/>
    </row>
    <row r="14" spans="1:8" x14ac:dyDescent="0.25">
      <c r="A14" s="196"/>
      <c r="B14" s="201" t="s">
        <v>42</v>
      </c>
      <c r="C14" s="188">
        <f>SUM(C8:C12)</f>
        <v>14605613</v>
      </c>
      <c r="D14" s="188">
        <f>SUM(D9:D13)</f>
        <v>19172704</v>
      </c>
      <c r="E14" s="186"/>
      <c r="F14" s="191"/>
      <c r="G14" s="96"/>
      <c r="H14" s="70"/>
    </row>
    <row r="15" spans="1:8" x14ac:dyDescent="0.25">
      <c r="A15" s="196" t="s">
        <v>54</v>
      </c>
      <c r="B15" s="199" t="s">
        <v>10</v>
      </c>
      <c r="C15" s="185"/>
      <c r="D15" s="185"/>
      <c r="E15" s="186"/>
      <c r="F15" s="191"/>
      <c r="G15" s="96"/>
      <c r="H15" s="70"/>
    </row>
    <row r="16" spans="1:8" x14ac:dyDescent="0.25">
      <c r="A16" s="196"/>
      <c r="B16" s="202" t="s">
        <v>90</v>
      </c>
      <c r="C16" s="185"/>
      <c r="D16" s="185"/>
      <c r="E16" s="186"/>
      <c r="F16" s="191"/>
      <c r="G16" s="96"/>
      <c r="H16" s="70"/>
    </row>
    <row r="17" spans="1:8" x14ac:dyDescent="0.25">
      <c r="A17" s="196"/>
      <c r="B17" s="202" t="s">
        <v>91</v>
      </c>
      <c r="C17" s="185"/>
      <c r="D17" s="185"/>
      <c r="E17" s="186" t="s">
        <v>92</v>
      </c>
      <c r="F17" s="191"/>
      <c r="G17" s="96"/>
      <c r="H17" s="70"/>
    </row>
    <row r="18" spans="1:8" x14ac:dyDescent="0.25">
      <c r="A18" s="196"/>
      <c r="B18" s="202" t="s">
        <v>93</v>
      </c>
      <c r="C18" s="189"/>
      <c r="D18" s="189"/>
      <c r="E18" s="186"/>
      <c r="F18" s="191"/>
      <c r="G18" s="96"/>
      <c r="H18" s="70"/>
    </row>
    <row r="19" spans="1:8" x14ac:dyDescent="0.25">
      <c r="A19" s="196"/>
      <c r="B19" s="202" t="s">
        <v>94</v>
      </c>
      <c r="C19" s="189">
        <v>2015000</v>
      </c>
      <c r="D19" s="189">
        <v>2015000</v>
      </c>
      <c r="E19" s="186"/>
      <c r="F19" s="191"/>
      <c r="G19" s="96"/>
      <c r="H19" s="70"/>
    </row>
    <row r="20" spans="1:8" x14ac:dyDescent="0.25">
      <c r="A20" s="196"/>
      <c r="B20" s="202" t="s">
        <v>279</v>
      </c>
      <c r="C20" s="189"/>
      <c r="D20" s="189"/>
      <c r="E20" s="186"/>
      <c r="F20" s="191"/>
      <c r="G20" s="96"/>
      <c r="H20" s="70"/>
    </row>
    <row r="21" spans="1:8" x14ac:dyDescent="0.25">
      <c r="A21" s="196"/>
      <c r="B21" s="199" t="s">
        <v>280</v>
      </c>
      <c r="C21" s="185">
        <v>576000</v>
      </c>
      <c r="D21" s="185">
        <v>576000</v>
      </c>
      <c r="E21" s="186"/>
      <c r="F21" s="191"/>
      <c r="G21" s="96"/>
      <c r="H21" s="70"/>
    </row>
    <row r="22" spans="1:8" x14ac:dyDescent="0.25">
      <c r="A22" s="196"/>
      <c r="B22" s="199" t="s">
        <v>281</v>
      </c>
      <c r="C22" s="185"/>
      <c r="D22" s="185"/>
      <c r="E22" s="186"/>
      <c r="F22" s="191"/>
      <c r="G22" s="96"/>
      <c r="H22" s="70"/>
    </row>
    <row r="23" spans="1:8" x14ac:dyDescent="0.25">
      <c r="A23" s="196"/>
      <c r="B23" s="199" t="s">
        <v>282</v>
      </c>
      <c r="C23" s="185"/>
      <c r="D23" s="185"/>
      <c r="E23" s="186"/>
      <c r="F23" s="191"/>
      <c r="G23" s="96"/>
      <c r="H23" s="70"/>
    </row>
    <row r="24" spans="1:8" x14ac:dyDescent="0.25">
      <c r="A24" s="196"/>
      <c r="B24" s="199" t="s">
        <v>283</v>
      </c>
      <c r="C24" s="185">
        <v>110000</v>
      </c>
      <c r="D24" s="185">
        <v>110000</v>
      </c>
      <c r="E24" s="186"/>
      <c r="F24" s="191"/>
      <c r="G24" s="96"/>
      <c r="H24" s="70"/>
    </row>
    <row r="25" spans="1:8" x14ac:dyDescent="0.25">
      <c r="A25" s="196"/>
      <c r="B25" s="199" t="s">
        <v>95</v>
      </c>
      <c r="C25" s="185">
        <v>70000</v>
      </c>
      <c r="D25" s="185">
        <v>70000</v>
      </c>
      <c r="E25" s="186" t="s">
        <v>139</v>
      </c>
      <c r="F25" s="191" t="s">
        <v>26</v>
      </c>
      <c r="G25" s="102">
        <v>3793610</v>
      </c>
      <c r="H25" s="102">
        <v>3795000</v>
      </c>
    </row>
    <row r="26" spans="1:8" x14ac:dyDescent="0.25">
      <c r="A26" s="196"/>
      <c r="B26" s="201" t="s">
        <v>52</v>
      </c>
      <c r="C26" s="134">
        <f>SUM(C19:C25)</f>
        <v>2771000</v>
      </c>
      <c r="D26" s="134">
        <f>SUM(D19:D25)</f>
        <v>2771000</v>
      </c>
      <c r="E26" s="186"/>
      <c r="F26" s="191"/>
      <c r="G26" s="70"/>
      <c r="H26" s="102"/>
    </row>
    <row r="27" spans="1:8" x14ac:dyDescent="0.25">
      <c r="A27" s="196" t="s">
        <v>9</v>
      </c>
      <c r="B27" s="199" t="s">
        <v>12</v>
      </c>
      <c r="C27" s="185">
        <v>53387</v>
      </c>
      <c r="D27" s="185">
        <v>53387</v>
      </c>
      <c r="E27" s="186" t="s">
        <v>13</v>
      </c>
      <c r="F27" s="191" t="s">
        <v>27</v>
      </c>
      <c r="G27" s="102">
        <v>320000</v>
      </c>
      <c r="H27" s="102">
        <v>903693</v>
      </c>
    </row>
    <row r="28" spans="1:8" x14ac:dyDescent="0.25">
      <c r="A28" s="196" t="s">
        <v>96</v>
      </c>
      <c r="B28" s="199" t="s">
        <v>61</v>
      </c>
      <c r="C28" s="185"/>
      <c r="D28" s="459"/>
      <c r="E28" s="186"/>
      <c r="F28" s="191"/>
      <c r="G28" s="96"/>
      <c r="H28" s="102"/>
    </row>
    <row r="29" spans="1:8" x14ac:dyDescent="0.25">
      <c r="A29" s="196" t="s">
        <v>13</v>
      </c>
      <c r="B29" s="199" t="s">
        <v>61</v>
      </c>
      <c r="C29" s="334">
        <v>2354535</v>
      </c>
      <c r="D29" s="461">
        <v>5623995</v>
      </c>
      <c r="F29" s="203"/>
      <c r="G29" s="96"/>
      <c r="H29" s="187"/>
    </row>
    <row r="30" spans="1:8" x14ac:dyDescent="0.25">
      <c r="A30" s="196" t="s">
        <v>28</v>
      </c>
      <c r="B30" s="204" t="s">
        <v>354</v>
      </c>
      <c r="C30" s="185"/>
      <c r="D30" s="460"/>
      <c r="E30" s="186"/>
      <c r="F30" s="29"/>
      <c r="G30" s="96"/>
      <c r="H30" s="187"/>
    </row>
    <row r="31" spans="1:8" s="6" customFormat="1" x14ac:dyDescent="0.25">
      <c r="A31" s="440"/>
      <c r="B31" s="201" t="s">
        <v>58</v>
      </c>
      <c r="C31" s="134">
        <f>SUM(C14+C26+C27+C29)</f>
        <v>19784535</v>
      </c>
      <c r="D31" s="134">
        <f>SUM(D29+D27+D26+D14)</f>
        <v>27621086</v>
      </c>
      <c r="E31" s="190"/>
      <c r="F31" s="337" t="s">
        <v>97</v>
      </c>
      <c r="G31" s="226">
        <f>SUM(G8:G30)</f>
        <v>20135235</v>
      </c>
      <c r="H31" s="226">
        <f>SUM(H8:H29)</f>
        <v>29948255</v>
      </c>
    </row>
    <row r="32" spans="1:8" x14ac:dyDescent="0.25">
      <c r="A32" s="196"/>
      <c r="B32" s="197" t="s">
        <v>98</v>
      </c>
      <c r="C32" s="185"/>
      <c r="D32" s="185"/>
      <c r="E32" s="186"/>
      <c r="F32" s="193" t="s">
        <v>99</v>
      </c>
      <c r="G32" s="70"/>
      <c r="H32" s="102"/>
    </row>
    <row r="33" spans="1:8" x14ac:dyDescent="0.25">
      <c r="A33" s="196" t="s">
        <v>64</v>
      </c>
      <c r="B33" s="199" t="s">
        <v>100</v>
      </c>
      <c r="C33" s="185">
        <v>9746155</v>
      </c>
      <c r="D33" s="185">
        <v>29999999</v>
      </c>
      <c r="E33" s="186" t="s">
        <v>5</v>
      </c>
      <c r="F33" s="194" t="s">
        <v>29</v>
      </c>
      <c r="G33" s="102">
        <v>110410862</v>
      </c>
      <c r="H33" s="102">
        <v>110351710</v>
      </c>
    </row>
    <row r="34" spans="1:8" x14ac:dyDescent="0.25">
      <c r="A34" s="196" t="s">
        <v>54</v>
      </c>
      <c r="B34" s="199" t="s">
        <v>14</v>
      </c>
      <c r="C34" s="185">
        <v>7027018</v>
      </c>
      <c r="D34" s="185">
        <v>16773173</v>
      </c>
      <c r="E34" s="186" t="s">
        <v>7</v>
      </c>
      <c r="F34" s="194" t="s">
        <v>30</v>
      </c>
      <c r="G34" s="102">
        <v>24979679</v>
      </c>
      <c r="H34" s="102">
        <v>53077012</v>
      </c>
    </row>
    <row r="35" spans="1:8" x14ac:dyDescent="0.25">
      <c r="A35" s="196" t="s">
        <v>9</v>
      </c>
      <c r="B35" s="199" t="s">
        <v>62</v>
      </c>
      <c r="C35" s="185">
        <v>400000</v>
      </c>
      <c r="D35" s="185">
        <v>400000</v>
      </c>
      <c r="E35" s="186" t="s">
        <v>9</v>
      </c>
      <c r="F35" s="194" t="s">
        <v>32</v>
      </c>
      <c r="G35" s="102"/>
      <c r="H35" s="102"/>
    </row>
    <row r="36" spans="1:8" x14ac:dyDescent="0.25">
      <c r="A36" s="439"/>
      <c r="B36" s="201" t="s">
        <v>98</v>
      </c>
      <c r="C36" s="458">
        <f>SUM(C33:C35)</f>
        <v>17173173</v>
      </c>
      <c r="D36" s="458">
        <f>SUM(D33:D35)</f>
        <v>47173172</v>
      </c>
      <c r="E36" s="186"/>
      <c r="F36" s="194"/>
      <c r="G36" s="102"/>
      <c r="H36" s="102"/>
    </row>
    <row r="37" spans="1:8" x14ac:dyDescent="0.25">
      <c r="A37" s="439"/>
      <c r="B37" s="201" t="s">
        <v>21</v>
      </c>
      <c r="C37" s="458">
        <f>SUM(C36+C31)</f>
        <v>36957708</v>
      </c>
      <c r="D37" s="458">
        <f>SUM(D36+D31)</f>
        <v>74794258</v>
      </c>
      <c r="E37" s="186"/>
      <c r="F37" s="194"/>
      <c r="G37" s="102"/>
      <c r="H37" s="102"/>
    </row>
    <row r="38" spans="1:8" x14ac:dyDescent="0.25">
      <c r="A38" s="196"/>
      <c r="B38" s="205" t="s">
        <v>101</v>
      </c>
      <c r="C38" s="120">
        <v>119152292</v>
      </c>
      <c r="D38" s="120">
        <v>119166943</v>
      </c>
      <c r="E38" s="186"/>
      <c r="F38" s="193" t="s">
        <v>385</v>
      </c>
      <c r="G38" s="102"/>
      <c r="H38" s="124"/>
    </row>
    <row r="39" spans="1:8" x14ac:dyDescent="0.25">
      <c r="A39" s="8"/>
      <c r="B39" s="205" t="s">
        <v>320</v>
      </c>
      <c r="C39" s="120"/>
      <c r="D39" s="120">
        <v>61575</v>
      </c>
      <c r="E39" s="186"/>
      <c r="F39" s="193"/>
      <c r="G39" s="70"/>
      <c r="H39" s="102"/>
    </row>
    <row r="40" spans="1:8" x14ac:dyDescent="0.25">
      <c r="A40" s="8"/>
      <c r="B40" s="205"/>
      <c r="C40" s="120"/>
      <c r="D40" s="120"/>
      <c r="E40" s="186"/>
      <c r="F40" s="193" t="s">
        <v>308</v>
      </c>
      <c r="G40" s="123">
        <v>584224</v>
      </c>
      <c r="H40" s="102">
        <v>645799</v>
      </c>
    </row>
    <row r="41" spans="1:8" s="5" customFormat="1" x14ac:dyDescent="0.25">
      <c r="A41" s="77"/>
      <c r="B41" s="109" t="s">
        <v>21</v>
      </c>
      <c r="C41" s="106">
        <f>SUM(C37:C39)</f>
        <v>156110000</v>
      </c>
      <c r="D41" s="469">
        <f>SUM(D37:D40)</f>
        <v>194022776</v>
      </c>
      <c r="E41" s="186"/>
      <c r="F41" s="192" t="s">
        <v>34</v>
      </c>
      <c r="G41" s="338">
        <f>SUM(G30:G40)</f>
        <v>156110000</v>
      </c>
      <c r="H41" s="226">
        <f>SUM(H31:H40)</f>
        <v>194022776</v>
      </c>
    </row>
    <row r="42" spans="1:8" x14ac:dyDescent="0.25">
      <c r="E42" s="44"/>
      <c r="F42" s="45"/>
    </row>
    <row r="43" spans="1:8" x14ac:dyDescent="0.25">
      <c r="F43" s="45"/>
    </row>
    <row r="44" spans="1:8" x14ac:dyDescent="0.25">
      <c r="F44" s="45"/>
    </row>
    <row r="45" spans="1:8" x14ac:dyDescent="0.25">
      <c r="F45" s="45"/>
    </row>
    <row r="46" spans="1:8" x14ac:dyDescent="0.25">
      <c r="F46" s="45"/>
    </row>
    <row r="47" spans="1:8" x14ac:dyDescent="0.25">
      <c r="F47" s="45"/>
    </row>
    <row r="48" spans="1:8" x14ac:dyDescent="0.25">
      <c r="F48" s="45"/>
    </row>
    <row r="49" spans="6:6" x14ac:dyDescent="0.25">
      <c r="F49" s="45"/>
    </row>
    <row r="50" spans="6:6" x14ac:dyDescent="0.25">
      <c r="F50" s="45"/>
    </row>
  </sheetData>
  <sheetProtection selectLockedCells="1" selectUnlockedCells="1"/>
  <mergeCells count="2">
    <mergeCell ref="A3:F3"/>
    <mergeCell ref="A4:F4"/>
  </mergeCells>
  <phoneticPr fontId="0" type="noConversion"/>
  <pageMargins left="0.4597222222222222" right="0.22152777777777777" top="0.19027777777777777" bottom="0.25" header="0.19" footer="0.51180555555555551"/>
  <pageSetup paperSize="9" scale="5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1"/>
  <sheetViews>
    <sheetView zoomScaleNormal="100" zoomScaleSheetLayoutView="100" workbookViewId="0">
      <selection activeCell="F4" sqref="F4:G5"/>
    </sheetView>
  </sheetViews>
  <sheetFormatPr defaultColWidth="7.85546875" defaultRowHeight="16.5" x14ac:dyDescent="0.3"/>
  <cols>
    <col min="1" max="1" width="5.7109375" style="49" customWidth="1"/>
    <col min="2" max="2" width="8.7109375" style="49" customWidth="1"/>
    <col min="3" max="3" width="33.42578125" style="17" customWidth="1"/>
    <col min="4" max="4" width="32.28515625" style="15" customWidth="1"/>
    <col min="5" max="5" width="29.140625" style="15" customWidth="1"/>
    <col min="6" max="6" width="7.85546875" style="15"/>
    <col min="7" max="7" width="12.5703125" style="15" bestFit="1" customWidth="1"/>
    <col min="8" max="239" width="7.85546875" style="15"/>
  </cols>
  <sheetData>
    <row r="1" spans="1:7" ht="18.399999999999999" customHeight="1" x14ac:dyDescent="0.3">
      <c r="A1" s="252" t="s">
        <v>138</v>
      </c>
      <c r="B1" s="252"/>
      <c r="C1" s="252"/>
      <c r="D1" s="55" t="s">
        <v>531</v>
      </c>
      <c r="E1" s="55" t="s">
        <v>493</v>
      </c>
    </row>
    <row r="2" spans="1:7" s="22" customFormat="1" ht="12.75" hidden="1" customHeight="1" x14ac:dyDescent="0.25">
      <c r="A2" s="37"/>
      <c r="B2" s="37"/>
      <c r="C2" s="50"/>
      <c r="D2" s="253"/>
      <c r="E2" s="253"/>
    </row>
    <row r="3" spans="1:7" s="22" customFormat="1" ht="17.850000000000001" customHeight="1" x14ac:dyDescent="0.25">
      <c r="A3" s="37"/>
      <c r="B3" s="37"/>
      <c r="C3" s="46"/>
      <c r="D3" s="254" t="s">
        <v>107</v>
      </c>
      <c r="E3" s="253" t="s">
        <v>393</v>
      </c>
    </row>
    <row r="4" spans="1:7" s="33" customFormat="1" ht="50.1" customHeight="1" x14ac:dyDescent="0.2">
      <c r="A4" s="216" t="s">
        <v>1</v>
      </c>
      <c r="B4" s="216" t="s">
        <v>147</v>
      </c>
      <c r="C4" s="217" t="s">
        <v>2</v>
      </c>
      <c r="D4" s="218" t="s">
        <v>392</v>
      </c>
      <c r="E4" s="215" t="s">
        <v>486</v>
      </c>
    </row>
    <row r="5" spans="1:7" s="33" customFormat="1" ht="50.1" customHeight="1" x14ac:dyDescent="0.25">
      <c r="A5" s="221" t="s">
        <v>131</v>
      </c>
      <c r="B5" s="463" t="s">
        <v>149</v>
      </c>
      <c r="C5" s="464" t="s">
        <v>487</v>
      </c>
      <c r="D5" s="175">
        <v>2445900</v>
      </c>
      <c r="E5" s="223">
        <v>1821703</v>
      </c>
    </row>
    <row r="6" spans="1:7" s="33" customFormat="1" ht="50.1" customHeight="1" x14ac:dyDescent="0.25">
      <c r="A6" s="221" t="s">
        <v>141</v>
      </c>
      <c r="B6" s="463" t="s">
        <v>149</v>
      </c>
      <c r="C6" s="222" t="s">
        <v>488</v>
      </c>
      <c r="D6" s="175">
        <v>809000</v>
      </c>
      <c r="E6" s="223">
        <v>1777000</v>
      </c>
    </row>
    <row r="7" spans="1:7" s="33" customFormat="1" ht="50.1" customHeight="1" x14ac:dyDescent="0.25">
      <c r="A7" s="221" t="s">
        <v>132</v>
      </c>
      <c r="B7" s="463" t="s">
        <v>149</v>
      </c>
      <c r="C7" s="222" t="s">
        <v>386</v>
      </c>
      <c r="D7" s="175">
        <v>834600</v>
      </c>
      <c r="E7" s="223">
        <v>1677000</v>
      </c>
    </row>
    <row r="8" spans="1:7" s="33" customFormat="1" ht="50.1" customHeight="1" x14ac:dyDescent="0.25">
      <c r="A8" s="221" t="s">
        <v>139</v>
      </c>
      <c r="B8" s="463" t="s">
        <v>149</v>
      </c>
      <c r="C8" s="222" t="s">
        <v>489</v>
      </c>
      <c r="D8" s="175"/>
      <c r="E8" s="223">
        <v>1127000</v>
      </c>
    </row>
    <row r="9" spans="1:7" s="33" customFormat="1" ht="50.1" customHeight="1" x14ac:dyDescent="0.2">
      <c r="A9" s="521" t="s">
        <v>490</v>
      </c>
      <c r="B9" s="521"/>
      <c r="C9" s="521"/>
      <c r="D9" s="219">
        <f>SUM(D5:D7)</f>
        <v>4089500</v>
      </c>
      <c r="E9" s="220">
        <v>6402703</v>
      </c>
      <c r="G9" s="462"/>
    </row>
    <row r="10" spans="1:7" s="33" customFormat="1" ht="50.1" customHeight="1" x14ac:dyDescent="0.25">
      <c r="A10" s="221" t="s">
        <v>133</v>
      </c>
      <c r="B10" s="221" t="s">
        <v>438</v>
      </c>
      <c r="C10" s="222" t="s">
        <v>492</v>
      </c>
      <c r="D10" s="175"/>
      <c r="E10" s="123">
        <v>161000</v>
      </c>
    </row>
    <row r="11" spans="1:7" s="52" customFormat="1" ht="50.1" customHeight="1" x14ac:dyDescent="0.25">
      <c r="A11" s="221" t="s">
        <v>134</v>
      </c>
      <c r="B11" s="221" t="s">
        <v>150</v>
      </c>
      <c r="C11" s="464" t="s">
        <v>162</v>
      </c>
      <c r="D11" s="175">
        <v>28900</v>
      </c>
      <c r="E11" s="223">
        <v>628626</v>
      </c>
    </row>
    <row r="12" spans="1:7" s="33" customFormat="1" ht="50.1" customHeight="1" x14ac:dyDescent="0.2">
      <c r="A12" s="520" t="s">
        <v>491</v>
      </c>
      <c r="B12" s="520"/>
      <c r="C12" s="520"/>
      <c r="D12" s="219">
        <v>28900</v>
      </c>
      <c r="E12" s="220">
        <f>SUM(E10:E11)</f>
        <v>789626</v>
      </c>
    </row>
    <row r="13" spans="1:7" ht="50.1" customHeight="1" x14ac:dyDescent="0.3">
      <c r="A13" s="490">
        <v>7</v>
      </c>
      <c r="B13" s="221" t="s">
        <v>153</v>
      </c>
      <c r="C13" s="464" t="s">
        <v>164</v>
      </c>
      <c r="D13" s="175">
        <v>2064480</v>
      </c>
      <c r="E13" s="157">
        <v>2047830</v>
      </c>
    </row>
    <row r="14" spans="1:7" ht="50.1" customHeight="1" x14ac:dyDescent="0.3">
      <c r="A14" s="490">
        <v>8</v>
      </c>
      <c r="B14" s="221" t="s">
        <v>370</v>
      </c>
      <c r="C14" s="222" t="s">
        <v>371</v>
      </c>
      <c r="D14" s="175">
        <v>1770000</v>
      </c>
      <c r="E14" s="223">
        <v>2645961</v>
      </c>
    </row>
    <row r="15" spans="1:7" s="33" customFormat="1" ht="50.1" customHeight="1" x14ac:dyDescent="0.2">
      <c r="A15" s="520" t="s">
        <v>347</v>
      </c>
      <c r="B15" s="520"/>
      <c r="C15" s="520"/>
      <c r="D15" s="219">
        <f>SUM(D13:D14)</f>
        <v>3834480</v>
      </c>
      <c r="E15" s="220">
        <f>SUM(E13:E14)</f>
        <v>4693791</v>
      </c>
    </row>
    <row r="16" spans="1:7" s="33" customFormat="1" ht="50.1" customHeight="1" x14ac:dyDescent="0.2">
      <c r="A16" s="522" t="s">
        <v>348</v>
      </c>
      <c r="B16" s="523"/>
      <c r="C16" s="523"/>
      <c r="D16" s="219">
        <v>7952880</v>
      </c>
      <c r="E16" s="468">
        <f>SUM(E15+E12+E9)</f>
        <v>11886120</v>
      </c>
    </row>
    <row r="17" spans="1:248" s="33" customFormat="1" ht="50.1" customHeight="1" x14ac:dyDescent="0.25">
      <c r="A17" s="221">
        <v>9</v>
      </c>
      <c r="B17" s="221" t="s">
        <v>159</v>
      </c>
      <c r="C17" s="222" t="s">
        <v>129</v>
      </c>
      <c r="D17" s="175">
        <v>1177745</v>
      </c>
      <c r="E17" s="223">
        <v>1809543</v>
      </c>
    </row>
    <row r="18" spans="1:248" s="53" customFormat="1" ht="50.1" customHeight="1" x14ac:dyDescent="0.25">
      <c r="A18" s="519" t="s">
        <v>349</v>
      </c>
      <c r="B18" s="519"/>
      <c r="C18" s="519"/>
      <c r="D18" s="219">
        <v>1177745</v>
      </c>
      <c r="E18" s="224">
        <v>1809543</v>
      </c>
      <c r="IF18" s="54"/>
      <c r="IG18" s="54"/>
      <c r="IH18" s="54"/>
      <c r="II18" s="54"/>
      <c r="IJ18" s="54"/>
      <c r="IK18" s="54"/>
      <c r="IL18" s="54"/>
      <c r="IM18" s="54"/>
      <c r="IN18" s="54"/>
    </row>
    <row r="19" spans="1:248" ht="50.1" customHeight="1" x14ac:dyDescent="0.3">
      <c r="A19" s="221"/>
      <c r="B19" s="221"/>
      <c r="C19" s="466" t="s">
        <v>345</v>
      </c>
      <c r="D19" s="227">
        <v>5</v>
      </c>
      <c r="E19" s="467">
        <v>5</v>
      </c>
    </row>
    <row r="20" spans="1:248" ht="50.1" customHeight="1" x14ac:dyDescent="0.3">
      <c r="A20" s="221"/>
      <c r="B20" s="221"/>
      <c r="C20" s="102" t="s">
        <v>346</v>
      </c>
      <c r="D20" s="227">
        <v>2</v>
      </c>
      <c r="E20" s="465">
        <v>2</v>
      </c>
    </row>
    <row r="21" spans="1:248" ht="50.1" customHeight="1" x14ac:dyDescent="0.3">
      <c r="A21" s="37"/>
      <c r="B21" s="37"/>
      <c r="C21" s="18"/>
    </row>
    <row r="22" spans="1:248" ht="50.1" customHeight="1" x14ac:dyDescent="0.3">
      <c r="A22" s="37"/>
      <c r="B22" s="37"/>
      <c r="C22" s="18"/>
    </row>
    <row r="23" spans="1:248" ht="50.1" customHeight="1" x14ac:dyDescent="0.3">
      <c r="A23" s="37"/>
      <c r="B23" s="37"/>
      <c r="C23" s="18"/>
    </row>
    <row r="24" spans="1:248" ht="50.1" customHeight="1" x14ac:dyDescent="0.3">
      <c r="C24" s="18"/>
    </row>
    <row r="25" spans="1:248" x14ac:dyDescent="0.3">
      <c r="C25" s="18"/>
    </row>
    <row r="26" spans="1:248" x14ac:dyDescent="0.3">
      <c r="C26" s="18"/>
    </row>
    <row r="27" spans="1:248" x14ac:dyDescent="0.3">
      <c r="C27" s="18"/>
    </row>
    <row r="28" spans="1:248" x14ac:dyDescent="0.3">
      <c r="C28" s="18"/>
    </row>
    <row r="29" spans="1:248" x14ac:dyDescent="0.3">
      <c r="C29" s="18"/>
    </row>
    <row r="30" spans="1:248" x14ac:dyDescent="0.3">
      <c r="C30" s="18"/>
    </row>
    <row r="31" spans="1:248" x14ac:dyDescent="0.3">
      <c r="C31" s="18"/>
    </row>
    <row r="32" spans="1:248" x14ac:dyDescent="0.3">
      <c r="C32" s="18"/>
    </row>
    <row r="33" spans="3:3" x14ac:dyDescent="0.3">
      <c r="C33" s="18"/>
    </row>
    <row r="34" spans="3:3" x14ac:dyDescent="0.3">
      <c r="C34" s="18"/>
    </row>
    <row r="35" spans="3:3" x14ac:dyDescent="0.3">
      <c r="C35" s="18"/>
    </row>
    <row r="36" spans="3:3" x14ac:dyDescent="0.3">
      <c r="C36" s="18"/>
    </row>
    <row r="37" spans="3:3" x14ac:dyDescent="0.3">
      <c r="C37" s="18"/>
    </row>
    <row r="38" spans="3:3" x14ac:dyDescent="0.3">
      <c r="C38" s="18"/>
    </row>
    <row r="39" spans="3:3" x14ac:dyDescent="0.3">
      <c r="C39" s="18"/>
    </row>
    <row r="40" spans="3:3" x14ac:dyDescent="0.3">
      <c r="C40" s="18"/>
    </row>
    <row r="41" spans="3:3" x14ac:dyDescent="0.3">
      <c r="C41" s="18"/>
    </row>
  </sheetData>
  <sheetProtection selectLockedCells="1" selectUnlockedCells="1"/>
  <mergeCells count="5">
    <mergeCell ref="A18:C18"/>
    <mergeCell ref="A12:C12"/>
    <mergeCell ref="A9:C9"/>
    <mergeCell ref="A15:C15"/>
    <mergeCell ref="A16:C16"/>
  </mergeCells>
  <phoneticPr fontId="0" type="noConversion"/>
  <printOptions horizontalCentered="1"/>
  <pageMargins left="0.22013888888888888" right="0.4201388888888889" top="0.92013888888888884" bottom="2.3201388888888888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F1" sqref="F1:G2"/>
    </sheetView>
  </sheetViews>
  <sheetFormatPr defaultRowHeight="12.75" x14ac:dyDescent="0.2"/>
  <cols>
    <col min="1" max="2" width="7.28515625" customWidth="1"/>
    <col min="3" max="3" width="25.42578125" customWidth="1"/>
    <col min="4" max="4" width="28" customWidth="1"/>
    <col min="5" max="5" width="28.28515625" customWidth="1"/>
    <col min="6" max="6" width="11.42578125" bestFit="1" customWidth="1"/>
  </cols>
  <sheetData>
    <row r="1" spans="1:5" ht="50.1" customHeight="1" x14ac:dyDescent="0.25">
      <c r="A1" s="527" t="s">
        <v>532</v>
      </c>
      <c r="B1" s="528"/>
      <c r="C1" s="528"/>
      <c r="D1" s="528"/>
      <c r="E1" t="s">
        <v>398</v>
      </c>
    </row>
    <row r="2" spans="1:5" ht="50.1" customHeight="1" x14ac:dyDescent="0.25">
      <c r="A2" s="340" t="s">
        <v>165</v>
      </c>
      <c r="B2" s="340" t="s">
        <v>147</v>
      </c>
      <c r="C2" s="340" t="s">
        <v>2</v>
      </c>
      <c r="D2" s="473" t="s">
        <v>392</v>
      </c>
      <c r="E2" s="473" t="s">
        <v>494</v>
      </c>
    </row>
    <row r="3" spans="1:5" ht="50.1" customHeight="1" x14ac:dyDescent="0.25">
      <c r="A3" s="182">
        <v>1</v>
      </c>
      <c r="B3" s="470" t="s">
        <v>166</v>
      </c>
      <c r="C3" s="471" t="s">
        <v>167</v>
      </c>
      <c r="D3" s="472"/>
      <c r="E3" s="472">
        <v>80000</v>
      </c>
    </row>
    <row r="4" spans="1:5" ht="50.1" customHeight="1" x14ac:dyDescent="0.25">
      <c r="A4" s="70">
        <v>2</v>
      </c>
      <c r="B4" s="82" t="s">
        <v>168</v>
      </c>
      <c r="C4" s="118" t="s">
        <v>169</v>
      </c>
      <c r="D4" s="102">
        <v>1700000</v>
      </c>
      <c r="E4" s="102">
        <v>5943369</v>
      </c>
    </row>
    <row r="5" spans="1:5" ht="50.1" customHeight="1" x14ac:dyDescent="0.25">
      <c r="A5" s="70">
        <v>3</v>
      </c>
      <c r="B5" s="82" t="s">
        <v>171</v>
      </c>
      <c r="C5" s="70" t="s">
        <v>170</v>
      </c>
      <c r="D5" s="187"/>
      <c r="E5" s="102"/>
    </row>
    <row r="6" spans="1:5" s="5" customFormat="1" ht="50.1" customHeight="1" x14ac:dyDescent="0.25">
      <c r="A6" s="531" t="s">
        <v>172</v>
      </c>
      <c r="B6" s="532"/>
      <c r="C6" s="533"/>
      <c r="D6" s="105">
        <v>1700000</v>
      </c>
      <c r="E6" s="105">
        <f>SUM(E2:E5)</f>
        <v>6023369</v>
      </c>
    </row>
    <row r="7" spans="1:5" s="5" customFormat="1" ht="50.1" customHeight="1" x14ac:dyDescent="0.25">
      <c r="A7" s="70">
        <v>4</v>
      </c>
      <c r="B7" s="82" t="s">
        <v>173</v>
      </c>
      <c r="C7" s="118" t="s">
        <v>176</v>
      </c>
      <c r="D7" s="474">
        <v>120000</v>
      </c>
      <c r="E7" s="123">
        <v>139548</v>
      </c>
    </row>
    <row r="8" spans="1:5" s="5" customFormat="1" ht="50.1" customHeight="1" x14ac:dyDescent="0.25">
      <c r="A8" s="70">
        <v>5</v>
      </c>
      <c r="B8" s="82" t="s">
        <v>174</v>
      </c>
      <c r="C8" s="70" t="s">
        <v>177</v>
      </c>
      <c r="D8" s="474">
        <v>140000</v>
      </c>
      <c r="E8" s="123">
        <v>150000</v>
      </c>
    </row>
    <row r="9" spans="1:5" s="5" customFormat="1" ht="50.1" customHeight="1" x14ac:dyDescent="0.25">
      <c r="A9" s="534" t="s">
        <v>175</v>
      </c>
      <c r="B9" s="535"/>
      <c r="C9" s="536"/>
      <c r="D9" s="105">
        <f>SUM(D7:D8)</f>
        <v>260000</v>
      </c>
      <c r="E9" s="243">
        <v>289548</v>
      </c>
    </row>
    <row r="10" spans="1:5" s="5" customFormat="1" ht="50.1" customHeight="1" x14ac:dyDescent="0.25">
      <c r="A10" s="136">
        <v>6</v>
      </c>
      <c r="B10" s="137" t="s">
        <v>178</v>
      </c>
      <c r="C10" s="138" t="s">
        <v>179</v>
      </c>
      <c r="D10" s="102">
        <v>900000</v>
      </c>
      <c r="E10" s="102">
        <v>1221058</v>
      </c>
    </row>
    <row r="11" spans="1:5" s="5" customFormat="1" ht="50.1" customHeight="1" x14ac:dyDescent="0.25">
      <c r="A11" s="136">
        <v>7</v>
      </c>
      <c r="B11" s="137" t="s">
        <v>180</v>
      </c>
      <c r="C11" s="138" t="s">
        <v>181</v>
      </c>
      <c r="D11" s="102">
        <v>180000</v>
      </c>
      <c r="E11" s="143">
        <v>180000</v>
      </c>
    </row>
    <row r="12" spans="1:5" s="5" customFormat="1" ht="50.1" customHeight="1" x14ac:dyDescent="0.25">
      <c r="A12" s="139">
        <v>8</v>
      </c>
      <c r="B12" s="137" t="s">
        <v>182</v>
      </c>
      <c r="C12" s="70" t="s">
        <v>140</v>
      </c>
      <c r="D12" s="102">
        <v>50000</v>
      </c>
      <c r="E12" s="143">
        <v>115000</v>
      </c>
    </row>
    <row r="13" spans="1:5" s="5" customFormat="1" ht="50.1" customHeight="1" x14ac:dyDescent="0.25">
      <c r="A13" s="70">
        <v>9</v>
      </c>
      <c r="B13" s="137" t="s">
        <v>183</v>
      </c>
      <c r="C13" s="70" t="s">
        <v>184</v>
      </c>
      <c r="D13" s="102">
        <v>950000</v>
      </c>
      <c r="E13" s="143">
        <v>321377</v>
      </c>
    </row>
    <row r="14" spans="1:5" ht="50.1" customHeight="1" x14ac:dyDescent="0.25">
      <c r="A14" s="70">
        <v>10</v>
      </c>
      <c r="B14" s="137" t="s">
        <v>185</v>
      </c>
      <c r="C14" s="70" t="s">
        <v>186</v>
      </c>
      <c r="D14" s="102">
        <v>50000</v>
      </c>
      <c r="E14" s="143">
        <v>132743</v>
      </c>
    </row>
    <row r="15" spans="1:5" ht="50.1" customHeight="1" x14ac:dyDescent="0.25">
      <c r="A15" s="70">
        <v>11</v>
      </c>
      <c r="B15" s="137" t="s">
        <v>187</v>
      </c>
      <c r="C15" s="140" t="s">
        <v>188</v>
      </c>
      <c r="D15" s="102">
        <v>1700000</v>
      </c>
      <c r="E15" s="143">
        <v>2014587</v>
      </c>
    </row>
    <row r="16" spans="1:5" ht="50.1" customHeight="1" x14ac:dyDescent="0.25">
      <c r="A16" s="70"/>
      <c r="B16" s="137"/>
      <c r="C16" s="140" t="s">
        <v>397</v>
      </c>
      <c r="D16" s="102"/>
      <c r="E16" s="143"/>
    </row>
    <row r="17" spans="1:6" ht="50.1" customHeight="1" x14ac:dyDescent="0.25">
      <c r="A17" s="529" t="s">
        <v>189</v>
      </c>
      <c r="B17" s="529"/>
      <c r="C17" s="142" t="s">
        <v>70</v>
      </c>
      <c r="D17" s="105">
        <f>SUM(D10:D16)</f>
        <v>3830000</v>
      </c>
      <c r="E17" s="255">
        <v>3919765</v>
      </c>
    </row>
    <row r="18" spans="1:6" ht="50.1" customHeight="1" x14ac:dyDescent="0.25">
      <c r="A18" s="70">
        <v>12</v>
      </c>
      <c r="B18" s="83" t="s">
        <v>190</v>
      </c>
      <c r="C18" s="70" t="s">
        <v>191</v>
      </c>
      <c r="D18" s="102">
        <v>100000</v>
      </c>
      <c r="E18" s="123">
        <v>100000</v>
      </c>
    </row>
    <row r="19" spans="1:6" ht="50.1" customHeight="1" x14ac:dyDescent="0.25">
      <c r="A19" s="141">
        <v>13</v>
      </c>
      <c r="B19" s="119" t="s">
        <v>192</v>
      </c>
      <c r="C19" s="140" t="s">
        <v>193</v>
      </c>
      <c r="D19" s="102"/>
      <c r="E19" s="123"/>
    </row>
    <row r="20" spans="1:6" ht="50.1" customHeight="1" x14ac:dyDescent="0.25">
      <c r="A20" s="529" t="s">
        <v>194</v>
      </c>
      <c r="B20" s="529"/>
      <c r="C20" s="144" t="s">
        <v>201</v>
      </c>
      <c r="D20" s="154">
        <v>100000</v>
      </c>
      <c r="E20" s="242">
        <v>100000</v>
      </c>
    </row>
    <row r="21" spans="1:6" ht="50.1" customHeight="1" x14ac:dyDescent="0.25">
      <c r="A21" s="70">
        <v>14</v>
      </c>
      <c r="B21" s="83" t="s">
        <v>195</v>
      </c>
      <c r="C21" s="70" t="s">
        <v>269</v>
      </c>
      <c r="D21" s="102">
        <v>1000000</v>
      </c>
      <c r="E21" s="102">
        <v>1218911</v>
      </c>
    </row>
    <row r="22" spans="1:6" ht="50.1" customHeight="1" x14ac:dyDescent="0.25">
      <c r="A22" s="70">
        <v>15</v>
      </c>
      <c r="B22" s="83" t="s">
        <v>197</v>
      </c>
      <c r="C22" s="70" t="s">
        <v>198</v>
      </c>
      <c r="D22" s="102">
        <v>1000</v>
      </c>
      <c r="E22" s="123">
        <v>2306</v>
      </c>
    </row>
    <row r="23" spans="1:6" ht="50.1" customHeight="1" x14ac:dyDescent="0.25">
      <c r="A23" s="530" t="s">
        <v>199</v>
      </c>
      <c r="B23" s="530"/>
      <c r="C23" s="475" t="s">
        <v>200</v>
      </c>
      <c r="D23" s="154">
        <f>SUM(D22+D21)</f>
        <v>1001000</v>
      </c>
      <c r="E23" s="105">
        <f>SUM(E21:E22)</f>
        <v>1221217</v>
      </c>
    </row>
    <row r="24" spans="1:6" ht="50.1" customHeight="1" x14ac:dyDescent="0.25">
      <c r="A24" s="524" t="s">
        <v>202</v>
      </c>
      <c r="B24" s="525"/>
      <c r="C24" s="526"/>
      <c r="D24" s="105">
        <f>SUM(D23+D20+D17+D9+D6)</f>
        <v>6891000</v>
      </c>
      <c r="E24" s="146">
        <f>SUM(E23+E20+E17+E9+E6)</f>
        <v>11553899</v>
      </c>
      <c r="F24" s="329"/>
    </row>
    <row r="25" spans="1:6" ht="24.95" customHeight="1" x14ac:dyDescent="0.2"/>
    <row r="26" spans="1:6" ht="18.600000000000001" customHeight="1" x14ac:dyDescent="0.2"/>
    <row r="27" spans="1:6" ht="18.600000000000001" customHeight="1" x14ac:dyDescent="0.2"/>
    <row r="28" spans="1:6" s="48" customFormat="1" ht="18.600000000000001" customHeight="1" x14ac:dyDescent="0.2"/>
    <row r="29" spans="1:6" ht="18.600000000000001" customHeight="1" x14ac:dyDescent="0.2"/>
    <row r="30" spans="1:6" ht="18.600000000000001" customHeight="1" x14ac:dyDescent="0.2"/>
    <row r="31" spans="1:6" s="40" customFormat="1" ht="18.600000000000001" customHeight="1" x14ac:dyDescent="0.2"/>
    <row r="32" spans="1:6" s="40" customFormat="1" ht="16.5" customHeight="1" x14ac:dyDescent="0.2"/>
  </sheetData>
  <sheetProtection selectLockedCells="1" selectUnlockedCells="1"/>
  <mergeCells count="7">
    <mergeCell ref="A24:C24"/>
    <mergeCell ref="A1:D1"/>
    <mergeCell ref="A17:B17"/>
    <mergeCell ref="A20:B20"/>
    <mergeCell ref="A23:B23"/>
    <mergeCell ref="A6:C6"/>
    <mergeCell ref="A9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7" zoomScaleNormal="100" workbookViewId="0">
      <selection activeCell="A20" sqref="A20:IV20"/>
    </sheetView>
  </sheetViews>
  <sheetFormatPr defaultRowHeight="12.75" x14ac:dyDescent="0.2"/>
  <cols>
    <col min="1" max="1" width="8" customWidth="1"/>
    <col min="2" max="2" width="38.42578125" customWidth="1"/>
    <col min="3" max="3" width="31.42578125" style="72" customWidth="1"/>
    <col min="4" max="4" width="28.85546875" style="72" customWidth="1"/>
    <col min="5" max="5" width="35.140625" customWidth="1"/>
    <col min="6" max="6" width="29.140625" customWidth="1"/>
    <col min="7" max="7" width="28.28515625" customWidth="1"/>
    <col min="9" max="9" width="13.5703125" bestFit="1" customWidth="1"/>
  </cols>
  <sheetData>
    <row r="1" spans="1:7" s="3" customFormat="1" x14ac:dyDescent="0.2"/>
    <row r="2" spans="1:7" s="3" customFormat="1" ht="35.25" customHeight="1" x14ac:dyDescent="0.3">
      <c r="B2" s="539" t="s">
        <v>533</v>
      </c>
      <c r="C2" s="539"/>
      <c r="D2" s="539"/>
      <c r="E2" s="539"/>
      <c r="G2" s="55" t="s">
        <v>534</v>
      </c>
    </row>
    <row r="3" spans="1:7" ht="30" customHeight="1" x14ac:dyDescent="0.25">
      <c r="A3" s="203"/>
      <c r="B3" s="126" t="s">
        <v>504</v>
      </c>
      <c r="C3" s="126" t="s">
        <v>392</v>
      </c>
      <c r="D3" s="126" t="s">
        <v>495</v>
      </c>
      <c r="E3" s="206" t="s">
        <v>503</v>
      </c>
      <c r="F3" s="126" t="s">
        <v>392</v>
      </c>
      <c r="G3" s="126" t="s">
        <v>499</v>
      </c>
    </row>
    <row r="4" spans="1:7" ht="24.95" customHeight="1" x14ac:dyDescent="0.25">
      <c r="A4" s="203"/>
      <c r="B4" s="122" t="s">
        <v>108</v>
      </c>
      <c r="C4" s="135"/>
      <c r="D4" s="135"/>
      <c r="E4" s="135" t="s">
        <v>108</v>
      </c>
      <c r="F4" s="187"/>
      <c r="G4" s="70"/>
    </row>
    <row r="5" spans="1:7" ht="30" customHeight="1" x14ac:dyDescent="0.25">
      <c r="A5" s="323" t="s">
        <v>227</v>
      </c>
      <c r="B5" s="70" t="s">
        <v>238</v>
      </c>
      <c r="C5" s="147">
        <v>9012003</v>
      </c>
      <c r="D5" s="147">
        <v>8978890</v>
      </c>
      <c r="E5" s="327" t="s">
        <v>265</v>
      </c>
      <c r="F5" s="102">
        <v>7952880</v>
      </c>
      <c r="G5" s="102">
        <v>11886120</v>
      </c>
    </row>
    <row r="6" spans="1:7" ht="30" customHeight="1" x14ac:dyDescent="0.25">
      <c r="A6" s="323" t="s">
        <v>229</v>
      </c>
      <c r="B6" s="70" t="s">
        <v>309</v>
      </c>
      <c r="C6" s="147">
        <v>3793610</v>
      </c>
      <c r="D6" s="147">
        <v>6945994</v>
      </c>
      <c r="E6" s="327" t="s">
        <v>266</v>
      </c>
      <c r="F6" s="102">
        <v>1177745</v>
      </c>
      <c r="G6" s="102">
        <v>1809543</v>
      </c>
    </row>
    <row r="7" spans="1:7" ht="30" customHeight="1" x14ac:dyDescent="0.25">
      <c r="A7" s="323" t="s">
        <v>230</v>
      </c>
      <c r="B7" s="70" t="s">
        <v>239</v>
      </c>
      <c r="C7" s="147">
        <v>1800000</v>
      </c>
      <c r="D7" s="147">
        <v>2000000</v>
      </c>
      <c r="E7" s="327" t="s">
        <v>145</v>
      </c>
      <c r="F7" s="102">
        <v>6891000</v>
      </c>
      <c r="G7" s="102">
        <v>11553899</v>
      </c>
    </row>
    <row r="8" spans="1:7" ht="30" customHeight="1" x14ac:dyDescent="0.25">
      <c r="A8" s="323" t="s">
        <v>231</v>
      </c>
      <c r="B8" s="70" t="s">
        <v>240</v>
      </c>
      <c r="C8" s="147"/>
      <c r="D8" s="147">
        <v>1247820</v>
      </c>
      <c r="E8" s="327"/>
      <c r="F8" s="102"/>
      <c r="G8" s="102"/>
    </row>
    <row r="9" spans="1:7" ht="30" customHeight="1" x14ac:dyDescent="0.25">
      <c r="A9" s="324" t="s">
        <v>232</v>
      </c>
      <c r="B9" s="97" t="s">
        <v>352</v>
      </c>
      <c r="C9" s="326"/>
      <c r="D9" s="326"/>
      <c r="E9" s="327" t="s">
        <v>373</v>
      </c>
      <c r="F9" s="102">
        <v>3793610</v>
      </c>
      <c r="G9" s="102">
        <v>3795000</v>
      </c>
    </row>
    <row r="10" spans="1:7" ht="30" customHeight="1" x14ac:dyDescent="0.25">
      <c r="A10" s="495" t="s">
        <v>237</v>
      </c>
      <c r="B10" s="78" t="s">
        <v>297</v>
      </c>
      <c r="C10" s="496">
        <f>SUM(C5:C9)</f>
        <v>14605613</v>
      </c>
      <c r="D10" s="496">
        <f>SUM(D5:D8)</f>
        <v>19172704</v>
      </c>
      <c r="E10" s="327"/>
      <c r="F10" s="102"/>
      <c r="G10" s="102"/>
    </row>
    <row r="11" spans="1:7" ht="30" customHeight="1" x14ac:dyDescent="0.25">
      <c r="A11" s="324" t="s">
        <v>203</v>
      </c>
      <c r="B11" s="97" t="s">
        <v>241</v>
      </c>
      <c r="C11" s="326">
        <v>2354535</v>
      </c>
      <c r="D11" s="326">
        <v>5623995</v>
      </c>
      <c r="E11" s="327" t="s">
        <v>500</v>
      </c>
      <c r="F11" s="102"/>
      <c r="G11" s="102">
        <v>98893</v>
      </c>
    </row>
    <row r="12" spans="1:7" ht="30" customHeight="1" x14ac:dyDescent="0.25">
      <c r="A12" s="324" t="s">
        <v>242</v>
      </c>
      <c r="B12" s="492" t="s">
        <v>85</v>
      </c>
      <c r="C12" s="326">
        <v>2354535</v>
      </c>
      <c r="D12" s="326">
        <f>SUM(D11:D11)</f>
        <v>5623995</v>
      </c>
      <c r="E12" s="327" t="s">
        <v>374</v>
      </c>
      <c r="F12" s="102">
        <v>260000</v>
      </c>
      <c r="G12" s="102">
        <v>260000</v>
      </c>
    </row>
    <row r="13" spans="1:7" ht="30" customHeight="1" x14ac:dyDescent="0.25">
      <c r="A13" s="324"/>
      <c r="B13" s="97" t="s">
        <v>245</v>
      </c>
      <c r="C13" s="326">
        <v>2015000</v>
      </c>
      <c r="D13" s="326">
        <v>2015000</v>
      </c>
      <c r="E13" s="327" t="s">
        <v>375</v>
      </c>
      <c r="F13" s="102">
        <v>60000</v>
      </c>
      <c r="G13" s="102">
        <v>544800</v>
      </c>
    </row>
    <row r="14" spans="1:7" ht="30" customHeight="1" x14ac:dyDescent="0.25">
      <c r="A14" s="324" t="s">
        <v>246</v>
      </c>
      <c r="B14" s="97" t="s">
        <v>248</v>
      </c>
      <c r="C14" s="326">
        <v>576000</v>
      </c>
      <c r="D14" s="326">
        <v>576000</v>
      </c>
      <c r="E14" s="121"/>
      <c r="F14" s="187"/>
      <c r="G14" s="102"/>
    </row>
    <row r="15" spans="1:7" ht="30" customHeight="1" x14ac:dyDescent="0.25">
      <c r="A15" s="324" t="s">
        <v>247</v>
      </c>
      <c r="B15" s="97" t="s">
        <v>387</v>
      </c>
      <c r="C15" s="326"/>
      <c r="D15" s="326"/>
      <c r="E15" s="121"/>
      <c r="F15" s="187"/>
      <c r="G15" s="102"/>
    </row>
    <row r="16" spans="1:7" ht="30" customHeight="1" x14ac:dyDescent="0.25">
      <c r="A16" s="493"/>
      <c r="B16" s="97" t="s">
        <v>250</v>
      </c>
      <c r="C16" s="326">
        <v>110000</v>
      </c>
      <c r="D16" s="326">
        <v>110000</v>
      </c>
      <c r="E16" s="121"/>
      <c r="F16" s="187"/>
      <c r="G16" s="102"/>
    </row>
    <row r="17" spans="1:7" ht="30" customHeight="1" x14ac:dyDescent="0.25">
      <c r="A17" s="493"/>
      <c r="B17" s="97" t="s">
        <v>316</v>
      </c>
      <c r="C17" s="326">
        <f>SUM(C14:C16)</f>
        <v>686000</v>
      </c>
      <c r="D17" s="326">
        <f>SUM(D14:D16)</f>
        <v>686000</v>
      </c>
      <c r="E17" s="121"/>
      <c r="F17" s="187"/>
      <c r="G17" s="102"/>
    </row>
    <row r="18" spans="1:7" ht="30" customHeight="1" x14ac:dyDescent="0.25">
      <c r="A18" s="324" t="s">
        <v>251</v>
      </c>
      <c r="B18" s="97" t="s">
        <v>252</v>
      </c>
      <c r="C18" s="326">
        <v>70000</v>
      </c>
      <c r="D18" s="326">
        <v>70000</v>
      </c>
      <c r="E18" s="121"/>
      <c r="F18" s="187"/>
      <c r="G18" s="102"/>
    </row>
    <row r="19" spans="1:7" ht="30" customHeight="1" x14ac:dyDescent="0.25">
      <c r="A19" s="324"/>
      <c r="B19" s="97" t="s">
        <v>372</v>
      </c>
      <c r="C19" s="326"/>
      <c r="D19" s="326"/>
      <c r="E19" s="121"/>
      <c r="F19" s="187"/>
      <c r="G19" s="102"/>
    </row>
    <row r="20" spans="1:7" ht="30" customHeight="1" x14ac:dyDescent="0.25">
      <c r="A20" s="324"/>
      <c r="B20" s="97" t="s">
        <v>421</v>
      </c>
      <c r="C20" s="326">
        <f>SUM(C18+C17+C13)</f>
        <v>2771000</v>
      </c>
      <c r="D20" s="326">
        <f>SUM(D18+D17+D13)</f>
        <v>2771000</v>
      </c>
      <c r="E20" s="121"/>
      <c r="F20" s="187"/>
      <c r="G20" s="102"/>
    </row>
    <row r="21" spans="1:7" ht="30" customHeight="1" x14ac:dyDescent="0.25">
      <c r="A21" s="324" t="s">
        <v>253</v>
      </c>
      <c r="B21" s="97" t="s">
        <v>496</v>
      </c>
      <c r="C21" s="326"/>
      <c r="D21" s="326"/>
      <c r="E21" s="121"/>
      <c r="F21" s="187"/>
      <c r="G21" s="102"/>
    </row>
    <row r="22" spans="1:7" ht="30" customHeight="1" x14ac:dyDescent="0.25">
      <c r="A22" s="324" t="s">
        <v>257</v>
      </c>
      <c r="B22" s="97" t="s">
        <v>258</v>
      </c>
      <c r="C22" s="326">
        <v>51000</v>
      </c>
      <c r="D22" s="326">
        <v>51000</v>
      </c>
      <c r="E22" s="121"/>
      <c r="F22" s="187"/>
      <c r="G22" s="102"/>
    </row>
    <row r="23" spans="1:7" ht="30" customHeight="1" x14ac:dyDescent="0.25">
      <c r="A23" s="324" t="s">
        <v>257</v>
      </c>
      <c r="B23" s="97" t="s">
        <v>256</v>
      </c>
      <c r="C23" s="326"/>
      <c r="D23" s="326"/>
      <c r="E23" s="121"/>
      <c r="F23" s="187"/>
      <c r="G23" s="102"/>
    </row>
    <row r="24" spans="1:7" ht="30" customHeight="1" x14ac:dyDescent="0.25">
      <c r="A24" s="324" t="s">
        <v>302</v>
      </c>
      <c r="B24" s="97" t="s">
        <v>310</v>
      </c>
      <c r="C24" s="326">
        <v>2387</v>
      </c>
      <c r="D24" s="326">
        <v>2387</v>
      </c>
      <c r="E24" s="121"/>
      <c r="F24" s="187"/>
      <c r="G24" s="102"/>
    </row>
    <row r="25" spans="1:7" ht="30" customHeight="1" x14ac:dyDescent="0.25">
      <c r="A25" s="324" t="s">
        <v>422</v>
      </c>
      <c r="B25" s="97" t="s">
        <v>288</v>
      </c>
      <c r="C25" s="148"/>
      <c r="D25" s="148"/>
      <c r="E25" s="121"/>
      <c r="F25" s="187"/>
      <c r="G25" s="124"/>
    </row>
    <row r="26" spans="1:7" ht="30" customHeight="1" x14ac:dyDescent="0.25">
      <c r="A26" s="137"/>
      <c r="B26" s="97" t="s">
        <v>254</v>
      </c>
      <c r="C26" s="494">
        <v>53387</v>
      </c>
      <c r="D26" s="148">
        <v>53387</v>
      </c>
      <c r="E26" s="29"/>
      <c r="F26" s="187"/>
      <c r="G26" s="102"/>
    </row>
    <row r="27" spans="1:7" ht="30" customHeight="1" x14ac:dyDescent="0.25">
      <c r="A27" s="489"/>
      <c r="B27" s="228" t="s">
        <v>376</v>
      </c>
      <c r="C27" s="496">
        <f>SUM(C26+C20+C12+C10)</f>
        <v>19784535</v>
      </c>
      <c r="D27" s="496">
        <f>SUM(D26+D20+D12+D10)</f>
        <v>27621086</v>
      </c>
      <c r="E27" s="497" t="s">
        <v>377</v>
      </c>
      <c r="F27" s="145">
        <f>SUM(F4:F26)</f>
        <v>20135235</v>
      </c>
      <c r="G27" s="145">
        <f>SUM(G4:G26)</f>
        <v>29948255</v>
      </c>
    </row>
    <row r="28" spans="1:7" ht="30" customHeight="1" x14ac:dyDescent="0.25">
      <c r="A28" s="324" t="s">
        <v>311</v>
      </c>
      <c r="B28" s="454" t="s">
        <v>243</v>
      </c>
      <c r="C28" s="326">
        <v>9746155</v>
      </c>
      <c r="D28" s="326">
        <v>29999999</v>
      </c>
      <c r="E28" s="328" t="s">
        <v>267</v>
      </c>
      <c r="F28" s="178">
        <v>110410862</v>
      </c>
      <c r="G28" s="178">
        <v>110351710</v>
      </c>
    </row>
    <row r="29" spans="1:7" ht="30" customHeight="1" x14ac:dyDescent="0.25">
      <c r="A29" s="137" t="s">
        <v>350</v>
      </c>
      <c r="B29" s="97" t="s">
        <v>259</v>
      </c>
      <c r="C29" s="326">
        <v>400000</v>
      </c>
      <c r="D29" s="326">
        <v>400000</v>
      </c>
      <c r="E29" s="328" t="s">
        <v>379</v>
      </c>
      <c r="F29" s="178">
        <v>24979679</v>
      </c>
      <c r="G29" s="178">
        <v>53077012</v>
      </c>
    </row>
    <row r="30" spans="1:7" ht="30" customHeight="1" x14ac:dyDescent="0.25">
      <c r="A30" s="137"/>
      <c r="B30" s="97" t="s">
        <v>423</v>
      </c>
      <c r="C30" s="326">
        <v>7027018</v>
      </c>
      <c r="D30" s="326">
        <v>16773173</v>
      </c>
      <c r="E30" s="328"/>
      <c r="F30" s="476"/>
      <c r="G30" s="178"/>
    </row>
    <row r="31" spans="1:7" ht="30" customHeight="1" x14ac:dyDescent="0.25">
      <c r="A31" s="137"/>
      <c r="B31" s="97" t="s">
        <v>424</v>
      </c>
      <c r="C31" s="326">
        <f>SUM(C27:C30)</f>
        <v>36957708</v>
      </c>
      <c r="D31" s="326">
        <f>SUM(D27:D30)</f>
        <v>74794258</v>
      </c>
      <c r="E31" s="328" t="s">
        <v>380</v>
      </c>
      <c r="F31" s="178">
        <f>SUM(F28:F30)</f>
        <v>135390541</v>
      </c>
      <c r="G31" s="178">
        <f>SUM(G28:G30)</f>
        <v>163428722</v>
      </c>
    </row>
    <row r="32" spans="1:7" ht="30" customHeight="1" x14ac:dyDescent="0.25">
      <c r="A32" s="325"/>
      <c r="B32" s="97" t="s">
        <v>355</v>
      </c>
      <c r="C32" s="326">
        <v>119152292</v>
      </c>
      <c r="D32" s="326">
        <v>119166943</v>
      </c>
      <c r="E32" s="328"/>
      <c r="F32" s="178"/>
      <c r="G32" s="178"/>
    </row>
    <row r="33" spans="1:9" ht="30" customHeight="1" x14ac:dyDescent="0.25">
      <c r="A33" s="137" t="s">
        <v>260</v>
      </c>
      <c r="B33" s="97" t="s">
        <v>317</v>
      </c>
      <c r="C33" s="148"/>
      <c r="D33" s="148">
        <v>61575</v>
      </c>
      <c r="E33" s="328" t="s">
        <v>298</v>
      </c>
      <c r="F33" s="178">
        <v>584224</v>
      </c>
      <c r="G33" s="178">
        <v>645799</v>
      </c>
    </row>
    <row r="34" spans="1:9" ht="30" customHeight="1" x14ac:dyDescent="0.25">
      <c r="A34" s="97"/>
      <c r="B34" s="78" t="s">
        <v>21</v>
      </c>
      <c r="C34" s="496">
        <f>SUM(C31:C33)</f>
        <v>156110000</v>
      </c>
      <c r="D34" s="496">
        <f>SUM(D31:D33)</f>
        <v>194022776</v>
      </c>
      <c r="E34" s="498" t="s">
        <v>34</v>
      </c>
      <c r="F34" s="499">
        <f>SUM(F31+F33+F27)</f>
        <v>156110000</v>
      </c>
      <c r="G34" s="145">
        <v>194022776</v>
      </c>
      <c r="I34" s="329"/>
    </row>
    <row r="35" spans="1:9" ht="30" customHeight="1" x14ac:dyDescent="0.25">
      <c r="A35" s="97"/>
      <c r="B35" s="492" t="s">
        <v>263</v>
      </c>
      <c r="C35" s="494"/>
      <c r="D35" s="494"/>
      <c r="E35" s="492"/>
      <c r="F35" s="97">
        <v>5</v>
      </c>
      <c r="G35" s="178">
        <v>5</v>
      </c>
    </row>
    <row r="36" spans="1:9" ht="30" customHeight="1" x14ac:dyDescent="0.25">
      <c r="A36" s="97"/>
      <c r="B36" s="492" t="s">
        <v>262</v>
      </c>
      <c r="C36" s="494"/>
      <c r="D36" s="494"/>
      <c r="E36" s="492"/>
      <c r="F36" s="97">
        <v>2</v>
      </c>
      <c r="G36" s="178">
        <v>2</v>
      </c>
    </row>
    <row r="37" spans="1:9" ht="45" customHeight="1" x14ac:dyDescent="0.3">
      <c r="B37" s="539" t="s">
        <v>497</v>
      </c>
      <c r="C37" s="539"/>
      <c r="D37" s="539"/>
      <c r="E37" s="539"/>
      <c r="F37" s="150"/>
    </row>
    <row r="38" spans="1:9" x14ac:dyDescent="0.2">
      <c r="B38" s="3"/>
      <c r="C38" s="3"/>
      <c r="D38" s="3"/>
      <c r="E38" s="3"/>
      <c r="F38" s="150"/>
    </row>
    <row r="39" spans="1:9" x14ac:dyDescent="0.2">
      <c r="B39" s="3"/>
      <c r="C39" s="3"/>
      <c r="D39" s="3"/>
      <c r="E39" s="3"/>
      <c r="F39" s="150"/>
    </row>
    <row r="40" spans="1:9" ht="33.75" customHeight="1" x14ac:dyDescent="0.25">
      <c r="B40" s="203"/>
      <c r="C40" s="126" t="s">
        <v>392</v>
      </c>
      <c r="D40" s="126" t="s">
        <v>499</v>
      </c>
      <c r="E40" s="126"/>
      <c r="F40" s="339" t="s">
        <v>392</v>
      </c>
      <c r="G40" s="126" t="s">
        <v>498</v>
      </c>
    </row>
    <row r="41" spans="1:9" ht="15.75" x14ac:dyDescent="0.25">
      <c r="B41" s="80" t="s">
        <v>111</v>
      </c>
      <c r="C41" s="80"/>
      <c r="D41" s="80"/>
      <c r="E41" s="80" t="s">
        <v>111</v>
      </c>
      <c r="F41" s="127"/>
      <c r="G41" s="96"/>
    </row>
    <row r="42" spans="1:9" ht="15.75" x14ac:dyDescent="0.25">
      <c r="B42" s="80" t="s">
        <v>261</v>
      </c>
      <c r="C42" s="80"/>
      <c r="D42" s="80"/>
      <c r="E42" s="80" t="s">
        <v>299</v>
      </c>
      <c r="F42" s="127"/>
      <c r="G42" s="96"/>
    </row>
    <row r="43" spans="1:9" ht="21.75" customHeight="1" x14ac:dyDescent="0.25">
      <c r="B43" s="99" t="s">
        <v>264</v>
      </c>
      <c r="C43" s="100"/>
      <c r="D43" s="100"/>
      <c r="E43" s="95"/>
      <c r="F43" s="127"/>
      <c r="G43" s="96"/>
    </row>
    <row r="44" spans="1:9" ht="15.75" x14ac:dyDescent="0.25">
      <c r="B44" s="537" t="s">
        <v>112</v>
      </c>
      <c r="C44" s="537"/>
      <c r="D44" s="537"/>
      <c r="E44" s="537"/>
      <c r="F44" s="127"/>
      <c r="G44" s="96"/>
    </row>
    <row r="45" spans="1:9" ht="15.75" x14ac:dyDescent="0.25">
      <c r="B45" s="80"/>
      <c r="C45" s="80"/>
      <c r="D45" s="80"/>
      <c r="E45" s="80"/>
      <c r="F45" s="127"/>
      <c r="G45" s="96"/>
    </row>
    <row r="46" spans="1:9" ht="15.75" x14ac:dyDescent="0.25">
      <c r="B46" s="538" t="s">
        <v>262</v>
      </c>
      <c r="C46" s="538"/>
      <c r="D46" s="538"/>
      <c r="E46" s="538"/>
      <c r="F46" s="127"/>
      <c r="G46" s="96"/>
    </row>
    <row r="47" spans="1:9" s="6" customFormat="1" ht="22.5" customHeight="1" x14ac:dyDescent="0.25">
      <c r="A47"/>
      <c r="B47" s="181" t="s">
        <v>113</v>
      </c>
      <c r="C47" s="81"/>
      <c r="D47" s="81"/>
      <c r="E47" s="181" t="s">
        <v>113</v>
      </c>
      <c r="F47" s="128"/>
      <c r="G47" s="184"/>
    </row>
    <row r="48" spans="1:9" s="49" customFormat="1" ht="15.75" x14ac:dyDescent="0.25">
      <c r="A48" s="6"/>
      <c r="B48" s="19" t="s">
        <v>114</v>
      </c>
      <c r="C48" s="19"/>
      <c r="D48" s="19"/>
      <c r="E48" s="19" t="s">
        <v>114</v>
      </c>
      <c r="F48" s="149"/>
      <c r="G48" s="207"/>
    </row>
    <row r="49" spans="1:7" ht="15.75" x14ac:dyDescent="0.25">
      <c r="A49" s="49"/>
      <c r="B49" s="537" t="s">
        <v>116</v>
      </c>
      <c r="C49" s="537"/>
      <c r="D49" s="537"/>
      <c r="E49" s="537"/>
      <c r="F49" s="127"/>
      <c r="G49" s="96"/>
    </row>
    <row r="50" spans="1:7" ht="15.75" x14ac:dyDescent="0.25">
      <c r="B50" s="538" t="s">
        <v>110</v>
      </c>
      <c r="C50" s="538"/>
      <c r="D50" s="538"/>
      <c r="E50" s="538"/>
      <c r="F50" s="96"/>
      <c r="G50" s="96"/>
    </row>
  </sheetData>
  <sheetProtection selectLockedCells="1" selectUnlockedCells="1"/>
  <mergeCells count="6">
    <mergeCell ref="B49:E49"/>
    <mergeCell ref="B50:E50"/>
    <mergeCell ref="B44:E44"/>
    <mergeCell ref="B46:E46"/>
    <mergeCell ref="B2:E2"/>
    <mergeCell ref="B37:E37"/>
  </mergeCells>
  <phoneticPr fontId="0" type="noConversion"/>
  <pageMargins left="0.55000000000000004" right="0.7" top="0.17986111111111111" bottom="1.07" header="0.22" footer="1.1200000000000001"/>
  <pageSetup paperSize="9" scale="40" firstPageNumber="0" orientation="landscape" horizontalDpi="300" verticalDpi="300" r:id="rId1"/>
  <headerFooter alignWithMargins="0"/>
  <rowBreaks count="1" manualBreakCount="1">
    <brk id="3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9" zoomScaleNormal="100" workbookViewId="0">
      <selection activeCell="B10" sqref="B10:D10"/>
    </sheetView>
  </sheetViews>
  <sheetFormatPr defaultRowHeight="15.75" x14ac:dyDescent="0.25"/>
  <cols>
    <col min="2" max="2" width="47.42578125" style="29" customWidth="1"/>
    <col min="3" max="3" width="32.140625" style="29" customWidth="1"/>
    <col min="4" max="4" width="30.85546875" customWidth="1"/>
  </cols>
  <sheetData>
    <row r="1" spans="1:4" ht="38.85" customHeight="1" x14ac:dyDescent="0.25">
      <c r="A1" s="29"/>
      <c r="B1" s="540" t="s">
        <v>535</v>
      </c>
      <c r="C1" s="540"/>
      <c r="D1" s="540"/>
    </row>
    <row r="2" spans="1:4" ht="23.25" customHeight="1" x14ac:dyDescent="0.25">
      <c r="A2" s="29"/>
      <c r="C2" s="111" t="s">
        <v>369</v>
      </c>
      <c r="D2" s="29" t="s">
        <v>502</v>
      </c>
    </row>
    <row r="3" spans="1:4" ht="13.5" customHeight="1" x14ac:dyDescent="0.25">
      <c r="A3" s="29"/>
      <c r="D3" s="29"/>
    </row>
    <row r="4" spans="1:4" ht="69.95" customHeight="1" x14ac:dyDescent="0.25">
      <c r="A4" s="228" t="s">
        <v>216</v>
      </c>
      <c r="B4" s="209" t="s">
        <v>117</v>
      </c>
      <c r="C4" s="208" t="s">
        <v>392</v>
      </c>
      <c r="D4" s="208" t="s">
        <v>501</v>
      </c>
    </row>
    <row r="5" spans="1:4" ht="69.95" customHeight="1" x14ac:dyDescent="0.25">
      <c r="A5" s="233" t="s">
        <v>227</v>
      </c>
      <c r="B5" s="235" t="s">
        <v>118</v>
      </c>
      <c r="C5" s="97"/>
      <c r="D5" s="97"/>
    </row>
    <row r="6" spans="1:4" ht="69.95" customHeight="1" x14ac:dyDescent="0.25">
      <c r="A6" s="83" t="s">
        <v>227</v>
      </c>
      <c r="B6" s="229" t="s">
        <v>233</v>
      </c>
      <c r="C6" s="102">
        <v>1161720</v>
      </c>
      <c r="D6" s="102">
        <v>1161720</v>
      </c>
    </row>
    <row r="7" spans="1:4" ht="69.95" customHeight="1" x14ac:dyDescent="0.25">
      <c r="A7" s="83" t="s">
        <v>227</v>
      </c>
      <c r="B7" s="230" t="s">
        <v>234</v>
      </c>
      <c r="C7" s="102">
        <v>896000</v>
      </c>
      <c r="D7" s="102">
        <v>896000</v>
      </c>
    </row>
    <row r="8" spans="1:4" ht="69.95" customHeight="1" x14ac:dyDescent="0.25">
      <c r="A8" s="83" t="s">
        <v>227</v>
      </c>
      <c r="B8" s="229" t="s">
        <v>235</v>
      </c>
      <c r="C8" s="102">
        <v>346173</v>
      </c>
      <c r="D8" s="102">
        <v>346173</v>
      </c>
    </row>
    <row r="9" spans="1:4" ht="69.95" customHeight="1" x14ac:dyDescent="0.25">
      <c r="A9" s="83" t="s">
        <v>227</v>
      </c>
      <c r="B9" s="230" t="s">
        <v>236</v>
      </c>
      <c r="C9" s="102">
        <v>551610</v>
      </c>
      <c r="D9" s="102">
        <v>551610</v>
      </c>
    </row>
    <row r="10" spans="1:4" ht="69.95" customHeight="1" x14ac:dyDescent="0.25">
      <c r="A10" s="83" t="s">
        <v>237</v>
      </c>
      <c r="B10" s="235" t="s">
        <v>119</v>
      </c>
      <c r="C10" s="178">
        <f>SUM(C6:C9)</f>
        <v>2955503</v>
      </c>
      <c r="D10" s="178">
        <f>SUM(D6:D9)</f>
        <v>2955503</v>
      </c>
    </row>
    <row r="11" spans="1:4" ht="69.95" customHeight="1" x14ac:dyDescent="0.25">
      <c r="A11" s="231"/>
      <c r="B11" s="232" t="s">
        <v>135</v>
      </c>
      <c r="C11" s="154">
        <v>5000000</v>
      </c>
      <c r="D11" s="154">
        <v>5000000</v>
      </c>
    </row>
    <row r="12" spans="1:4" ht="69.95" customHeight="1" x14ac:dyDescent="0.25">
      <c r="A12" s="233"/>
      <c r="B12" s="234" t="s">
        <v>318</v>
      </c>
      <c r="C12" s="102"/>
      <c r="D12" s="70"/>
    </row>
    <row r="13" spans="1:4" ht="69.95" customHeight="1" x14ac:dyDescent="0.25">
      <c r="A13" s="233"/>
      <c r="B13" s="234" t="s">
        <v>285</v>
      </c>
      <c r="C13" s="102">
        <v>102000</v>
      </c>
      <c r="D13" s="102">
        <v>0</v>
      </c>
    </row>
    <row r="14" spans="1:4" ht="69.95" customHeight="1" x14ac:dyDescent="0.25">
      <c r="A14" s="233"/>
      <c r="B14" s="234" t="s">
        <v>507</v>
      </c>
      <c r="C14" s="102">
        <v>954500</v>
      </c>
      <c r="D14" s="102">
        <v>1023387</v>
      </c>
    </row>
    <row r="15" spans="1:4" ht="69.95" customHeight="1" x14ac:dyDescent="0.25">
      <c r="A15" s="231" t="s">
        <v>227</v>
      </c>
      <c r="B15" s="239" t="s">
        <v>284</v>
      </c>
      <c r="C15" s="225">
        <f>SUM(C10:C14)</f>
        <v>9012003</v>
      </c>
      <c r="D15" s="225">
        <v>8978890</v>
      </c>
    </row>
    <row r="16" spans="1:4" ht="69.95" customHeight="1" x14ac:dyDescent="0.25">
      <c r="A16" s="477" t="s">
        <v>229</v>
      </c>
      <c r="B16" s="478" t="s">
        <v>505</v>
      </c>
      <c r="C16" s="257">
        <v>3793610</v>
      </c>
      <c r="D16" s="257">
        <v>3793610</v>
      </c>
    </row>
    <row r="17" spans="1:4" ht="69.95" customHeight="1" x14ac:dyDescent="0.25">
      <c r="A17" s="83"/>
      <c r="B17" s="235" t="s">
        <v>506</v>
      </c>
      <c r="C17" s="102"/>
      <c r="D17" s="479">
        <v>3152384</v>
      </c>
    </row>
    <row r="18" spans="1:4" ht="69.95" customHeight="1" x14ac:dyDescent="0.25">
      <c r="A18" s="97"/>
      <c r="B18" s="235" t="s">
        <v>286</v>
      </c>
      <c r="C18" s="102"/>
      <c r="D18" s="70"/>
    </row>
    <row r="19" spans="1:4" ht="69.95" customHeight="1" x14ac:dyDescent="0.25">
      <c r="A19" s="208" t="s">
        <v>230</v>
      </c>
      <c r="B19" s="238" t="s">
        <v>136</v>
      </c>
      <c r="C19" s="102">
        <v>1800000</v>
      </c>
      <c r="D19" s="178">
        <v>2000000</v>
      </c>
    </row>
    <row r="20" spans="1:4" ht="69.95" customHeight="1" x14ac:dyDescent="0.25">
      <c r="A20" s="208" t="s">
        <v>231</v>
      </c>
      <c r="B20" s="236" t="s">
        <v>351</v>
      </c>
      <c r="C20" s="70"/>
      <c r="D20" s="178">
        <v>1247820</v>
      </c>
    </row>
    <row r="21" spans="1:4" ht="69.95" customHeight="1" x14ac:dyDescent="0.25">
      <c r="A21" s="208" t="s">
        <v>232</v>
      </c>
      <c r="B21" s="237" t="s">
        <v>352</v>
      </c>
      <c r="C21" s="70"/>
      <c r="D21" s="97"/>
    </row>
    <row r="22" spans="1:4" s="6" customFormat="1" ht="69.95" customHeight="1" x14ac:dyDescent="0.25">
      <c r="A22" s="214" t="s">
        <v>237</v>
      </c>
      <c r="B22" s="241" t="s">
        <v>128</v>
      </c>
      <c r="C22" s="226">
        <f>SUM(C15:C21)</f>
        <v>14605613</v>
      </c>
      <c r="D22" s="226">
        <f>SUM(D20+D19+D17+D16+D15)</f>
        <v>19172704</v>
      </c>
    </row>
    <row r="23" spans="1:4" ht="69.95" customHeight="1" x14ac:dyDescent="0.25">
      <c r="A23" s="214" t="s">
        <v>311</v>
      </c>
      <c r="B23" s="240" t="s">
        <v>368</v>
      </c>
      <c r="C23" s="124">
        <v>9746155</v>
      </c>
      <c r="D23" s="341">
        <v>29999999</v>
      </c>
    </row>
    <row r="24" spans="1:4" ht="69.95" customHeight="1" x14ac:dyDescent="0.25"/>
    <row r="25" spans="1:4" ht="39.950000000000003" customHeight="1" x14ac:dyDescent="0.25"/>
  </sheetData>
  <sheetProtection selectLockedCells="1" selectUnlockedCells="1"/>
  <mergeCells count="1">
    <mergeCell ref="B1:D1"/>
  </mergeCells>
  <phoneticPr fontId="0" type="noConversion"/>
  <pageMargins left="0.6" right="0.7" top="0.35" bottom="0.3298611111111111" header="0.51180555555555551" footer="0.51180555555555551"/>
  <pageSetup paperSize="9" scale="5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7"/>
  <sheetViews>
    <sheetView tabSelected="1" view="pageBreakPreview" topLeftCell="A21" zoomScaleNormal="100" zoomScaleSheetLayoutView="100" workbookViewId="0">
      <selection activeCell="F32" sqref="F32"/>
    </sheetView>
  </sheetViews>
  <sheetFormatPr defaultColWidth="7.85546875" defaultRowHeight="15.75" x14ac:dyDescent="0.25"/>
  <cols>
    <col min="1" max="2" width="6.28515625" style="29" customWidth="1"/>
    <col min="3" max="3" width="28.85546875" style="29" customWidth="1"/>
    <col min="4" max="4" width="31.42578125" style="51" customWidth="1"/>
    <col min="5" max="5" width="29.42578125" style="51" customWidth="1"/>
    <col min="6" max="6" width="7.85546875" style="51"/>
    <col min="7" max="7" width="19" style="51" bestFit="1" customWidth="1"/>
    <col min="8" max="243" width="7.85546875" style="51"/>
  </cols>
  <sheetData>
    <row r="1" spans="1:248" ht="48.75" customHeight="1" x14ac:dyDescent="0.25">
      <c r="A1" s="541" t="s">
        <v>536</v>
      </c>
      <c r="B1" s="541"/>
      <c r="C1" s="541"/>
      <c r="D1" s="541"/>
      <c r="E1" s="541"/>
      <c r="F1" s="29"/>
    </row>
    <row r="2" spans="1:248" ht="15.75" customHeight="1" x14ac:dyDescent="0.25">
      <c r="A2" s="36"/>
      <c r="B2" s="36"/>
      <c r="D2" s="29" t="s">
        <v>538</v>
      </c>
      <c r="E2" s="29" t="s">
        <v>393</v>
      </c>
      <c r="F2" s="29"/>
    </row>
    <row r="3" spans="1:248" s="17" customFormat="1" ht="57.75" customHeight="1" x14ac:dyDescent="0.25">
      <c r="A3" s="57" t="s">
        <v>1</v>
      </c>
      <c r="B3" s="57" t="s">
        <v>216</v>
      </c>
      <c r="C3" s="58" t="s">
        <v>2</v>
      </c>
      <c r="D3" s="500" t="s">
        <v>392</v>
      </c>
      <c r="E3" s="156" t="s">
        <v>508</v>
      </c>
      <c r="F3" s="29"/>
      <c r="IJ3" s="18"/>
      <c r="IK3" s="18"/>
      <c r="IL3" s="18"/>
      <c r="IM3" s="18"/>
      <c r="IN3" s="18"/>
    </row>
    <row r="4" spans="1:248" s="17" customFormat="1" ht="39.950000000000003" customHeight="1" x14ac:dyDescent="0.25">
      <c r="A4" s="129" t="s">
        <v>5</v>
      </c>
      <c r="B4" s="130" t="s">
        <v>356</v>
      </c>
      <c r="C4" s="131" t="s">
        <v>357</v>
      </c>
      <c r="D4" s="70"/>
      <c r="E4" s="102"/>
      <c r="F4" s="29"/>
      <c r="IJ4" s="18"/>
      <c r="IK4" s="18"/>
      <c r="IL4" s="18"/>
      <c r="IM4" s="18"/>
      <c r="IN4" s="18"/>
    </row>
    <row r="5" spans="1:248" ht="29.25" customHeight="1" x14ac:dyDescent="0.25">
      <c r="A5" s="132" t="s">
        <v>7</v>
      </c>
      <c r="B5" s="92" t="s">
        <v>292</v>
      </c>
      <c r="C5" s="59" t="s">
        <v>381</v>
      </c>
      <c r="D5" s="102">
        <v>76400180</v>
      </c>
      <c r="E5" s="102">
        <v>76400180</v>
      </c>
      <c r="F5" s="29"/>
    </row>
    <row r="6" spans="1:248" ht="29.25" customHeight="1" x14ac:dyDescent="0.25">
      <c r="A6" s="132" t="s">
        <v>9</v>
      </c>
      <c r="B6" s="92" t="s">
        <v>292</v>
      </c>
      <c r="C6" s="59" t="s">
        <v>509</v>
      </c>
      <c r="D6" s="102"/>
      <c r="E6" s="102"/>
      <c r="F6" s="29"/>
    </row>
    <row r="7" spans="1:248" ht="29.25" customHeight="1" x14ac:dyDescent="0.25">
      <c r="A7" s="132" t="s">
        <v>11</v>
      </c>
      <c r="B7" s="92" t="s">
        <v>292</v>
      </c>
      <c r="C7" s="59" t="s">
        <v>510</v>
      </c>
      <c r="D7" s="102"/>
      <c r="E7" s="102"/>
      <c r="F7" s="29"/>
    </row>
    <row r="8" spans="1:248" ht="29.25" customHeight="1" x14ac:dyDescent="0.25">
      <c r="A8" s="285" t="s">
        <v>13</v>
      </c>
      <c r="B8" s="93" t="s">
        <v>220</v>
      </c>
      <c r="C8" s="56" t="s">
        <v>511</v>
      </c>
      <c r="D8" s="102">
        <v>20628243</v>
      </c>
      <c r="E8" s="102">
        <v>20842178</v>
      </c>
      <c r="F8" s="29"/>
    </row>
    <row r="9" spans="1:248" ht="29.25" customHeight="1" x14ac:dyDescent="0.25">
      <c r="A9" s="285"/>
      <c r="B9" s="92"/>
      <c r="C9" s="59" t="s">
        <v>513</v>
      </c>
      <c r="D9" s="102"/>
      <c r="E9" s="102"/>
      <c r="F9" s="29"/>
    </row>
    <row r="10" spans="1:248" ht="29.25" customHeight="1" x14ac:dyDescent="0.25">
      <c r="A10" s="285"/>
      <c r="B10" s="92"/>
      <c r="C10" s="59" t="s">
        <v>512</v>
      </c>
      <c r="D10" s="102"/>
      <c r="E10" s="102"/>
      <c r="F10" s="29"/>
    </row>
    <row r="11" spans="1:248" ht="29.25" customHeight="1" x14ac:dyDescent="0.25">
      <c r="A11" s="286"/>
      <c r="B11" s="287"/>
      <c r="C11" s="288"/>
      <c r="D11" s="225">
        <f>SUM(D5:D8)</f>
        <v>97028423</v>
      </c>
      <c r="E11" s="225">
        <f>SUM(E5:E8)</f>
        <v>97242358</v>
      </c>
      <c r="F11" s="29"/>
    </row>
    <row r="12" spans="1:248" ht="29.25" customHeight="1" x14ac:dyDescent="0.25">
      <c r="A12" s="491" t="s">
        <v>15</v>
      </c>
      <c r="B12" s="92" t="s">
        <v>219</v>
      </c>
      <c r="C12" s="59" t="s">
        <v>410</v>
      </c>
      <c r="D12" s="102">
        <v>393700</v>
      </c>
      <c r="E12" s="102">
        <v>393700</v>
      </c>
      <c r="F12" s="29"/>
    </row>
    <row r="13" spans="1:248" ht="29.25" customHeight="1" x14ac:dyDescent="0.25">
      <c r="A13" s="285">
        <v>7</v>
      </c>
      <c r="B13" s="92" t="s">
        <v>220</v>
      </c>
      <c r="C13" s="59" t="s">
        <v>413</v>
      </c>
      <c r="D13" s="102">
        <v>106300</v>
      </c>
      <c r="E13" s="102">
        <v>106300</v>
      </c>
      <c r="F13" s="29"/>
    </row>
    <row r="14" spans="1:248" ht="31.5" customHeight="1" x14ac:dyDescent="0.25">
      <c r="A14" s="285">
        <v>8</v>
      </c>
      <c r="B14" s="92" t="s">
        <v>219</v>
      </c>
      <c r="C14" s="59" t="s">
        <v>408</v>
      </c>
      <c r="D14" s="102">
        <v>10143633</v>
      </c>
      <c r="E14" s="102">
        <v>10143633</v>
      </c>
      <c r="F14" s="29"/>
    </row>
    <row r="15" spans="1:248" ht="31.5" customHeight="1" x14ac:dyDescent="0.25">
      <c r="A15" s="285" t="s">
        <v>476</v>
      </c>
      <c r="B15" s="93" t="s">
        <v>220</v>
      </c>
      <c r="C15" s="56" t="s">
        <v>217</v>
      </c>
      <c r="D15" s="102">
        <v>2738806</v>
      </c>
      <c r="E15" s="102">
        <v>2738806</v>
      </c>
      <c r="F15" s="29"/>
    </row>
    <row r="16" spans="1:248" ht="31.5" customHeight="1" x14ac:dyDescent="0.25">
      <c r="A16" s="289"/>
      <c r="B16" s="289"/>
      <c r="C16" s="290" t="s">
        <v>402</v>
      </c>
      <c r="D16" s="226">
        <f>SUM(D15+D14+D13+D12)</f>
        <v>13382439</v>
      </c>
      <c r="E16" s="226">
        <f>SUM(E12:E15)</f>
        <v>13382439</v>
      </c>
      <c r="F16" s="29"/>
    </row>
    <row r="17" spans="1:248" s="20" customFormat="1" ht="32.1" customHeight="1" x14ac:dyDescent="0.25">
      <c r="A17" s="94"/>
      <c r="B17" s="94" t="s">
        <v>221</v>
      </c>
      <c r="C17" s="95" t="s">
        <v>109</v>
      </c>
      <c r="D17" s="226">
        <f>SUM(D11+D16)</f>
        <v>110410862</v>
      </c>
      <c r="E17" s="225">
        <v>98033423</v>
      </c>
      <c r="F17" s="55"/>
      <c r="G17" s="249"/>
      <c r="IJ17" s="6"/>
      <c r="IK17" s="6"/>
      <c r="IL17" s="6"/>
      <c r="IM17" s="6"/>
      <c r="IN17" s="6"/>
    </row>
    <row r="18" spans="1:248" x14ac:dyDescent="0.25">
      <c r="A18" s="60"/>
      <c r="B18" s="60"/>
      <c r="C18" s="29" t="s">
        <v>415</v>
      </c>
      <c r="D18" s="284">
        <v>86937513</v>
      </c>
    </row>
    <row r="19" spans="1:248" x14ac:dyDescent="0.25">
      <c r="A19" s="60"/>
      <c r="B19" s="60"/>
      <c r="C19" s="29" t="s">
        <v>416</v>
      </c>
      <c r="D19" s="291">
        <v>23473349</v>
      </c>
    </row>
    <row r="20" spans="1:248" x14ac:dyDescent="0.25">
      <c r="A20" s="60"/>
      <c r="B20" s="60"/>
      <c r="D20" s="284">
        <f>SUM(D18:D19)</f>
        <v>110410862</v>
      </c>
    </row>
    <row r="21" spans="1:248" ht="31.5" customHeight="1" x14ac:dyDescent="0.3">
      <c r="B21" s="283" t="s">
        <v>537</v>
      </c>
      <c r="C21" s="283"/>
      <c r="E21" s="283"/>
    </row>
    <row r="22" spans="1:248" ht="15.75" customHeight="1" x14ac:dyDescent="0.25"/>
    <row r="23" spans="1:248" ht="50.1" customHeight="1" x14ac:dyDescent="0.25">
      <c r="A23" s="91" t="s">
        <v>1</v>
      </c>
      <c r="B23" s="155"/>
      <c r="C23" s="155" t="s">
        <v>2</v>
      </c>
      <c r="D23" s="292" t="s">
        <v>392</v>
      </c>
      <c r="E23" s="156" t="s">
        <v>514</v>
      </c>
    </row>
    <row r="24" spans="1:248" ht="50.1" customHeight="1" x14ac:dyDescent="0.25">
      <c r="A24" s="83">
        <v>1</v>
      </c>
      <c r="B24" s="70" t="s">
        <v>222</v>
      </c>
      <c r="C24" s="118" t="s">
        <v>412</v>
      </c>
      <c r="D24" s="102">
        <v>13207196</v>
      </c>
      <c r="E24" s="102">
        <v>13207196</v>
      </c>
    </row>
    <row r="25" spans="1:248" ht="50.1" customHeight="1" x14ac:dyDescent="0.25">
      <c r="A25" s="83">
        <v>2</v>
      </c>
      <c r="B25" s="70" t="s">
        <v>223</v>
      </c>
      <c r="C25" s="70" t="s">
        <v>218</v>
      </c>
      <c r="D25" s="102">
        <v>3565977</v>
      </c>
      <c r="E25" s="157">
        <v>3565977</v>
      </c>
    </row>
    <row r="26" spans="1:248" ht="50.1" customHeight="1" x14ac:dyDescent="0.25">
      <c r="A26" s="103"/>
      <c r="B26" s="103" t="s">
        <v>409</v>
      </c>
      <c r="C26" s="154"/>
      <c r="D26" s="225">
        <v>16773173</v>
      </c>
      <c r="E26" s="225">
        <v>16773173</v>
      </c>
    </row>
    <row r="27" spans="1:248" ht="50.1" customHeight="1" x14ac:dyDescent="0.25">
      <c r="A27" s="83">
        <v>3</v>
      </c>
      <c r="B27" s="70" t="s">
        <v>222</v>
      </c>
      <c r="C27" s="118" t="s">
        <v>515</v>
      </c>
      <c r="D27" s="102">
        <v>6461804</v>
      </c>
      <c r="E27" s="102">
        <v>28181184</v>
      </c>
    </row>
    <row r="28" spans="1:248" ht="50.1" customHeight="1" x14ac:dyDescent="0.25">
      <c r="A28" s="83">
        <v>4</v>
      </c>
      <c r="B28" s="70" t="s">
        <v>224</v>
      </c>
      <c r="C28" s="70" t="s">
        <v>225</v>
      </c>
      <c r="D28" s="102"/>
      <c r="E28" s="70"/>
    </row>
    <row r="29" spans="1:248" ht="50.1" customHeight="1" x14ac:dyDescent="0.25">
      <c r="A29" s="83">
        <v>5</v>
      </c>
      <c r="B29" s="70" t="s">
        <v>223</v>
      </c>
      <c r="C29" s="70" t="s">
        <v>218</v>
      </c>
      <c r="D29" s="102">
        <v>1744702</v>
      </c>
      <c r="E29" s="157">
        <v>8122655</v>
      </c>
    </row>
    <row r="30" spans="1:248" ht="50.1" customHeight="1" x14ac:dyDescent="0.25">
      <c r="A30" s="103"/>
      <c r="B30" s="103"/>
      <c r="C30" s="103" t="s">
        <v>414</v>
      </c>
      <c r="D30" s="225">
        <f>SUM(D27:D29)</f>
        <v>8206506</v>
      </c>
      <c r="E30" s="154">
        <f>SUM(E27:E29)</f>
        <v>36303839</v>
      </c>
    </row>
    <row r="31" spans="1:248" ht="50.1" customHeight="1" x14ac:dyDescent="0.25">
      <c r="A31" s="504"/>
      <c r="B31" s="504"/>
      <c r="C31" s="505" t="s">
        <v>552</v>
      </c>
      <c r="D31" s="506">
        <v>24979679</v>
      </c>
      <c r="E31" s="507">
        <v>53077012</v>
      </c>
    </row>
    <row r="32" spans="1:248" x14ac:dyDescent="0.25">
      <c r="C32" s="29" t="s">
        <v>417</v>
      </c>
      <c r="D32" s="256">
        <v>19669000</v>
      </c>
      <c r="E32" s="256">
        <v>41388380</v>
      </c>
    </row>
    <row r="33" spans="3:5" x14ac:dyDescent="0.25">
      <c r="C33" s="29" t="s">
        <v>418</v>
      </c>
      <c r="D33" s="293">
        <v>5310679</v>
      </c>
      <c r="E33" s="293">
        <v>11688632</v>
      </c>
    </row>
    <row r="34" spans="3:5" x14ac:dyDescent="0.25">
      <c r="D34" s="256"/>
      <c r="E34" s="29"/>
    </row>
    <row r="37" spans="3:5" ht="16.5" customHeight="1" x14ac:dyDescent="0.25"/>
  </sheetData>
  <sheetProtection selectLockedCells="1" selectUnlockedCells="1"/>
  <mergeCells count="1">
    <mergeCell ref="A1:E1"/>
  </mergeCells>
  <phoneticPr fontId="0" type="noConversion"/>
  <printOptions horizontalCentered="1"/>
  <pageMargins left="0.27569444444444446" right="0.36249999999999999" top="0.74791666666666667" bottom="0.39374999999999999" header="0.51180555555555551" footer="0.51180555555555551"/>
  <pageSetup paperSize="9" scale="6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20</vt:i4>
      </vt:variant>
    </vt:vector>
  </HeadingPairs>
  <TitlesOfParts>
    <vt:vector size="33" baseType="lpstr">
      <vt:lpstr>1.KisrMérleg</vt:lpstr>
      <vt:lpstr> 2a.Kisr.önk bevétel</vt:lpstr>
      <vt:lpstr>2b.kisr.önk kiadás</vt:lpstr>
      <vt:lpstr>3a. Kisr.melléklet</vt:lpstr>
      <vt:lpstr>3b.kisrecse.személyi </vt:lpstr>
      <vt:lpstr>3ckisr.dologi </vt:lpstr>
      <vt:lpstr>4.Kisr Feladatok</vt:lpstr>
      <vt:lpstr>5. Kisr Támogatások</vt:lpstr>
      <vt:lpstr>6.-7-kisr. beruh.-felú kiadás </vt:lpstr>
      <vt:lpstr>8-9. melléklet</vt:lpstr>
      <vt:lpstr>10.Műk.célra átv. 11. felha c.</vt:lpstr>
      <vt:lpstr>12 .Kisr.egyéb műk tám.fel.átad</vt:lpstr>
      <vt:lpstr>13.kisr. Ellátott jutt. </vt:lpstr>
      <vt:lpstr>Excel_BuiltIn__FilterDatabase_2</vt:lpstr>
      <vt:lpstr>Excel_BuiltIn_Print_Area_15</vt:lpstr>
      <vt:lpstr>Excel_BuiltIn_Print_Area_17</vt:lpstr>
      <vt:lpstr>Excel_BuiltIn_Print_Area_4</vt:lpstr>
      <vt:lpstr>Excel_BuiltIn_Print_Titles_2_1</vt:lpstr>
      <vt:lpstr>Excel_BuiltIn_Print_Titles_3_1</vt:lpstr>
      <vt:lpstr>' 2a.Kisr.önk bevétel'!Nyomtatási_cím</vt:lpstr>
      <vt:lpstr>' 2a.Kisr.önk bevétel'!Nyomtatási_terület</vt:lpstr>
      <vt:lpstr>'1.KisrMérleg'!Nyomtatási_terület</vt:lpstr>
      <vt:lpstr>'10.Műk.célra átv. 11. felha c.'!Nyomtatási_terület</vt:lpstr>
      <vt:lpstr>'12 .Kisr.egyéb műk tám.fel.átad'!Nyomtatási_terület</vt:lpstr>
      <vt:lpstr>'13.kisr. Ellátott jutt. '!Nyomtatási_terület</vt:lpstr>
      <vt:lpstr>'2b.kisr.önk kiadás'!Nyomtatási_terület</vt:lpstr>
      <vt:lpstr>'3a. Kisr.melléklet'!Nyomtatási_terület</vt:lpstr>
      <vt:lpstr>'3b.kisrecse.személyi '!Nyomtatási_terület</vt:lpstr>
      <vt:lpstr>'3ckisr.dologi '!Nyomtatási_terület</vt:lpstr>
      <vt:lpstr>'4.Kisr Feladatok'!Nyomtatási_terület</vt:lpstr>
      <vt:lpstr>'5. Kisr Támogatások'!Nyomtatási_terület</vt:lpstr>
      <vt:lpstr>'6.-7-kisr. beruh.-felú kiadás '!Nyomtatási_terület</vt:lpstr>
      <vt:lpstr>'8-9.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Windows-felhasználó</cp:lastModifiedBy>
  <cp:revision>519</cp:revision>
  <cp:lastPrinted>2021-04-14T10:59:51Z</cp:lastPrinted>
  <dcterms:created xsi:type="dcterms:W3CDTF">2002-11-18T12:26:49Z</dcterms:created>
  <dcterms:modified xsi:type="dcterms:W3CDTF">2021-05-25T02:48:19Z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