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45" windowHeight="4455" tabRatio="805" firstSheet="6" activeTab="15"/>
  </bookViews>
  <sheets>
    <sheet name="1.KisrMérleg" sheetId="1" r:id="rId1"/>
    <sheet name=" 2a.Kisr.önk bevétel" sheetId="2" r:id="rId2"/>
    <sheet name="2b.kisr.önk kiadás" sheetId="3" r:id="rId3"/>
    <sheet name="3a. Kisr.melléklet" sheetId="4" r:id="rId4"/>
    <sheet name="3b.kisrecse.személyi " sheetId="6" r:id="rId5"/>
    <sheet name="3ckisr.dologi " sheetId="7" r:id="rId6"/>
    <sheet name="4.Kisr Feladatok" sheetId="9" r:id="rId7"/>
    <sheet name="5. Kisr Támogatások" sheetId="10" r:id="rId8"/>
    <sheet name="6.-7-kisr. beruh.-felú kiadás " sheetId="11" r:id="rId9"/>
    <sheet name="8-9. melléklet" sheetId="21" r:id="rId10"/>
    <sheet name="10.Műk.célra átv. 11. felha c." sheetId="15" r:id="rId11"/>
    <sheet name="12 .Kisr.egyéb műk tám.fel.átad" sheetId="17" r:id="rId12"/>
    <sheet name="13.kisr. Ellátott jutt. " sheetId="18" r:id="rId13"/>
    <sheet name="14. stabilitás" sheetId="19" r:id="rId14"/>
    <sheet name="15. likv." sheetId="20" r:id="rId15"/>
    <sheet name="16.3 éve terv" sheetId="22" r:id="rId16"/>
  </sheets>
  <definedNames>
    <definedName name="Excel_BuiltIn__FilterDatabase_2">' 2a.Kisr.önk bevétel'!$C$1:$C$39</definedName>
    <definedName name="Excel_BuiltIn_Print_Area_11">#REF!</definedName>
    <definedName name="Excel_BuiltIn_Print_Area_11_1">"$'5. beruh. kiadás '.$#hiv" "$#HIV!:$#HIV!$#HIV!"</definedName>
    <definedName name="Excel_BuiltIn_Print_Area_14">#REF!</definedName>
    <definedName name="Excel_BuiltIn_Print_Area_15">'10.Műk.célra átv. 11. felha c.'!$A$1:$D$5</definedName>
    <definedName name="Excel_BuiltIn_Print_Area_17">'12 .Kisr.egyéb műk tám.fel.átad'!$A$1:$C$13</definedName>
    <definedName name="Excel_BuiltIn_Print_Area_18">"$#HIV!.$#HIV!$#HIV!:$#HIV!$#HIV!"</definedName>
    <definedName name="Excel_BuiltIn_Print_Area_20">#REF!</definedName>
    <definedName name="Excel_BuiltIn_Print_Area_4">'2b.kisr.önk kiadás'!$D$1:$D$62</definedName>
    <definedName name="Excel_BuiltIn_Print_Area_8">"$'3b. iskola '.$#hiv" "$#HIV!:$#HIV!$#HIV!"</definedName>
    <definedName name="Excel_BuiltIn_Print_Titles_10_1">#REF!</definedName>
    <definedName name="Excel_BuiltIn_Print_Titles_11_1">"$'5. beruh. kiadás '.$#hiv" "$#HIV!:$#HIV!$#HIV!"</definedName>
    <definedName name="Excel_BuiltIn_Print_Titles_2_1">' 2a.Kisr.önk bevétel'!$A$2:$IL$2</definedName>
    <definedName name="Excel_BuiltIn_Print_Titles_23_1">#REF!</definedName>
    <definedName name="Excel_BuiltIn_Print_Titles_25">#REF!</definedName>
    <definedName name="Excel_BuiltIn_Print_Titles_3_1">' 2a.Kisr.önk bevétel'!$A$2:$IF$2</definedName>
    <definedName name="Excel_BuiltIn_Print_Titles_5">#REF!</definedName>
    <definedName name="Excel_BuiltIn_Print_Titles_5_1">#REF!</definedName>
    <definedName name="Excel_BuiltIn_Print_Titles_7_1">'3b.kisrecse.személyi '!#REF!</definedName>
    <definedName name="Excel_BuiltIn_Print_Titles_9">'3b.kisrecse.személyi '!#REF!</definedName>
    <definedName name="_xlnm.Print_Titles" localSheetId="1">' 2a.Kisr.önk bevétel'!$2:$2</definedName>
    <definedName name="_xlnm.Print_Area" localSheetId="1">' 2a.Kisr.önk bevétel'!$A$1:$G$49</definedName>
    <definedName name="_xlnm.Print_Area" localSheetId="0">'1.KisrMérleg'!$A$1:$L$20</definedName>
    <definedName name="_xlnm.Print_Area" localSheetId="10">'10.Műk.célra átv. 11. felha c.'!$A$1:$I$25</definedName>
    <definedName name="_xlnm.Print_Area" localSheetId="11">'12 .Kisr.egyéb műk tám.fel.átad'!$A$1:$G$16</definedName>
    <definedName name="_xlnm.Print_Area" localSheetId="12">'13.kisr. Ellátott jutt. '!$A$1:$G$12</definedName>
    <definedName name="_xlnm.Print_Area" localSheetId="13">'14. stabilitás'!$A$3:$F$25</definedName>
    <definedName name="_xlnm.Print_Area" localSheetId="14">'15. likv.'!$A$1:$O$35</definedName>
    <definedName name="_xlnm.Print_Area" localSheetId="2">'2b.kisr.önk kiadás'!$A$1:$H$72</definedName>
    <definedName name="_xlnm.Print_Area" localSheetId="3">'3a. Kisr.melléklet'!$A$1:$L$41</definedName>
    <definedName name="_xlnm.Print_Area" localSheetId="4">'3b.kisrecse.személyi '!$A$1:$G$20</definedName>
    <definedName name="_xlnm.Print_Area" localSheetId="5">'3ckisr.dologi '!$A$1:$G$24</definedName>
    <definedName name="_xlnm.Print_Area" localSheetId="6">'4.Kisr Feladatok'!$A$1:$K$50</definedName>
    <definedName name="_xlnm.Print_Area" localSheetId="7">'5. Kisr Támogatások'!$A$1:$F$23</definedName>
    <definedName name="_xlnm.Print_Area" localSheetId="8">'6.-7-kisr. beruh.-felú kiadás '!$A$1:$G$34</definedName>
    <definedName name="_xlnm.Print_Area" localSheetId="9">'8-9. melléklet'!$A$1:$I$33</definedName>
  </definedNames>
  <calcPr calcId="145621" fullCalcOnLoad="1"/>
</workbook>
</file>

<file path=xl/calcChain.xml><?xml version="1.0" encoding="utf-8"?>
<calcChain xmlns="http://schemas.openxmlformats.org/spreadsheetml/2006/main">
  <c r="F27" i="22" l="1"/>
  <c r="F14" i="22"/>
  <c r="F16" i="22"/>
  <c r="E14" i="22"/>
  <c r="F29" i="22"/>
  <c r="E27" i="22"/>
  <c r="E29" i="22"/>
  <c r="E16" i="22"/>
  <c r="D27" i="22"/>
  <c r="D29" i="22"/>
  <c r="D14" i="22"/>
  <c r="D16" i="22"/>
  <c r="C29" i="22"/>
  <c r="C27" i="22"/>
  <c r="C16" i="22"/>
  <c r="C14" i="22"/>
  <c r="F14" i="19"/>
  <c r="C20" i="20"/>
  <c r="K18" i="20"/>
  <c r="K12" i="20"/>
  <c r="F12" i="20"/>
  <c r="E12" i="20"/>
  <c r="D12" i="20"/>
  <c r="C12" i="20"/>
  <c r="O20" i="20"/>
  <c r="O18" i="20"/>
  <c r="O12" i="20"/>
  <c r="D18" i="20"/>
  <c r="J12" i="20"/>
  <c r="I12" i="20"/>
  <c r="H12" i="20"/>
  <c r="G12" i="20"/>
  <c r="O11" i="20"/>
  <c r="N12" i="20"/>
  <c r="L35" i="20"/>
  <c r="J35" i="20"/>
  <c r="O30" i="20"/>
  <c r="H17" i="15"/>
  <c r="D33" i="20"/>
  <c r="O23" i="20"/>
  <c r="D20" i="20"/>
  <c r="O10" i="20"/>
  <c r="O8" i="20"/>
  <c r="F25" i="19"/>
  <c r="F15" i="19"/>
  <c r="F9" i="19"/>
  <c r="D7" i="17"/>
  <c r="E23" i="15"/>
  <c r="E10" i="15"/>
  <c r="I15" i="21"/>
  <c r="E30" i="11"/>
  <c r="F30" i="11"/>
  <c r="G33" i="11"/>
  <c r="G11" i="11"/>
  <c r="F16" i="11"/>
  <c r="E16" i="11"/>
  <c r="D33" i="11"/>
  <c r="D30" i="11"/>
  <c r="D20" i="11"/>
  <c r="D16" i="11"/>
  <c r="D11" i="11"/>
  <c r="D17" i="11"/>
  <c r="D22" i="10"/>
  <c r="E22" i="10"/>
  <c r="E10" i="10"/>
  <c r="D10" i="10"/>
  <c r="K34" i="9"/>
  <c r="J34" i="9"/>
  <c r="H34" i="9"/>
  <c r="K31" i="9"/>
  <c r="J31" i="9"/>
  <c r="I31" i="9"/>
  <c r="H31" i="9"/>
  <c r="C10" i="10"/>
  <c r="C15" i="10"/>
  <c r="C22" i="10"/>
  <c r="K27" i="9"/>
  <c r="J27" i="9"/>
  <c r="I27" i="9"/>
  <c r="H27" i="9"/>
  <c r="E26" i="9"/>
  <c r="D10" i="9"/>
  <c r="C17" i="9"/>
  <c r="C20" i="9"/>
  <c r="C10" i="9"/>
  <c r="G23" i="7"/>
  <c r="F24" i="7"/>
  <c r="F6" i="7"/>
  <c r="F9" i="7"/>
  <c r="E6" i="7"/>
  <c r="G15" i="6"/>
  <c r="G9" i="6"/>
  <c r="F16" i="6"/>
  <c r="E16" i="6"/>
  <c r="F12" i="6"/>
  <c r="E12" i="6"/>
  <c r="F9" i="6"/>
  <c r="D15" i="6"/>
  <c r="D9" i="6"/>
  <c r="F41" i="4"/>
  <c r="F37" i="4"/>
  <c r="F36" i="4"/>
  <c r="F31" i="4"/>
  <c r="E41" i="4"/>
  <c r="E37" i="4"/>
  <c r="D41" i="4"/>
  <c r="D37" i="4"/>
  <c r="C41" i="4"/>
  <c r="C37" i="4"/>
  <c r="E36" i="4"/>
  <c r="E20" i="1"/>
  <c r="J20" i="1"/>
  <c r="J17" i="1"/>
  <c r="J10" i="1"/>
  <c r="F49" i="2"/>
  <c r="F48" i="2"/>
  <c r="E17" i="1"/>
  <c r="E48" i="2"/>
  <c r="E49" i="2"/>
  <c r="D17" i="1"/>
  <c r="D16" i="1"/>
  <c r="D31" i="4"/>
  <c r="C20" i="1"/>
  <c r="D36" i="4"/>
  <c r="C36" i="4"/>
  <c r="E31" i="4"/>
  <c r="C31" i="4"/>
  <c r="D26" i="4"/>
  <c r="F14" i="4"/>
  <c r="E14" i="4"/>
  <c r="D14" i="4"/>
  <c r="I41" i="4"/>
  <c r="I31" i="4"/>
  <c r="C26" i="4"/>
  <c r="C14" i="4"/>
  <c r="F17" i="1"/>
  <c r="F20" i="1"/>
  <c r="F16" i="1"/>
  <c r="I17" i="1"/>
  <c r="L10" i="1"/>
  <c r="L17" i="1"/>
  <c r="K10" i="1"/>
  <c r="K17" i="1"/>
  <c r="K20" i="1"/>
  <c r="E16" i="1"/>
  <c r="C16" i="1"/>
  <c r="I10" i="1"/>
  <c r="F10" i="1"/>
  <c r="E10" i="1"/>
  <c r="D10" i="1"/>
  <c r="C10" i="1"/>
  <c r="H56" i="3"/>
  <c r="H53" i="3"/>
  <c r="H26" i="3"/>
  <c r="H31" i="3"/>
  <c r="F43" i="3"/>
  <c r="G56" i="3"/>
  <c r="F56" i="3"/>
  <c r="E56" i="3"/>
  <c r="G53" i="3"/>
  <c r="F53" i="3"/>
  <c r="E53" i="3"/>
  <c r="G43" i="3"/>
  <c r="F31" i="3"/>
  <c r="G26" i="3"/>
  <c r="G31" i="3"/>
  <c r="E26" i="3"/>
  <c r="G39" i="2"/>
  <c r="G43" i="2"/>
  <c r="H8" i="3"/>
  <c r="H12" i="3"/>
  <c r="E43" i="3"/>
  <c r="E12" i="3"/>
  <c r="E8" i="3"/>
  <c r="F43" i="2"/>
  <c r="E43" i="2"/>
  <c r="D43" i="2"/>
  <c r="G31" i="2"/>
  <c r="G11" i="2"/>
  <c r="F39" i="2"/>
  <c r="D31" i="2"/>
  <c r="F20" i="2"/>
  <c r="E20" i="2"/>
  <c r="E39" i="2"/>
  <c r="E31" i="2"/>
  <c r="E11" i="2"/>
  <c r="E15" i="2"/>
  <c r="D39" i="2"/>
  <c r="D11" i="2"/>
  <c r="D15" i="2"/>
  <c r="G33" i="20"/>
  <c r="E33" i="20"/>
  <c r="E35" i="20"/>
  <c r="D28" i="20"/>
  <c r="C28" i="20"/>
  <c r="O26" i="20"/>
  <c r="L31" i="4"/>
  <c r="L41" i="4"/>
  <c r="K31" i="4"/>
  <c r="K41" i="4"/>
  <c r="F17" i="9"/>
  <c r="F20" i="9"/>
  <c r="E17" i="9"/>
  <c r="E20" i="9"/>
  <c r="F10" i="9"/>
  <c r="E10" i="9"/>
  <c r="G20" i="11"/>
  <c r="G30" i="11"/>
  <c r="H43" i="3"/>
  <c r="G8" i="3"/>
  <c r="F12" i="3"/>
  <c r="F8" i="3"/>
  <c r="F26" i="11"/>
  <c r="F17" i="11"/>
  <c r="E11" i="11"/>
  <c r="H23" i="15"/>
  <c r="D23" i="7"/>
  <c r="D17" i="7"/>
  <c r="D9" i="7"/>
  <c r="F31" i="2"/>
  <c r="F11" i="2"/>
  <c r="F15" i="2"/>
  <c r="F10" i="10"/>
  <c r="F15" i="10"/>
  <c r="F22" i="10"/>
  <c r="F15" i="6"/>
  <c r="D17" i="9"/>
  <c r="D20" i="9"/>
  <c r="D12" i="9"/>
  <c r="E23" i="7"/>
  <c r="E15" i="6"/>
  <c r="J31" i="4"/>
  <c r="J41" i="4"/>
  <c r="O24" i="20"/>
  <c r="I18" i="20"/>
  <c r="I20" i="20"/>
  <c r="O31" i="20"/>
  <c r="G28" i="20"/>
  <c r="F28" i="20"/>
  <c r="F35" i="20"/>
  <c r="E28" i="20"/>
  <c r="E18" i="20"/>
  <c r="C18" i="20"/>
  <c r="F18" i="20"/>
  <c r="O25" i="20"/>
  <c r="O27" i="20"/>
  <c r="N28" i="20"/>
  <c r="N35" i="20"/>
  <c r="M28" i="20"/>
  <c r="L28" i="20"/>
  <c r="K28" i="20"/>
  <c r="K35" i="20"/>
  <c r="J28" i="20"/>
  <c r="I28" i="20"/>
  <c r="I35" i="20"/>
  <c r="H28" i="20"/>
  <c r="H35" i="20"/>
  <c r="N18" i="20"/>
  <c r="N20" i="20"/>
  <c r="M12" i="20"/>
  <c r="M18" i="20"/>
  <c r="L12" i="20"/>
  <c r="L18" i="20"/>
  <c r="J18" i="20"/>
  <c r="J20" i="20"/>
  <c r="H18" i="20"/>
  <c r="G18" i="20"/>
  <c r="G20" i="20"/>
  <c r="D27" i="9"/>
  <c r="D31" i="9"/>
  <c r="D34" i="9"/>
  <c r="F27" i="9"/>
  <c r="F31" i="9"/>
  <c r="F34" i="9"/>
  <c r="E27" i="9"/>
  <c r="E31" i="9"/>
  <c r="E34" i="9"/>
  <c r="C27" i="9"/>
  <c r="C31" i="9"/>
  <c r="C34" i="9"/>
  <c r="E24" i="7"/>
  <c r="D24" i="7"/>
  <c r="D20" i="1"/>
  <c r="I20" i="1"/>
  <c r="L20" i="1"/>
  <c r="G63" i="3"/>
  <c r="G66" i="3"/>
  <c r="E63" i="3"/>
  <c r="E66" i="3"/>
  <c r="F13" i="3"/>
  <c r="F63" i="3"/>
  <c r="F66" i="3"/>
  <c r="H13" i="3"/>
  <c r="F44" i="2"/>
  <c r="D44" i="2"/>
  <c r="D49" i="2"/>
  <c r="E44" i="2"/>
  <c r="G44" i="2"/>
  <c r="G49" i="2"/>
  <c r="H63" i="3"/>
  <c r="H66" i="3"/>
  <c r="O33" i="20"/>
  <c r="G35" i="20"/>
  <c r="O28" i="20"/>
  <c r="O35" i="20"/>
  <c r="G17" i="11"/>
</calcChain>
</file>

<file path=xl/sharedStrings.xml><?xml version="1.0" encoding="utf-8"?>
<sst xmlns="http://schemas.openxmlformats.org/spreadsheetml/2006/main" count="1060" uniqueCount="628">
  <si>
    <t>1. melléklet</t>
  </si>
  <si>
    <t>Ssz.</t>
  </si>
  <si>
    <t>Megnevezés</t>
  </si>
  <si>
    <t>BEVÉTELEK</t>
  </si>
  <si>
    <t>I.</t>
  </si>
  <si>
    <t xml:space="preserve"> Költségvetési bevételek</t>
  </si>
  <si>
    <t>1.</t>
  </si>
  <si>
    <t>Működési támogatások</t>
  </si>
  <si>
    <t>2.</t>
  </si>
  <si>
    <t>Felhalmozási célú támogatások</t>
  </si>
  <si>
    <t>3.</t>
  </si>
  <si>
    <t>Közhatalmi bevételek</t>
  </si>
  <si>
    <t>4.</t>
  </si>
  <si>
    <t>Működési bevételek</t>
  </si>
  <si>
    <t>5.</t>
  </si>
  <si>
    <t>Felhalmozási bevételek</t>
  </si>
  <si>
    <t>6.</t>
  </si>
  <si>
    <t>Működési célra átvett pénzeszközök</t>
  </si>
  <si>
    <t>7.</t>
  </si>
  <si>
    <t>Költségvetési bevételek összesen</t>
  </si>
  <si>
    <t>II.</t>
  </si>
  <si>
    <t xml:space="preserve">Finanszírozási bevételek </t>
  </si>
  <si>
    <t>Bevételek összesen</t>
  </si>
  <si>
    <t>KIADÁSOK</t>
  </si>
  <si>
    <t>Költségvetési kiadások</t>
  </si>
  <si>
    <t>Személyi juttatások</t>
  </si>
  <si>
    <t>Munkaadókat terhelő járulékok és szociális hozzájárulási adó</t>
  </si>
  <si>
    <t>Dologi kiadások</t>
  </si>
  <si>
    <t>Ellátottak pénzbeli juttatásai</t>
  </si>
  <si>
    <t>Egyéb működési célú kiadások</t>
  </si>
  <si>
    <t xml:space="preserve">6. </t>
  </si>
  <si>
    <t>Beruházások</t>
  </si>
  <si>
    <t>Felújítások</t>
  </si>
  <si>
    <t>8.</t>
  </si>
  <si>
    <t>Egyéb felhalmozási célú kiadások</t>
  </si>
  <si>
    <t>Költségvetési kiadások összesen</t>
  </si>
  <si>
    <t>Kiadások összesen</t>
  </si>
  <si>
    <t>Önkormányzat működési támogatásai</t>
  </si>
  <si>
    <t>1.1. Helyi önk működésének általános támogatása</t>
  </si>
  <si>
    <t xml:space="preserve">1.2. Települési önk egyes köznevelési feladatainak tám. </t>
  </si>
  <si>
    <t>1.3. Szociális és gyermekjóléti feladatok támogatása</t>
  </si>
  <si>
    <t>1.4. Kulturális feladatok támogatása</t>
  </si>
  <si>
    <t>1.5. Működési célú központosított előirányzatok</t>
  </si>
  <si>
    <t>1.6. Helyi önkormányzatok kiegészítő támogatásai</t>
  </si>
  <si>
    <t>Működési támogatások összesen</t>
  </si>
  <si>
    <t>Felhalmozási célú támogatások ÁH belülről</t>
  </si>
  <si>
    <t>Felhalmozási célú önkormányzati támogatások</t>
  </si>
  <si>
    <t>Felhalmozási célú támogatások összesen</t>
  </si>
  <si>
    <t>III.</t>
  </si>
  <si>
    <t>Vagyoni típusú adó</t>
  </si>
  <si>
    <t>4.2. Magánszemélyek kommunális adója</t>
  </si>
  <si>
    <t>Termékek és szolgáltatások adói</t>
  </si>
  <si>
    <t>5.2. Gépjárműadó</t>
  </si>
  <si>
    <t>Egyéb közhatalmi bevételek</t>
  </si>
  <si>
    <t>Közhatalmi bevételek összesen</t>
  </si>
  <si>
    <t xml:space="preserve">IV. </t>
  </si>
  <si>
    <t xml:space="preserve">2. </t>
  </si>
  <si>
    <t>Szolgáltatások ellenértéke</t>
  </si>
  <si>
    <t>Közvetített szolgáltatások ellenértéke</t>
  </si>
  <si>
    <t>Tulajdonosi bevételek</t>
  </si>
  <si>
    <t>Működési bevételek összesen</t>
  </si>
  <si>
    <t>V.</t>
  </si>
  <si>
    <t>VI.</t>
  </si>
  <si>
    <t>Működési célú átvett pénzeszközök</t>
  </si>
  <si>
    <t>Felhalmozási célú átvett pénzeszközök</t>
  </si>
  <si>
    <t>VIII.</t>
  </si>
  <si>
    <t xml:space="preserve">1. </t>
  </si>
  <si>
    <t>Belföldi finanszírozás bevételei</t>
  </si>
  <si>
    <t>Finanszírozási bevételek összesen</t>
  </si>
  <si>
    <t>BEVÉTELEK ÖSSZESEN</t>
  </si>
  <si>
    <t>Külső személyi juttatások</t>
  </si>
  <si>
    <t>Kommunikációs szolgáltatások</t>
  </si>
  <si>
    <t>Szolgáltatási kiadások</t>
  </si>
  <si>
    <t xml:space="preserve">5. </t>
  </si>
  <si>
    <t>Dologi kiadások összesen</t>
  </si>
  <si>
    <t>IV.</t>
  </si>
  <si>
    <t>Elvonások és befizetések</t>
  </si>
  <si>
    <t>Működési célú támogatások, kölcsönök nyújtása ÁH belül</t>
  </si>
  <si>
    <t>Egyéb működési célú támogatások ÁH belülre</t>
  </si>
  <si>
    <t>Egyéb működési célú támogatások ÁH kívülre</t>
  </si>
  <si>
    <t>Egyéb működési célú kiadások összesen</t>
  </si>
  <si>
    <t>Felhalmozási célú támogatások, kölcsönök nyújtása ÁH belül</t>
  </si>
  <si>
    <t>Felhalmozási célú támogatások, kölcsönök nyújtása ÁH kívül</t>
  </si>
  <si>
    <t>Egyéb felhalmozási célú támogatások ÁH kívülre</t>
  </si>
  <si>
    <t>KIADÁSOK ÖSSZESEN</t>
  </si>
  <si>
    <t>MŰKÖDÉSI CÉLÚ BEVÉTELEK</t>
  </si>
  <si>
    <t>MŰKÖDÉSI CÉLÚ KIADÁSOK</t>
  </si>
  <si>
    <t xml:space="preserve">Működési célú támogatások </t>
  </si>
  <si>
    <t>1.1. Önkormányzatok működési támogatásai</t>
  </si>
  <si>
    <t>1.1  Személyi juttatások</t>
  </si>
  <si>
    <t>1.2  Munkaadókat terhelő járulékok</t>
  </si>
  <si>
    <t>1.3 Dologi kiadások</t>
  </si>
  <si>
    <t>2.1.Jövedelemadók</t>
  </si>
  <si>
    <t xml:space="preserve"> 2.2.Szociális hozzájárulási adó és járulék</t>
  </si>
  <si>
    <t xml:space="preserve">3. </t>
  </si>
  <si>
    <t>2.3.Bérhez és foglalkoztatáshoz kapcs adó</t>
  </si>
  <si>
    <t>2.4.Vagyoni típusú adó</t>
  </si>
  <si>
    <t>2.6.Egyéb közhatalmi bevételek</t>
  </si>
  <si>
    <t xml:space="preserve">4. </t>
  </si>
  <si>
    <t>Működési célú kiadások összesen</t>
  </si>
  <si>
    <t>FELHALMOZÁSI BEVÉTELEK</t>
  </si>
  <si>
    <t>FELHALMOZÁSI KIADÁSOK</t>
  </si>
  <si>
    <t>Felhalmozási támogatások</t>
  </si>
  <si>
    <t>FINANSZÍROZÁSI BEVÉTELEK</t>
  </si>
  <si>
    <t>Ebből  - kötelező feladatellátáshoz kapcsolódó</t>
  </si>
  <si>
    <t xml:space="preserve">            - önként vállalt feladatellátáshoz kapcs. </t>
  </si>
  <si>
    <t>Költségvetési létszámkeret (fő)</t>
  </si>
  <si>
    <t>Ebből - kötelező feladatellátáshoz kapcsolódó</t>
  </si>
  <si>
    <t xml:space="preserve">            - közfoglalkoztatottak létszáma</t>
  </si>
  <si>
    <t>3b. melléklet</t>
  </si>
  <si>
    <t>4. melléklet</t>
  </si>
  <si>
    <t xml:space="preserve"> Kötelező feladatok</t>
  </si>
  <si>
    <t>Összesen</t>
  </si>
  <si>
    <t xml:space="preserve">Ebből közfoglalkoztatottak létszáma (fő) </t>
  </si>
  <si>
    <t>Önként vállalt feladatok</t>
  </si>
  <si>
    <t xml:space="preserve">Önként vállalt feladatellátáshoz kapcsolódó létszám (fő) </t>
  </si>
  <si>
    <t>Állami (államigazgatási) feladatok</t>
  </si>
  <si>
    <t xml:space="preserve"> -</t>
  </si>
  <si>
    <t xml:space="preserve"> - </t>
  </si>
  <si>
    <t xml:space="preserve">Állami (államigazgatási) feladatellátáshoz kapcsolódó létszám (fő) </t>
  </si>
  <si>
    <t>Jogcím</t>
  </si>
  <si>
    <t>I.1.b) Település-üzemeltetéshez kapcsolódó feladatellátás támogatása összesen</t>
  </si>
  <si>
    <t>I.1.a)-c) az I.1.a)-c) jogcímen nyújtott éves támogatás összesen</t>
  </si>
  <si>
    <t xml:space="preserve">Ssz. </t>
  </si>
  <si>
    <t>Családi támogatások</t>
  </si>
  <si>
    <t>Családi támogatások összesen</t>
  </si>
  <si>
    <t>Betegséggel kapcsolatos ellátások</t>
  </si>
  <si>
    <t>2.1. Helyi megállapítású ápolási díj</t>
  </si>
  <si>
    <t>Betegséggel kapcsolatos ellátások összesen</t>
  </si>
  <si>
    <t>Lakhatással kapcsolatos ellátások</t>
  </si>
  <si>
    <t>Intézményi ellátottak pénzbeli juttatásai</t>
  </si>
  <si>
    <t>Támogatások összesen</t>
  </si>
  <si>
    <t>Munkaadókat terhelő járulékok: Szoc.hoz.27%</t>
  </si>
  <si>
    <t>Kiküldetések, reklám és propagandakiadások, reprez.</t>
  </si>
  <si>
    <t>1</t>
  </si>
  <si>
    <t>3</t>
  </si>
  <si>
    <t>5</t>
  </si>
  <si>
    <t>6</t>
  </si>
  <si>
    <t>I.1.c) Egyéb kötelező önkormányzati feladatok támogatása</t>
  </si>
  <si>
    <t>IV. Kulturális feladatok támogatása( könyvtári közműv.)</t>
  </si>
  <si>
    <t xml:space="preserve">Pótlékok, bírságok </t>
  </si>
  <si>
    <t xml:space="preserve">Kisrécse  Község Önkormányzat </t>
  </si>
  <si>
    <t>4</t>
  </si>
  <si>
    <t>Bérleti és lizing díjak</t>
  </si>
  <si>
    <t>2</t>
  </si>
  <si>
    <t xml:space="preserve"> </t>
  </si>
  <si>
    <t xml:space="preserve">Egyéb felhalmozási célú támogatások ÁH belülre </t>
  </si>
  <si>
    <t xml:space="preserve">4.3 Idegenforgalmi adó tartózkodás után </t>
  </si>
  <si>
    <t xml:space="preserve"> - dologi kiadás</t>
  </si>
  <si>
    <t xml:space="preserve"> Kisrécse   Község Önkormányzata</t>
  </si>
  <si>
    <t>rovat</t>
  </si>
  <si>
    <t xml:space="preserve"> Törvény szerinti illetmények  munkabérek </t>
  </si>
  <si>
    <t>K1101</t>
  </si>
  <si>
    <t>K1113</t>
  </si>
  <si>
    <t>K11</t>
  </si>
  <si>
    <t>Foglakoztatottak egyéb személyi juttatásai</t>
  </si>
  <si>
    <t>K121</t>
  </si>
  <si>
    <t>Választott tisztségviselők juttatásai</t>
  </si>
  <si>
    <t>K12</t>
  </si>
  <si>
    <t>Külső személyi juttatások összesen</t>
  </si>
  <si>
    <t>K1</t>
  </si>
  <si>
    <t>Személyi juttatások  mindösszesen</t>
  </si>
  <si>
    <t>K2</t>
  </si>
  <si>
    <t>K31</t>
  </si>
  <si>
    <t>K32</t>
  </si>
  <si>
    <t xml:space="preserve"> Egyéb munkav.hez kapcs.juttatás </t>
  </si>
  <si>
    <t>K5</t>
  </si>
  <si>
    <t xml:space="preserve"> Választott tisztségviselők  személyi juttatása : polgármester tiszteletdíja, költségtérítése</t>
  </si>
  <si>
    <t xml:space="preserve">Sorsz. </t>
  </si>
  <si>
    <t>K311</t>
  </si>
  <si>
    <t xml:space="preserve"> Szakmai anyagok beszerzése </t>
  </si>
  <si>
    <t xml:space="preserve">K312 </t>
  </si>
  <si>
    <t xml:space="preserve">üzemeltetési anyagok beszerzése </t>
  </si>
  <si>
    <t>Árubeszerzés</t>
  </si>
  <si>
    <t>K313</t>
  </si>
  <si>
    <t>K31 Készletbeszerzés</t>
  </si>
  <si>
    <t>K321</t>
  </si>
  <si>
    <t>K322</t>
  </si>
  <si>
    <t>K32 Kommunikációs szolgáltatás összesen</t>
  </si>
  <si>
    <t>Informatikai szolg. igénybe vétele</t>
  </si>
  <si>
    <t xml:space="preserve"> Egyéb kommunikásciós szolg.</t>
  </si>
  <si>
    <t>K331</t>
  </si>
  <si>
    <t>Közüzemi díjak</t>
  </si>
  <si>
    <t>K332</t>
  </si>
  <si>
    <t>Vásárolt élelmezés</t>
  </si>
  <si>
    <t>K333</t>
  </si>
  <si>
    <t>K334</t>
  </si>
  <si>
    <t>Karbantartási és  kisjavítási szolg</t>
  </si>
  <si>
    <t>K335</t>
  </si>
  <si>
    <t>Közvetített szolgáltatások</t>
  </si>
  <si>
    <t>K337</t>
  </si>
  <si>
    <t>Egyéb szolgáltatások</t>
  </si>
  <si>
    <t>K33</t>
  </si>
  <si>
    <t>K341</t>
  </si>
  <si>
    <t>Kiküldetésk kiadásai</t>
  </si>
  <si>
    <t>K342</t>
  </si>
  <si>
    <t xml:space="preserve"> Reklám és propaganda kiadásai</t>
  </si>
  <si>
    <t>K34</t>
  </si>
  <si>
    <t>K351</t>
  </si>
  <si>
    <t>K353</t>
  </si>
  <si>
    <t>K355</t>
  </si>
  <si>
    <t>egyéb dologi kiadások</t>
  </si>
  <si>
    <t>K35</t>
  </si>
  <si>
    <t>Különféle befizetések, egyéb. dologi</t>
  </si>
  <si>
    <t>Kiküldetések, reklám és propaganda kiadások</t>
  </si>
  <si>
    <t xml:space="preserve">K3 Dologi  kiadások összesen </t>
  </si>
  <si>
    <t>B16</t>
  </si>
  <si>
    <t xml:space="preserve">Elkülönített állami pénzalap </t>
  </si>
  <si>
    <t>B21</t>
  </si>
  <si>
    <t>Felhalmozás célra átvett pénzeszköz lakosságtól VKT.</t>
  </si>
  <si>
    <t xml:space="preserve"> Felhalmozás célú Önkormányzati támogatás összesen</t>
  </si>
  <si>
    <t>K511</t>
  </si>
  <si>
    <t>K506</t>
  </si>
  <si>
    <t>K8</t>
  </si>
  <si>
    <t>K42</t>
  </si>
  <si>
    <t>2.2. Közgyógyellátás</t>
  </si>
  <si>
    <t>K44</t>
  </si>
  <si>
    <t>K46</t>
  </si>
  <si>
    <t>K48</t>
  </si>
  <si>
    <t>Rovat</t>
  </si>
  <si>
    <t>Beruházás áfája</t>
  </si>
  <si>
    <t>Felújítás áfája</t>
  </si>
  <si>
    <t>K64</t>
  </si>
  <si>
    <t>K67</t>
  </si>
  <si>
    <t>K6</t>
  </si>
  <si>
    <t>K71</t>
  </si>
  <si>
    <t>K74</t>
  </si>
  <si>
    <t>K73</t>
  </si>
  <si>
    <t>Egyéb tárgyi eszköz felújítása</t>
  </si>
  <si>
    <t>K7</t>
  </si>
  <si>
    <t>B111</t>
  </si>
  <si>
    <t>B112</t>
  </si>
  <si>
    <t>B113</t>
  </si>
  <si>
    <t>B114</t>
  </si>
  <si>
    <t>B115</t>
  </si>
  <si>
    <t>B116</t>
  </si>
  <si>
    <t xml:space="preserve"> ebből I.1.ba) A zöldterület-gazdálkodással kapcsolatos feladatok ellátásának támogatása</t>
  </si>
  <si>
    <t xml:space="preserve"> ebből I.1.bb) Közvilágítás fenntartásának támogatása</t>
  </si>
  <si>
    <t xml:space="preserve"> ebbőlI.1.bc) Köztemető fenntartással kapcsolatos feladatok támogatása</t>
  </si>
  <si>
    <t xml:space="preserve"> ebből I.1 bd) Közutak fenntartásának támogatása</t>
  </si>
  <si>
    <t>B11</t>
  </si>
  <si>
    <t>1.   Helyi Önk. költségvetési támogatása</t>
  </si>
  <si>
    <t>5.  Települési Önk.   Kult. Támogatása</t>
  </si>
  <si>
    <t>Helyi Önk. kiegészítő támogatása</t>
  </si>
  <si>
    <t xml:space="preserve">Egyéb működési célú  Áht.  Belül  bev. </t>
  </si>
  <si>
    <t>B1</t>
  </si>
  <si>
    <t xml:space="preserve"> Felhalmozás célú Önkormányzati támogatások </t>
  </si>
  <si>
    <t>B34</t>
  </si>
  <si>
    <t xml:space="preserve"> Vagyoni típusú adók ( kom adó)</t>
  </si>
  <si>
    <t>B351</t>
  </si>
  <si>
    <t>B354</t>
  </si>
  <si>
    <t xml:space="preserve"> Gépjárműadók </t>
  </si>
  <si>
    <t>B355</t>
  </si>
  <si>
    <t>.=-ebből idegenforgalmi adó</t>
  </si>
  <si>
    <t>B36</t>
  </si>
  <si>
    <t xml:space="preserve"> Egyéb közhatalmi bevételek </t>
  </si>
  <si>
    <t>B402</t>
  </si>
  <si>
    <t xml:space="preserve">Működési bevétek </t>
  </si>
  <si>
    <t>B404</t>
  </si>
  <si>
    <t>Tulajdonosi bevétek</t>
  </si>
  <si>
    <t>B403</t>
  </si>
  <si>
    <t>Közvetített szolgált. Ellenértéke</t>
  </si>
  <si>
    <t xml:space="preserve"> Egyéb felhalm. célra átvett   pénz.</t>
  </si>
  <si>
    <t>B8</t>
  </si>
  <si>
    <t>Egyéb múködési célra átvett pénz.</t>
  </si>
  <si>
    <t>Ebből közfoglalkoztatottak létszáma (fő)</t>
  </si>
  <si>
    <t xml:space="preserve">vállalt feladatellátáshoz kapcsolódó létszám (fő) </t>
  </si>
  <si>
    <t>Kötelező és Önként vállat feladatok össz.</t>
  </si>
  <si>
    <t xml:space="preserve">  - személyi  kiadások, járulék</t>
  </si>
  <si>
    <t xml:space="preserve"> járulék</t>
  </si>
  <si>
    <t xml:space="preserve">Beruházási  kiadások </t>
  </si>
  <si>
    <t xml:space="preserve"> Egyéb dologi kiadás</t>
  </si>
  <si>
    <t>Működési célú Áfa</t>
  </si>
  <si>
    <t>Kamatkiadások</t>
  </si>
  <si>
    <t>K3</t>
  </si>
  <si>
    <t>K4</t>
  </si>
  <si>
    <t>Egyéb felhalmozási célú kiadások ( Hitel)</t>
  </si>
  <si>
    <t>K9</t>
  </si>
  <si>
    <t xml:space="preserve"> Felhal. célú átvett pénz.eszk.    lakosságtól</t>
  </si>
  <si>
    <t>1.2.  Kistelepülések szoc. Támogatása</t>
  </si>
  <si>
    <t>1.3.  Kulturális feladatok támogatása</t>
  </si>
  <si>
    <t>1.4.Működési célú közp. előir.</t>
  </si>
  <si>
    <t>2.5.Értékesítési és forgalmi adó</t>
  </si>
  <si>
    <t>2.5. Gépjárműadó</t>
  </si>
  <si>
    <t>2.6.Egyéb  áruhasználati és szol. Adó</t>
  </si>
  <si>
    <t>2.7. Talajterhelési díj</t>
  </si>
  <si>
    <t>2.8.Idegenforgalmi adó</t>
  </si>
  <si>
    <t xml:space="preserve">I. A helyi önkormányzatok működésének általános támogatása mindöszesen </t>
  </si>
  <si>
    <t xml:space="preserve">e:I. üdülőhelyi feladatok </t>
  </si>
  <si>
    <t>III. 5/C. A települési önkormányzatok egyes köznevelési és gyermekétkeztetési feladatainak támogatása</t>
  </si>
  <si>
    <t xml:space="preserve">B411 </t>
  </si>
  <si>
    <t>Egyéb működési bevételek</t>
  </si>
  <si>
    <t>352</t>
  </si>
  <si>
    <t>B84</t>
  </si>
  <si>
    <t>K512</t>
  </si>
  <si>
    <t>K62</t>
  </si>
  <si>
    <t xml:space="preserve">K914 </t>
  </si>
  <si>
    <t xml:space="preserve"> Áht belüli  előleg visszafizetése </t>
  </si>
  <si>
    <t xml:space="preserve">Finanszírozási kiadások </t>
  </si>
  <si>
    <t>1.5.  Helyi Önk. Kieg.műk. támogatása</t>
  </si>
  <si>
    <t>Önkormányztok működési támogatása</t>
  </si>
  <si>
    <t>Finanszírozási kiadások</t>
  </si>
  <si>
    <t xml:space="preserve">6.Működési célú kiadások  </t>
  </si>
  <si>
    <t>szabálysértési, közig. Bírság</t>
  </si>
  <si>
    <t xml:space="preserve">Egyéb települési adók </t>
  </si>
  <si>
    <t>B4082</t>
  </si>
  <si>
    <t xml:space="preserve">kamat bevétel </t>
  </si>
  <si>
    <t xml:space="preserve"> Ft-ban</t>
  </si>
  <si>
    <t>szakmai anyag beszerzés</t>
  </si>
  <si>
    <t xml:space="preserve">üzemeltetési anyagok </t>
  </si>
  <si>
    <t>K5021</t>
  </si>
  <si>
    <t xml:space="preserve"> Finanszírozási kiadások  </t>
  </si>
  <si>
    <t xml:space="preserve"> települési önk.szoc. ellátása.</t>
  </si>
  <si>
    <t>Kamat bevétel</t>
  </si>
  <si>
    <t>,</t>
  </si>
  <si>
    <t>B25</t>
  </si>
  <si>
    <t>B21-25</t>
  </si>
  <si>
    <t xml:space="preserve">bérkompenzáció 12 hónapról áthuzódó </t>
  </si>
  <si>
    <t xml:space="preserve">1.2. Maradvány igénybevétele </t>
  </si>
  <si>
    <t xml:space="preserve">1.3.ÁHT belüli megelőlegzések </t>
  </si>
  <si>
    <t>termékek és szolgáltatások adója össz</t>
  </si>
  <si>
    <t>Áht belüli megelőlegzések</t>
  </si>
  <si>
    <t xml:space="preserve">kiegészítés </t>
  </si>
  <si>
    <t>Áht belüli megelőlegzés</t>
  </si>
  <si>
    <t>ÁHT belüli megelőlegzések</t>
  </si>
  <si>
    <t>Tárgyév</t>
  </si>
  <si>
    <t xml:space="preserve">Saját bevétel és adósságot keletkeztető ügyletből eredő fizetési kötelezettség a tárgyévet követő </t>
  </si>
  <si>
    <t>1. évben</t>
  </si>
  <si>
    <t>2.évben</t>
  </si>
  <si>
    <t>3.évben</t>
  </si>
  <si>
    <t>1. Helyi adók</t>
  </si>
  <si>
    <t>2. Díjak, pótlékok, bírságok</t>
  </si>
  <si>
    <t>3. Vagyonhasznosítás bevétele</t>
  </si>
  <si>
    <t>4. Részvények, részesedések értékesítése</t>
  </si>
  <si>
    <t>5. Egyéb értékesítés, megtérülés</t>
  </si>
  <si>
    <t>Saját bevételek</t>
  </si>
  <si>
    <t>Saját bevételek 50 %-a</t>
  </si>
  <si>
    <t>1. Felvett hitel, kölcsön</t>
  </si>
  <si>
    <t>2. Hitelviszonyt megtestesítő értékpapír</t>
  </si>
  <si>
    <t>3. Kezességvállalásból eredő kötelezettség</t>
  </si>
  <si>
    <t>Előző években keletkezett, tárgyévet terhelő fizetési kötelezettség</t>
  </si>
  <si>
    <t>Tárgyében keletkezett, tárgyévet terhelő fizetési kötelezettség</t>
  </si>
  <si>
    <t>Fizetési kötelezettség összesen</t>
  </si>
  <si>
    <t>Fizetési kötelezettséggel csökkentett saját bevétel</t>
  </si>
  <si>
    <t xml:space="preserve"> Kisrécse Község Önkormányzat adósságot keletkeztető ügyletekből és kezességvállalásokból fennálló fizetési kötelezettségei a Stabilitási tv. 3. §(1) bekezdése szerint</t>
  </si>
  <si>
    <t>Jan</t>
  </si>
  <si>
    <t>Febr</t>
  </si>
  <si>
    <t>Márc</t>
  </si>
  <si>
    <t>Ápr</t>
  </si>
  <si>
    <t>Máj</t>
  </si>
  <si>
    <t>Jún</t>
  </si>
  <si>
    <t>Júl</t>
  </si>
  <si>
    <t>Aug</t>
  </si>
  <si>
    <t>Szept</t>
  </si>
  <si>
    <t>Okt</t>
  </si>
  <si>
    <t>Nov</t>
  </si>
  <si>
    <t>Dec</t>
  </si>
  <si>
    <t>Működési célú bevételek</t>
  </si>
  <si>
    <t>Működési célú támogatások</t>
  </si>
  <si>
    <t>Működési célú bevételek összesen</t>
  </si>
  <si>
    <t>Felhalmozási célú bevételek</t>
  </si>
  <si>
    <t>Felhalmozási célú bevételek összesen</t>
  </si>
  <si>
    <t>KÖLTSÉGVETÉSI BEVÉTELEK ÖSSZ</t>
  </si>
  <si>
    <t>Finanszírozási bevételek</t>
  </si>
  <si>
    <t>BEVÉTELEK MINDÖSSZESEN</t>
  </si>
  <si>
    <t>Működési kiadások</t>
  </si>
  <si>
    <t>Személyi juttatás</t>
  </si>
  <si>
    <t>Munkaadókat terhelő járulékok és szha</t>
  </si>
  <si>
    <t>Felhalmozási kiadások</t>
  </si>
  <si>
    <t>Felhalmozási kiadások összesen</t>
  </si>
  <si>
    <t>KIADÁSOK MINDÖSSZESEN</t>
  </si>
  <si>
    <t>Kiadás</t>
  </si>
  <si>
    <t>-</t>
  </si>
  <si>
    <t>Kedvezményezett</t>
  </si>
  <si>
    <t>Kedvezmény</t>
  </si>
  <si>
    <t>Mentesség</t>
  </si>
  <si>
    <t>Mérték  ( %)</t>
  </si>
  <si>
    <t>Összeg       (e Ft)</t>
  </si>
  <si>
    <t>Mérték     (% )</t>
  </si>
  <si>
    <t>e Ft</t>
  </si>
  <si>
    <t>Helyi adók, gépjárműadó</t>
  </si>
  <si>
    <t>Építményadó</t>
  </si>
  <si>
    <t xml:space="preserve">  -  </t>
  </si>
  <si>
    <t xml:space="preserve">- </t>
  </si>
  <si>
    <t>Magánszemélyek kommunális adója</t>
  </si>
  <si>
    <t xml:space="preserve">  - </t>
  </si>
  <si>
    <t>Helyi iparűzési adó</t>
  </si>
  <si>
    <t>Gépjárműadó</t>
  </si>
  <si>
    <t>Katalizátoros kedvezmény</t>
  </si>
  <si>
    <t>Környezetvédelmi besorolás</t>
  </si>
  <si>
    <t>költségvetési intézmény</t>
  </si>
  <si>
    <t>Ellátottak térítési díjának méltányossági alapon történő elengedése</t>
  </si>
  <si>
    <t>lakosság részére nyújtott kölcsönök elengedése</t>
  </si>
  <si>
    <t>helyiségek, eszközök hasznosításából származó bevételből nyújtott kedvezmény</t>
  </si>
  <si>
    <t>Egyéb nyújtott kedvezmény, kölcsön elengedése</t>
  </si>
  <si>
    <t>15.melléklet</t>
  </si>
  <si>
    <t>13. melléklet</t>
  </si>
  <si>
    <t>14. melléklet</t>
  </si>
  <si>
    <t xml:space="preserve">Költségvetési létszámkeret   </t>
  </si>
  <si>
    <t>ebből közfoglakozatottak  létszáma</t>
  </si>
  <si>
    <t>K12 Állományba nem tartozó személyi juttatások összesen:</t>
  </si>
  <si>
    <t xml:space="preserve">K1 Személyi juttatások mindösszesen </t>
  </si>
  <si>
    <t xml:space="preserve">                K2 Munkaadókat terhelő járulék összesen </t>
  </si>
  <si>
    <t>B75</t>
  </si>
  <si>
    <t>Működési célúköltségvetési támogatások és kiegészítő támogatások</t>
  </si>
  <si>
    <t>Elszámolásból származó bevételek</t>
  </si>
  <si>
    <t>K916</t>
  </si>
  <si>
    <t xml:space="preserve">Köz9sségi szintér </t>
  </si>
  <si>
    <t>pénzmaradvány</t>
  </si>
  <si>
    <t>K61</t>
  </si>
  <si>
    <t xml:space="preserve">Immateriális javak </t>
  </si>
  <si>
    <t>Top-1.2.1-15-ZA12016-0002</t>
  </si>
  <si>
    <t xml:space="preserve">Kerékpárút </t>
  </si>
  <si>
    <t xml:space="preserve">bevétel előleg </t>
  </si>
  <si>
    <t>Top-1.2.1-15-ZA12016-0004</t>
  </si>
  <si>
    <t xml:space="preserve">kerékpárút </t>
  </si>
  <si>
    <t>8.melléklet</t>
  </si>
  <si>
    <t>bevétel előleg</t>
  </si>
  <si>
    <t>10. melléklet</t>
  </si>
  <si>
    <t>Egyéb működési célú támogatás elk. Állami pénzalapok  Mk.</t>
  </si>
  <si>
    <t xml:space="preserve"> bérleti és lizing díjak</t>
  </si>
  <si>
    <t xml:space="preserve">Felhalmozás célú támogatások </t>
  </si>
  <si>
    <t xml:space="preserve">5. melléklet </t>
  </si>
  <si>
    <t>K122</t>
  </si>
  <si>
    <t>Külső személyi juttatás</t>
  </si>
  <si>
    <t xml:space="preserve">bírság </t>
  </si>
  <si>
    <t xml:space="preserve"> Társadalom, szoc pol ellátások</t>
  </si>
  <si>
    <t>Működési célú kiadások  ÁHT.B.</t>
  </si>
  <si>
    <t>.Működési célú kiadások  ÁHT.K.</t>
  </si>
  <si>
    <t xml:space="preserve">Működési bevételek mindösszesen </t>
  </si>
  <si>
    <t xml:space="preserve">Működési célú kiadások </t>
  </si>
  <si>
    <t>12. melléklet</t>
  </si>
  <si>
    <t xml:space="preserve"> Nonprofit egyesületek, civil szervezet  </t>
  </si>
  <si>
    <t xml:space="preserve"> Felújítási kiadások,  utak, épületek</t>
  </si>
  <si>
    <t xml:space="preserve">Felhalmozási kiadások  összesen </t>
  </si>
  <si>
    <t xml:space="preserve">Ingatlanok, építmények besz. Kerékpár út </t>
  </si>
  <si>
    <t xml:space="preserve">  Kisrécse  Község Önkormányzat 2019. évi Európai Uniós projektjeinek bevételei </t>
  </si>
  <si>
    <t xml:space="preserve">  Kisrécse  Község Önkormányzat 2019. évi Európai Uniós projektjeinek és kiadásai</t>
  </si>
  <si>
    <t>11.melléklet</t>
  </si>
  <si>
    <t>K84</t>
  </si>
  <si>
    <t xml:space="preserve">Fe.kezelésű előirányzat  Közösségi Színtér NKA </t>
  </si>
  <si>
    <t xml:space="preserve">Kisrécse  Község Önkormányzat                                              </t>
  </si>
  <si>
    <t xml:space="preserve">Felhalmozás célú átadott ÁHT belül </t>
  </si>
  <si>
    <t>Kulturális szervező</t>
  </si>
  <si>
    <t xml:space="preserve"> Egyéb áruhasználati, és szolgáltatási adók</t>
  </si>
  <si>
    <t>Magyar falu program /közösség-fejlesztő )</t>
  </si>
  <si>
    <t xml:space="preserve">2/b. melléklet </t>
  </si>
  <si>
    <t>3/a.melléklet</t>
  </si>
  <si>
    <t>6 melléklet</t>
  </si>
  <si>
    <t>9. melléklet</t>
  </si>
  <si>
    <t>2020.évi terv</t>
  </si>
  <si>
    <t>Ft-ban</t>
  </si>
  <si>
    <t xml:space="preserve">2020.évi terv </t>
  </si>
  <si>
    <t xml:space="preserve"> Ft-ban </t>
  </si>
  <si>
    <t xml:space="preserve">B25 </t>
  </si>
  <si>
    <t xml:space="preserve">ebből biztosítási díjak </t>
  </si>
  <si>
    <t xml:space="preserve">  3.c.melléklet   Ft-ban </t>
  </si>
  <si>
    <t>kiadásai</t>
  </si>
  <si>
    <t>össszesen</t>
  </si>
  <si>
    <t xml:space="preserve"> B 7</t>
  </si>
  <si>
    <t>Felhalmozás célra átvett pénzeszköz lakosságtól, vállakozástól   külterület 07 hrsz. út</t>
  </si>
  <si>
    <t xml:space="preserve">összesen </t>
  </si>
  <si>
    <t xml:space="preserve"> Felhalmozás célú önk. támogatás  ( 07. út)</t>
  </si>
  <si>
    <t xml:space="preserve"> K512  Egyéb működési célú támogatások államháztartáson kívülre</t>
  </si>
  <si>
    <t>Működés célú támogatás egyéb vállalkozásnak</t>
  </si>
  <si>
    <t>Egyéb működési célú kiadások mindösszesen</t>
  </si>
  <si>
    <t>Egyéb nem intézményi ellátások( települési támogatás)</t>
  </si>
  <si>
    <t xml:space="preserve"> Gépek berendezések, felszerelések( Falubusz)</t>
  </si>
  <si>
    <t xml:space="preserve">Összesen  07. mezőgazdasági út </t>
  </si>
  <si>
    <t xml:space="preserve"> Gépek berendezések, felszerelések( garázs)</t>
  </si>
  <si>
    <t>2020.évi  terv</t>
  </si>
  <si>
    <t xml:space="preserve">  Ingatlanok felújítása     utak, 07. külterületi.</t>
  </si>
  <si>
    <t xml:space="preserve"> Gépek berendezések, felszerelések(  garázs) Áfa</t>
  </si>
  <si>
    <t xml:space="preserve">Összesen </t>
  </si>
  <si>
    <t>7 .melléklet</t>
  </si>
  <si>
    <t>ebből összes nettó</t>
  </si>
  <si>
    <t xml:space="preserve">áfa </t>
  </si>
  <si>
    <t xml:space="preserve">ebből  összes nettó </t>
  </si>
  <si>
    <t>Áfa</t>
  </si>
  <si>
    <t xml:space="preserve">Ft-ban </t>
  </si>
  <si>
    <t>Személyi juttatások, és járulékok</t>
  </si>
  <si>
    <t xml:space="preserve">Közhatalmi bevételek mindösszesen </t>
  </si>
  <si>
    <t>B411</t>
  </si>
  <si>
    <t xml:space="preserve">07 hrsz út </t>
  </si>
  <si>
    <t xml:space="preserve">Költségvetési bevételek összesen </t>
  </si>
  <si>
    <t xml:space="preserve">Felhalmozási célra átvett pénzeszközök   07. út </t>
  </si>
  <si>
    <t xml:space="preserve">Beruházások   </t>
  </si>
  <si>
    <t>Kisrécse Község Önkormányzatának 2021. évi bevételei</t>
  </si>
  <si>
    <t>2021.évi terv</t>
  </si>
  <si>
    <t>2020.évi mód. I.</t>
  </si>
  <si>
    <t xml:space="preserve">2020.évi teljesítés várható </t>
  </si>
  <si>
    <t xml:space="preserve"> Önkormányzatok működési működési támogatása összesen</t>
  </si>
  <si>
    <t xml:space="preserve">Működési célú támogatások AHT belül  összesen </t>
  </si>
  <si>
    <t>Egyéb fejezeti kezelésű el őirányzat (közösségszervező)</t>
  </si>
  <si>
    <t>B410</t>
  </si>
  <si>
    <t>Biztosító által fizetett kártérítés</t>
  </si>
  <si>
    <t>ebből   /  visszatérítés / 4.926 Ft/</t>
  </si>
  <si>
    <t>I:</t>
  </si>
  <si>
    <t>Egyéb felhalmozási célú átvett pénzeszközök VKT. ( háztatások)</t>
  </si>
  <si>
    <t xml:space="preserve"> Felhalmozási bevételek </t>
  </si>
  <si>
    <t xml:space="preserve">Költségvetési bevételek mindösszesen </t>
  </si>
  <si>
    <t xml:space="preserve">2/a melléklet </t>
  </si>
  <si>
    <t xml:space="preserve">Kisrécse   Község Önkormányzat  2021. évi kiadásai                  </t>
  </si>
  <si>
    <t>2021.évi  terv</t>
  </si>
  <si>
    <t>2020. tényleges</t>
  </si>
  <si>
    <t>K1103</t>
  </si>
  <si>
    <t xml:space="preserve">Jutalom </t>
  </si>
  <si>
    <t xml:space="preserve">K123 </t>
  </si>
  <si>
    <t>Egyéb külső juttatások</t>
  </si>
  <si>
    <t>Foglalkoztatottak személyi juttatásai összesen</t>
  </si>
  <si>
    <t xml:space="preserve">Közüzemi díjak </t>
  </si>
  <si>
    <t xml:space="preserve">K334 </t>
  </si>
  <si>
    <t>karbantartás, kisjavítási szolgáltatás</t>
  </si>
  <si>
    <t xml:space="preserve">közvetített szolgáltatások </t>
  </si>
  <si>
    <t xml:space="preserve">K337 </t>
  </si>
  <si>
    <t xml:space="preserve">Egyéb szolgáltatások </t>
  </si>
  <si>
    <t xml:space="preserve">ebből biztosítás </t>
  </si>
  <si>
    <t xml:space="preserve"> Egyéb felhalmozási célú támogatások fejezettől ( Közösségi Szintér)</t>
  </si>
  <si>
    <t>Egyéb felhalmozási célú átvett pénzeszközök  07.út. ( Hivekovics) 7.027.018 Ft itt maradó 9.746.155 Ft előfinanszírozás visszaigénylés után vissza utalandó  Műszaki ellenőr díja (381.000 Ft)</t>
  </si>
  <si>
    <t>Vidékfejlesztési program ( Széchenyi P. Külterületi utak 07 hrsz.  (/9746155) ) Kultúrház felújítása Vidékfejlestési program 29.782.096 Ft</t>
  </si>
  <si>
    <t>Szolgáltatási kiadások Összesen</t>
  </si>
  <si>
    <t>ebből elk. Állami pénzalapok</t>
  </si>
  <si>
    <t>ebből önk. KVI .szervek</t>
  </si>
  <si>
    <t xml:space="preserve">ebből társ. KVI.szervek </t>
  </si>
  <si>
    <t xml:space="preserve">ebből egyéb civil szervezetek </t>
  </si>
  <si>
    <t xml:space="preserve">ebből egyéb válalkozások </t>
  </si>
  <si>
    <t xml:space="preserve">K62 </t>
  </si>
  <si>
    <t>Ingatlanok beszerzése, létesítése</t>
  </si>
  <si>
    <t xml:space="preserve">K67 </t>
  </si>
  <si>
    <t>Tárgyi eszköz beszerzése, létesítése</t>
  </si>
  <si>
    <t xml:space="preserve">Beruházás áfája </t>
  </si>
  <si>
    <t>VII.</t>
  </si>
  <si>
    <t>Felújítások  Áfa</t>
  </si>
  <si>
    <t xml:space="preserve">Felújítások összesen </t>
  </si>
  <si>
    <t xml:space="preserve">Egyéb felhalmozási célú kiadások Vkt. </t>
  </si>
  <si>
    <t>Vásásolt élelmezés</t>
  </si>
  <si>
    <t xml:space="preserve">07 sz. út : </t>
  </si>
  <si>
    <t xml:space="preserve">07.sz. út áfa </t>
  </si>
  <si>
    <t>kerékpárút Áfa</t>
  </si>
  <si>
    <t xml:space="preserve">konténer garázs </t>
  </si>
  <si>
    <t>konténer garázs</t>
  </si>
  <si>
    <t xml:space="preserve">  Kisrécse Község Önkormányzat 2021.évi mérlege</t>
  </si>
  <si>
    <t xml:space="preserve">2021.évi terv </t>
  </si>
  <si>
    <t xml:space="preserve">2020. évi módosított </t>
  </si>
  <si>
    <t>2020. évi teljesítés</t>
  </si>
  <si>
    <t xml:space="preserve">Felhalmozási bevételek /fejezettől)  </t>
  </si>
  <si>
    <t>9.</t>
  </si>
  <si>
    <t>Vidékfejlesztési Pr. Kultúrház</t>
  </si>
  <si>
    <t xml:space="preserve">2020. évi módosított előirányzat </t>
  </si>
  <si>
    <t xml:space="preserve">Működési bevétel </t>
  </si>
  <si>
    <t xml:space="preserve">Felhalmozási bevételek </t>
  </si>
  <si>
    <t xml:space="preserve">Működési kiadások </t>
  </si>
  <si>
    <t xml:space="preserve">2020.évi  mód. </t>
  </si>
  <si>
    <t>Ingatlanok felújítása kultúrház, Vis-maor</t>
  </si>
  <si>
    <t>2021. évi működési és felhalmozási bevételei és kiadásai</t>
  </si>
  <si>
    <t>2020.évi mód .</t>
  </si>
  <si>
    <t xml:space="preserve">2020.évi tény </t>
  </si>
  <si>
    <t>2020.évi mód.</t>
  </si>
  <si>
    <t>2020.évi tény</t>
  </si>
  <si>
    <t xml:space="preserve">2020.évi mód. . </t>
  </si>
  <si>
    <t xml:space="preserve">2020..évi tény </t>
  </si>
  <si>
    <t xml:space="preserve"> Közf. munka   (terv:átlag 2)</t>
  </si>
  <si>
    <t xml:space="preserve">Mt.foglakoztatott </t>
  </si>
  <si>
    <t xml:space="preserve">Falugondnok </t>
  </si>
  <si>
    <t>K11     személyi juttatások összesen</t>
  </si>
  <si>
    <t>K11    egyéb személyi  személyi juttatások öszesen</t>
  </si>
  <si>
    <t>Béren kívüli juttások( jutalom)</t>
  </si>
  <si>
    <t>2021.évi költségvetése</t>
  </si>
  <si>
    <t xml:space="preserve"> Semélyi juttatás</t>
  </si>
  <si>
    <t xml:space="preserve"> Kisrécse  Község Önkormányzat 2021. évi dologi  </t>
  </si>
  <si>
    <t xml:space="preserve">2020.évi mód </t>
  </si>
  <si>
    <t xml:space="preserve">2020.évi teljesítés </t>
  </si>
  <si>
    <t xml:space="preserve">2020.mód. </t>
  </si>
  <si>
    <t>Biztosító álatl fizetett kárt.</t>
  </si>
  <si>
    <t xml:space="preserve"> Kisrécse Község Önkormányzatonként  önként vállalt feladatai 2021. évben</t>
  </si>
  <si>
    <t>2020.évi teljesítés</t>
  </si>
  <si>
    <t>2020.mód .</t>
  </si>
  <si>
    <t>2020. mód.</t>
  </si>
  <si>
    <t xml:space="preserve">Helyi Önk. Előző évi elsz. kiadásai </t>
  </si>
  <si>
    <t>2020.évi mód..</t>
  </si>
  <si>
    <t xml:space="preserve"> Ft</t>
  </si>
  <si>
    <t>Kisrécse  Község Önkormányzata  költségvetési támogatásai 2021. évben</t>
  </si>
  <si>
    <t>KIADÁSOK            Eredeti elő i.</t>
  </si>
  <si>
    <t>BEVÉTELEK                                                                         Eredeti elői.</t>
  </si>
  <si>
    <t>Kisrécse Község Önkormányzat kötelező   vállalt feladatai 2021. évben</t>
  </si>
  <si>
    <t xml:space="preserve"> 2020.évi  tény</t>
  </si>
  <si>
    <t>1.3.1..2. - V. Hozzájárulás a pénzbeli szociális ellátásokhoz beszámítás után</t>
  </si>
  <si>
    <t>1.3.2.3. Falugondnoki szolgálttaás</t>
  </si>
  <si>
    <t>B111 bevételek bérkompenzáció   polg- ill. 2020.</t>
  </si>
  <si>
    <t xml:space="preserve"> Kisrécse  Község   Önkormányzat beruházási kiadásai  2021. évben</t>
  </si>
  <si>
    <t>2020.mód.</t>
  </si>
  <si>
    <t>2020.évi  tény</t>
  </si>
  <si>
    <t>07. számú. út ( Hivekovics )</t>
  </si>
  <si>
    <t>Konténer Garázs</t>
  </si>
  <si>
    <t xml:space="preserve">Beruházás áfája 07. út </t>
  </si>
  <si>
    <t>konténer garázs áfa</t>
  </si>
  <si>
    <t>Kerékpár út Áfa</t>
  </si>
  <si>
    <t xml:space="preserve"> Kisrécse Község   Önkormányzat felújítási  kiadásai  2021. évben</t>
  </si>
  <si>
    <t xml:space="preserve">2020. évi mód. </t>
  </si>
  <si>
    <t>2020..évi  tény</t>
  </si>
  <si>
    <t xml:space="preserve">Ingatlanok felújítása( Közösségi Színtér)  Vis. Maior </t>
  </si>
  <si>
    <t xml:space="preserve">  Kisrécse  Község Önkormányzat 2021. évi Európai Uniós projektjeinek bevételei és kiadásai</t>
  </si>
  <si>
    <t xml:space="preserve"> Bevétel </t>
  </si>
  <si>
    <t xml:space="preserve">Kiadás </t>
  </si>
  <si>
    <t xml:space="preserve"> Kisrécse Község Önkormányzat  2021.évi közvetett támogatásai</t>
  </si>
  <si>
    <t xml:space="preserve"> Kisrécse  Község Önkormányzat egyéb működési célú támogatásai államháztartáson belülről 2021.évben  Ft-ban </t>
  </si>
  <si>
    <t xml:space="preserve">2020.évi mód. </t>
  </si>
  <si>
    <t xml:space="preserve">Központi  kezelési előírányzatok </t>
  </si>
  <si>
    <t xml:space="preserve">Közösségi Színtér támogatása </t>
  </si>
  <si>
    <t xml:space="preserve">2020..évi mód. </t>
  </si>
  <si>
    <t xml:space="preserve"> Felhalmozás célú önk. Fejezettől ( Közösségi Színtér) </t>
  </si>
  <si>
    <t xml:space="preserve">2020..évi terv </t>
  </si>
  <si>
    <t xml:space="preserve">Kisrécse Község Önkormányzat egyéb felhalmozás  célra átvett  pénzeszk. ÁHT. kívülről  2021.évben </t>
  </si>
  <si>
    <t xml:space="preserve">Kisrécse Község Önkormányzat egyéb felhalmozás  célú támogatásai államháztartáson belülről 2021.évben                                    </t>
  </si>
  <si>
    <t xml:space="preserve"> Kisrécse Község Önkormányzat  egyéb
működési célú támogatás kiadásai  2021.évben </t>
  </si>
  <si>
    <t xml:space="preserve">Társulások és költségvetési szervek </t>
  </si>
  <si>
    <t xml:space="preserve">Egyéb működési célú támogatások államháztartáson belülre helyi Önk. Előző évi elsz. </t>
  </si>
  <si>
    <t xml:space="preserve"> Elkülönített  állami pénzalapok </t>
  </si>
  <si>
    <t xml:space="preserve">      Kisrécse Község Önkormányzat  ellátottak pénzbeli juttatásai 2021.évben </t>
  </si>
  <si>
    <t xml:space="preserve"> 2020.évi mód.  </t>
  </si>
  <si>
    <t>2021. terv</t>
  </si>
  <si>
    <t xml:space="preserve">Kisrécse község Önkormányzatának  2021.évi előirányzat-felhasználási ütemterve </t>
  </si>
  <si>
    <t>Felhalmozási célra átvett pénzeszközök</t>
  </si>
  <si>
    <t>2021. évi előirányzat</t>
  </si>
  <si>
    <t>2022. évi előirányzat</t>
  </si>
  <si>
    <t xml:space="preserve">2023. évi előirányzat </t>
  </si>
  <si>
    <t xml:space="preserve">2024. évi előirányzat </t>
  </si>
  <si>
    <t>Kisrécse község Önkormányzata  2021-2024 évi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</si>
</sst>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Ft&quot;;[Red]\-#,##0\ &quot;Ft&quot;"/>
    <numFmt numFmtId="41" formatCode="_-* #,##0\ _F_t_-;\-* #,##0\ _F_t_-;_-* &quot;-&quot;\ _F_t_-;_-@_-"/>
    <numFmt numFmtId="164" formatCode="#"/>
    <numFmt numFmtId="165" formatCode="#,###"/>
    <numFmt numFmtId="166" formatCode="\ #,##0.00&quot;     &quot;;\-#,##0.00&quot;     &quot;;&quot; -&quot;#&quot;     &quot;;@\ "/>
    <numFmt numFmtId="170" formatCode="\ #,##0&quot;     &quot;;\-#,##0&quot;     &quot;;&quot; -&quot;#&quot;     &quot;;@\ "/>
    <numFmt numFmtId="178" formatCode="_-* #,##0\ _F_t_-;\-* #,##0\ _F_t_-;_-* &quot;-&quot;??\ _F_t_-;_-@_-"/>
    <numFmt numFmtId="185" formatCode="#,##0\ _F_t"/>
    <numFmt numFmtId="186" formatCode="#,##0\ &quot;Ft&quot;"/>
    <numFmt numFmtId="188" formatCode="#,##0.0\ _F_t"/>
  </numFmts>
  <fonts count="58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9"/>
      <name val="Times New Roman"/>
      <family val="1"/>
      <charset val="238"/>
    </font>
    <font>
      <sz val="10"/>
      <name val="Bookman Old Style"/>
      <family val="1"/>
      <charset val="238"/>
    </font>
    <font>
      <b/>
      <sz val="10"/>
      <name val="Times New Roman"/>
      <family val="1"/>
      <charset val="238"/>
    </font>
    <font>
      <sz val="12"/>
      <name val="Bookman Old Style"/>
      <family val="1"/>
      <charset val="238"/>
    </font>
    <font>
      <sz val="12"/>
      <name val="Arial CE"/>
      <family val="2"/>
      <charset val="238"/>
    </font>
    <font>
      <b/>
      <sz val="11"/>
      <name val="Bookman Old Style"/>
      <family val="1"/>
      <charset val="238"/>
    </font>
    <font>
      <b/>
      <sz val="11"/>
      <name val="Arial CE"/>
      <family val="2"/>
      <charset val="238"/>
    </font>
    <font>
      <b/>
      <sz val="10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sz val="10"/>
      <color indexed="10"/>
      <name val="Bookman Old Style"/>
      <family val="1"/>
      <charset val="238"/>
    </font>
    <font>
      <b/>
      <i/>
      <sz val="12"/>
      <name val="Times New Roman"/>
      <family val="1"/>
      <charset val="238"/>
    </font>
    <font>
      <b/>
      <i/>
      <sz val="11"/>
      <name val="Bookman Old Style"/>
      <family val="1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1"/>
    </font>
    <font>
      <sz val="11"/>
      <name val="Bookman Old Style"/>
      <family val="1"/>
      <charset val="238"/>
    </font>
    <font>
      <i/>
      <sz val="10"/>
      <name val="Bookman Old Style"/>
      <family val="1"/>
      <charset val="238"/>
    </font>
    <font>
      <b/>
      <sz val="16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i/>
      <sz val="12"/>
      <name val="Times New Roman"/>
      <family val="1"/>
      <charset val="238"/>
    </font>
    <font>
      <b/>
      <sz val="12"/>
      <name val="Bookman Old Style"/>
      <family val="1"/>
      <charset val="238"/>
    </font>
    <font>
      <b/>
      <sz val="11"/>
      <name val="Arial CE"/>
      <charset val="238"/>
    </font>
    <font>
      <sz val="16"/>
      <name val="Times New Roman"/>
      <family val="1"/>
      <charset val="238"/>
    </font>
    <font>
      <sz val="16"/>
      <name val="Bookman Old Style"/>
      <family val="1"/>
      <charset val="238"/>
    </font>
    <font>
      <sz val="12"/>
      <color rgb="FFFF0000"/>
      <name val="Times New Roman"/>
      <family val="1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34998626667073579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26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0" applyNumberFormat="0" applyAlignment="0" applyProtection="0"/>
    <xf numFmtId="166" fontId="45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Alignment="0" applyProtection="0"/>
    <xf numFmtId="0" fontId="45" fillId="17" borderId="5" applyNumberFormat="0" applyAlignment="0" applyProtection="0"/>
    <xf numFmtId="0" fontId="11" fillId="4" borderId="0" applyNumberFormat="0" applyBorder="0" applyAlignment="0" applyProtection="0"/>
    <xf numFmtId="0" fontId="12" fillId="18" borderId="6" applyNumberFormat="0" applyAlignment="0" applyProtection="0"/>
    <xf numFmtId="0" fontId="13" fillId="0" borderId="0" applyNumberFormat="0" applyFill="0" applyBorder="0" applyAlignment="0" applyProtection="0"/>
    <xf numFmtId="0" fontId="49" fillId="0" borderId="0"/>
    <xf numFmtId="0" fontId="14" fillId="0" borderId="7" applyNumberFormat="0" applyFill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1" applyNumberFormat="0" applyAlignment="0" applyProtection="0"/>
  </cellStyleXfs>
  <cellXfs count="672">
    <xf numFmtId="0" fontId="0" fillId="0" borderId="0" xfId="0"/>
    <xf numFmtId="164" fontId="18" fillId="0" borderId="0" xfId="0" applyNumberFormat="1" applyFont="1" applyAlignment="1">
      <alignment horizontal="center"/>
    </xf>
    <xf numFmtId="0" fontId="19" fillId="0" borderId="0" xfId="0" applyFont="1" applyAlignment="1"/>
    <xf numFmtId="0" fontId="20" fillId="0" borderId="0" xfId="0" applyFont="1"/>
    <xf numFmtId="165" fontId="20" fillId="0" borderId="0" xfId="0" applyNumberFormat="1" applyFont="1"/>
    <xf numFmtId="3" fontId="18" fillId="0" borderId="8" xfId="0" applyNumberFormat="1" applyFont="1" applyBorder="1"/>
    <xf numFmtId="0" fontId="0" fillId="0" borderId="0" xfId="0" applyFont="1"/>
    <xf numFmtId="0" fontId="25" fillId="0" borderId="0" xfId="0" applyFont="1"/>
    <xf numFmtId="49" fontId="18" fillId="0" borderId="9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center"/>
    </xf>
    <xf numFmtId="49" fontId="24" fillId="0" borderId="8" xfId="0" applyNumberFormat="1" applyFont="1" applyBorder="1" applyAlignment="1">
      <alignment horizontal="center"/>
    </xf>
    <xf numFmtId="0" fontId="24" fillId="0" borderId="8" xfId="0" applyFont="1" applyBorder="1"/>
    <xf numFmtId="3" fontId="20" fillId="0" borderId="0" xfId="0" applyNumberFormat="1" applyFont="1"/>
    <xf numFmtId="0" fontId="19" fillId="0" borderId="0" xfId="0" applyFont="1" applyAlignment="1">
      <alignment horizontal="center"/>
    </xf>
    <xf numFmtId="3" fontId="20" fillId="0" borderId="0" xfId="0" applyNumberFormat="1" applyFont="1" applyAlignment="1"/>
    <xf numFmtId="0" fontId="19" fillId="0" borderId="0" xfId="0" applyFont="1"/>
    <xf numFmtId="0" fontId="27" fillId="0" borderId="0" xfId="0" applyFont="1"/>
    <xf numFmtId="3" fontId="20" fillId="0" borderId="0" xfId="0" applyNumberFormat="1" applyFont="1" applyBorder="1" applyAlignment="1"/>
    <xf numFmtId="0" fontId="29" fillId="0" borderId="0" xfId="0" applyFont="1"/>
    <xf numFmtId="0" fontId="30" fillId="0" borderId="0" xfId="0" applyFont="1"/>
    <xf numFmtId="0" fontId="18" fillId="0" borderId="8" xfId="0" applyFont="1" applyBorder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/>
    <xf numFmtId="3" fontId="27" fillId="0" borderId="0" xfId="0" applyNumberFormat="1" applyFont="1"/>
    <xf numFmtId="0" fontId="18" fillId="0" borderId="8" xfId="0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3" fontId="18" fillId="0" borderId="0" xfId="0" applyNumberFormat="1" applyFont="1"/>
    <xf numFmtId="3" fontId="19" fillId="0" borderId="0" xfId="0" applyNumberFormat="1" applyFont="1" applyAlignment="1"/>
    <xf numFmtId="0" fontId="18" fillId="0" borderId="0" xfId="0" applyFont="1"/>
    <xf numFmtId="0" fontId="21" fillId="0" borderId="0" xfId="0" applyFont="1" applyAlignment="1">
      <alignment horizontal="right"/>
    </xf>
    <xf numFmtId="0" fontId="33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18" fillId="0" borderId="0" xfId="0" applyFont="1" applyBorder="1"/>
    <xf numFmtId="49" fontId="18" fillId="0" borderId="0" xfId="0" applyNumberFormat="1" applyFont="1" applyAlignment="1">
      <alignment horizontal="center"/>
    </xf>
    <xf numFmtId="0" fontId="26" fillId="0" borderId="0" xfId="0" applyFont="1"/>
    <xf numFmtId="2" fontId="24" fillId="0" borderId="0" xfId="0" applyNumberFormat="1" applyFont="1" applyBorder="1" applyAlignment="1">
      <alignment horizontal="center"/>
    </xf>
    <xf numFmtId="0" fontId="38" fillId="0" borderId="0" xfId="0" applyFont="1"/>
    <xf numFmtId="49" fontId="26" fillId="18" borderId="10" xfId="0" applyNumberFormat="1" applyFont="1" applyFill="1" applyBorder="1" applyAlignment="1">
      <alignment horizontal="center" vertical="center"/>
    </xf>
    <xf numFmtId="0" fontId="26" fillId="18" borderId="9" xfId="0" applyFont="1" applyFill="1" applyBorder="1" applyAlignment="1">
      <alignment horizontal="center" vertical="center"/>
    </xf>
    <xf numFmtId="0" fontId="39" fillId="0" borderId="0" xfId="0" applyFont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49" fontId="26" fillId="0" borderId="0" xfId="0" applyNumberFormat="1" applyFont="1"/>
    <xf numFmtId="3" fontId="18" fillId="0" borderId="0" xfId="26" applyNumberFormat="1" applyFont="1" applyFill="1" applyBorder="1" applyAlignment="1" applyProtection="1"/>
    <xf numFmtId="3" fontId="18" fillId="0" borderId="0" xfId="0" applyNumberFormat="1" applyFont="1" applyAlignment="1">
      <alignment horizontal="left"/>
    </xf>
    <xf numFmtId="0" fontId="41" fillId="0" borderId="0" xfId="0" applyFont="1"/>
    <xf numFmtId="0" fontId="0" fillId="0" borderId="0" xfId="0" applyAlignment="1">
      <alignment horizontal="center"/>
    </xf>
    <xf numFmtId="3" fontId="24" fillId="0" borderId="0" xfId="26" applyNumberFormat="1" applyFont="1" applyFill="1" applyBorder="1" applyAlignment="1" applyProtection="1">
      <alignment wrapText="1"/>
    </xf>
    <xf numFmtId="0" fontId="42" fillId="0" borderId="0" xfId="0" applyFont="1"/>
    <xf numFmtId="0" fontId="43" fillId="0" borderId="0" xfId="0" applyFont="1" applyAlignment="1">
      <alignment vertical="center"/>
    </xf>
    <xf numFmtId="165" fontId="42" fillId="0" borderId="0" xfId="0" applyNumberFormat="1" applyFont="1"/>
    <xf numFmtId="165" fontId="38" fillId="0" borderId="0" xfId="0" applyNumberFormat="1" applyFont="1"/>
    <xf numFmtId="0" fontId="24" fillId="0" borderId="0" xfId="0" applyFont="1"/>
    <xf numFmtId="0" fontId="18" fillId="0" borderId="8" xfId="0" applyFont="1" applyBorder="1" applyAlignment="1">
      <alignment wrapText="1"/>
    </xf>
    <xf numFmtId="49" fontId="18" fillId="18" borderId="8" xfId="0" applyNumberFormat="1" applyFont="1" applyFill="1" applyBorder="1" applyAlignment="1">
      <alignment horizontal="center" vertical="center"/>
    </xf>
    <xf numFmtId="0" fontId="18" fillId="18" borderId="8" xfId="0" applyFont="1" applyFill="1" applyBorder="1" applyAlignment="1">
      <alignment horizontal="center" vertical="center"/>
    </xf>
    <xf numFmtId="0" fontId="18" fillId="0" borderId="11" xfId="0" applyFont="1" applyBorder="1" applyAlignment="1">
      <alignment wrapText="1"/>
    </xf>
    <xf numFmtId="0" fontId="18" fillId="0" borderId="0" xfId="0" applyFont="1" applyAlignment="1">
      <alignment horizontal="center" vertical="center"/>
    </xf>
    <xf numFmtId="3" fontId="24" fillId="0" borderId="0" xfId="0" applyNumberFormat="1" applyFont="1" applyAlignment="1">
      <alignment horizontal="center" wrapText="1"/>
    </xf>
    <xf numFmtId="3" fontId="20" fillId="0" borderId="0" xfId="0" applyNumberFormat="1" applyFont="1" applyAlignment="1">
      <alignment horizontal="center"/>
    </xf>
    <xf numFmtId="3" fontId="27" fillId="0" borderId="0" xfId="0" applyNumberFormat="1" applyFont="1" applyAlignment="1">
      <alignment vertical="center"/>
    </xf>
    <xf numFmtId="3" fontId="18" fillId="0" borderId="8" xfId="0" applyNumberFormat="1" applyFont="1" applyBorder="1" applyAlignment="1">
      <alignment horizontal="left" wrapText="1"/>
    </xf>
    <xf numFmtId="3" fontId="18" fillId="0" borderId="0" xfId="0" applyNumberFormat="1" applyFont="1" applyAlignment="1">
      <alignment horizontal="center"/>
    </xf>
    <xf numFmtId="0" fontId="29" fillId="0" borderId="0" xfId="0" applyFont="1" applyBorder="1" applyAlignment="1">
      <alignment horizontal="center"/>
    </xf>
    <xf numFmtId="3" fontId="27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center"/>
    </xf>
    <xf numFmtId="3" fontId="29" fillId="0" borderId="0" xfId="0" applyNumberFormat="1" applyFont="1" applyAlignment="1">
      <alignment horizontal="left"/>
    </xf>
    <xf numFmtId="0" fontId="18" fillId="0" borderId="12" xfId="0" applyFont="1" applyBorder="1"/>
    <xf numFmtId="0" fontId="24" fillId="0" borderId="12" xfId="0" applyFont="1" applyBorder="1"/>
    <xf numFmtId="0" fontId="45" fillId="0" borderId="0" xfId="0" applyFont="1"/>
    <xf numFmtId="3" fontId="18" fillId="0" borderId="12" xfId="0" applyNumberFormat="1" applyFont="1" applyBorder="1" applyAlignment="1">
      <alignment horizontal="right"/>
    </xf>
    <xf numFmtId="49" fontId="18" fillId="0" borderId="12" xfId="0" applyNumberFormat="1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24" fillId="0" borderId="8" xfId="0" applyNumberFormat="1" applyFont="1" applyBorder="1" applyAlignment="1">
      <alignment horizontal="left" wrapText="1"/>
    </xf>
    <xf numFmtId="49" fontId="18" fillId="21" borderId="8" xfId="0" applyNumberFormat="1" applyFont="1" applyFill="1" applyBorder="1" applyAlignment="1">
      <alignment horizontal="center"/>
    </xf>
    <xf numFmtId="0" fontId="24" fillId="21" borderId="12" xfId="0" applyFont="1" applyFill="1" applyBorder="1"/>
    <xf numFmtId="3" fontId="18" fillId="0" borderId="12" xfId="0" applyNumberFormat="1" applyFont="1" applyBorder="1"/>
    <xf numFmtId="0" fontId="24" fillId="0" borderId="8" xfId="0" applyFont="1" applyBorder="1" applyAlignment="1"/>
    <xf numFmtId="0" fontId="24" fillId="18" borderId="8" xfId="0" applyFont="1" applyFill="1" applyBorder="1" applyAlignment="1"/>
    <xf numFmtId="0" fontId="24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3" fontId="18" fillId="0" borderId="12" xfId="0" applyNumberFormat="1" applyFont="1" applyBorder="1" applyAlignment="1"/>
    <xf numFmtId="3" fontId="24" fillId="21" borderId="12" xfId="0" applyNumberFormat="1" applyFont="1" applyFill="1" applyBorder="1"/>
    <xf numFmtId="49" fontId="24" fillId="0" borderId="9" xfId="0" applyNumberFormat="1" applyFont="1" applyBorder="1" applyAlignment="1">
      <alignment horizontal="center"/>
    </xf>
    <xf numFmtId="49" fontId="24" fillId="0" borderId="12" xfId="0" applyNumberFormat="1" applyFont="1" applyBorder="1" applyAlignment="1">
      <alignment horizontal="center"/>
    </xf>
    <xf numFmtId="49" fontId="24" fillId="21" borderId="8" xfId="0" applyNumberFormat="1" applyFont="1" applyFill="1" applyBorder="1" applyAlignment="1">
      <alignment horizontal="center"/>
    </xf>
    <xf numFmtId="0" fontId="24" fillId="21" borderId="8" xfId="0" applyFont="1" applyFill="1" applyBorder="1" applyAlignment="1">
      <alignment horizontal="center"/>
    </xf>
    <xf numFmtId="3" fontId="18" fillId="21" borderId="8" xfId="0" applyNumberFormat="1" applyFont="1" applyFill="1" applyBorder="1" applyAlignment="1">
      <alignment horizontal="left"/>
    </xf>
    <xf numFmtId="0" fontId="19" fillId="22" borderId="12" xfId="0" applyFont="1" applyFill="1" applyBorder="1"/>
    <xf numFmtId="2" fontId="24" fillId="0" borderId="11" xfId="0" applyNumberFormat="1" applyFont="1" applyBorder="1" applyAlignment="1">
      <alignment horizontal="center"/>
    </xf>
    <xf numFmtId="2" fontId="24" fillId="0" borderId="8" xfId="0" applyNumberFormat="1" applyFont="1" applyBorder="1" applyAlignment="1">
      <alignment horizontal="center"/>
    </xf>
    <xf numFmtId="0" fontId="24" fillId="22" borderId="8" xfId="0" applyFont="1" applyFill="1" applyBorder="1" applyAlignment="1">
      <alignment horizontal="center" vertical="center"/>
    </xf>
    <xf numFmtId="0" fontId="24" fillId="22" borderId="8" xfId="0" applyFont="1" applyFill="1" applyBorder="1"/>
    <xf numFmtId="0" fontId="0" fillId="0" borderId="12" xfId="0" applyBorder="1"/>
    <xf numFmtId="0" fontId="18" fillId="0" borderId="12" xfId="0" applyFont="1" applyFill="1" applyBorder="1"/>
    <xf numFmtId="3" fontId="24" fillId="0" borderId="12" xfId="0" applyNumberFormat="1" applyFont="1" applyBorder="1"/>
    <xf numFmtId="0" fontId="18" fillId="22" borderId="8" xfId="0" applyFont="1" applyFill="1" applyBorder="1"/>
    <xf numFmtId="3" fontId="18" fillId="22" borderId="8" xfId="0" applyNumberFormat="1" applyFont="1" applyFill="1" applyBorder="1"/>
    <xf numFmtId="3" fontId="24" fillId="0" borderId="12" xfId="0" applyNumberFormat="1" applyFont="1" applyBorder="1" applyAlignment="1">
      <alignment wrapText="1"/>
    </xf>
    <xf numFmtId="185" fontId="18" fillId="0" borderId="12" xfId="0" applyNumberFormat="1" applyFont="1" applyBorder="1"/>
    <xf numFmtId="0" fontId="18" fillId="23" borderId="12" xfId="0" applyFont="1" applyFill="1" applyBorder="1"/>
    <xf numFmtId="3" fontId="24" fillId="23" borderId="12" xfId="0" applyNumberFormat="1" applyFont="1" applyFill="1" applyBorder="1"/>
    <xf numFmtId="185" fontId="24" fillId="23" borderId="12" xfId="0" applyNumberFormat="1" applyFont="1" applyFill="1" applyBorder="1"/>
    <xf numFmtId="3" fontId="24" fillId="21" borderId="11" xfId="0" applyNumberFormat="1" applyFont="1" applyFill="1" applyBorder="1"/>
    <xf numFmtId="3" fontId="24" fillId="24" borderId="8" xfId="0" applyNumberFormat="1" applyFont="1" applyFill="1" applyBorder="1"/>
    <xf numFmtId="0" fontId="24" fillId="18" borderId="8" xfId="0" applyFont="1" applyFill="1" applyBorder="1" applyAlignment="1">
      <alignment horizontal="center" wrapText="1"/>
    </xf>
    <xf numFmtId="0" fontId="24" fillId="18" borderId="8" xfId="0" applyFont="1" applyFill="1" applyBorder="1" applyAlignment="1">
      <alignment horizontal="center" vertical="center" wrapText="1"/>
    </xf>
    <xf numFmtId="0" fontId="23" fillId="21" borderId="11" xfId="0" applyFont="1" applyFill="1" applyBorder="1"/>
    <xf numFmtId="0" fontId="18" fillId="0" borderId="0" xfId="33" applyFont="1" applyAlignment="1"/>
    <xf numFmtId="170" fontId="18" fillId="0" borderId="0" xfId="26" applyNumberFormat="1" applyFont="1" applyFill="1" applyBorder="1" applyAlignment="1" applyProtection="1">
      <alignment horizontal="right"/>
    </xf>
    <xf numFmtId="0" fontId="24" fillId="18" borderId="8" xfId="0" applyFont="1" applyFill="1" applyBorder="1" applyAlignment="1">
      <alignment horizontal="center" vertical="center"/>
    </xf>
    <xf numFmtId="3" fontId="24" fillId="18" borderId="8" xfId="33" applyNumberFormat="1" applyFont="1" applyFill="1" applyBorder="1" applyAlignment="1">
      <alignment horizontal="center" vertical="center"/>
    </xf>
    <xf numFmtId="170" fontId="24" fillId="18" borderId="8" xfId="26" applyNumberFormat="1" applyFont="1" applyFill="1" applyBorder="1" applyAlignment="1" applyProtection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3" fontId="24" fillId="0" borderId="8" xfId="26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0" fontId="18" fillId="0" borderId="0" xfId="0" applyFont="1" applyAlignment="1">
      <alignment horizontal="center"/>
    </xf>
    <xf numFmtId="49" fontId="18" fillId="0" borderId="8" xfId="0" applyNumberFormat="1" applyFont="1" applyBorder="1"/>
    <xf numFmtId="49" fontId="18" fillId="0" borderId="8" xfId="0" applyNumberFormat="1" applyFont="1" applyBorder="1" applyAlignment="1">
      <alignment horizontal="center" wrapText="1"/>
    </xf>
    <xf numFmtId="0" fontId="19" fillId="0" borderId="8" xfId="0" applyFont="1" applyBorder="1" applyAlignment="1">
      <alignment wrapText="1"/>
    </xf>
    <xf numFmtId="49" fontId="18" fillId="0" borderId="8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/>
    </xf>
    <xf numFmtId="0" fontId="18" fillId="18" borderId="9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wrapText="1"/>
    </xf>
    <xf numFmtId="0" fontId="18" fillId="0" borderId="12" xfId="0" applyFont="1" applyBorder="1" applyAlignment="1">
      <alignment horizontal="center" vertical="center"/>
    </xf>
    <xf numFmtId="165" fontId="24" fillId="0" borderId="11" xfId="0" applyNumberFormat="1" applyFont="1" applyBorder="1"/>
    <xf numFmtId="0" fontId="18" fillId="0" borderId="13" xfId="0" applyFont="1" applyBorder="1"/>
    <xf numFmtId="0" fontId="24" fillId="23" borderId="13" xfId="0" applyFont="1" applyFill="1" applyBorder="1"/>
    <xf numFmtId="0" fontId="18" fillId="0" borderId="8" xfId="0" applyFont="1" applyBorder="1" applyAlignment="1"/>
    <xf numFmtId="0" fontId="24" fillId="0" borderId="12" xfId="0" applyFont="1" applyBorder="1" applyAlignment="1"/>
    <xf numFmtId="185" fontId="18" fillId="0" borderId="12" xfId="0" applyNumberFormat="1" applyFont="1" applyBorder="1" applyAlignment="1">
      <alignment horizontal="right"/>
    </xf>
    <xf numFmtId="185" fontId="24" fillId="0" borderId="12" xfId="0" applyNumberFormat="1" applyFont="1" applyBorder="1"/>
    <xf numFmtId="3" fontId="18" fillId="0" borderId="8" xfId="0" applyNumberFormat="1" applyFont="1" applyFill="1" applyBorder="1"/>
    <xf numFmtId="165" fontId="22" fillId="0" borderId="0" xfId="0" applyNumberFormat="1" applyFont="1" applyAlignment="1">
      <alignment horizontal="right"/>
    </xf>
    <xf numFmtId="0" fontId="24" fillId="18" borderId="12" xfId="0" applyFont="1" applyFill="1" applyBorder="1" applyAlignment="1">
      <alignment horizontal="center" wrapText="1"/>
    </xf>
    <xf numFmtId="0" fontId="20" fillId="0" borderId="12" xfId="0" applyFont="1" applyBorder="1"/>
    <xf numFmtId="0" fontId="24" fillId="25" borderId="12" xfId="0" applyFont="1" applyFill="1" applyBorder="1"/>
    <xf numFmtId="0" fontId="18" fillId="22" borderId="12" xfId="0" applyFont="1" applyFill="1" applyBorder="1" applyAlignment="1">
      <alignment wrapText="1"/>
    </xf>
    <xf numFmtId="0" fontId="18" fillId="24" borderId="12" xfId="0" applyFont="1" applyFill="1" applyBorder="1"/>
    <xf numFmtId="0" fontId="18" fillId="25" borderId="12" xfId="0" applyFont="1" applyFill="1" applyBorder="1"/>
    <xf numFmtId="0" fontId="24" fillId="23" borderId="12" xfId="0" applyFont="1" applyFill="1" applyBorder="1"/>
    <xf numFmtId="0" fontId="28" fillId="0" borderId="12" xfId="0" applyFont="1" applyBorder="1"/>
    <xf numFmtId="49" fontId="18" fillId="0" borderId="8" xfId="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1" fontId="18" fillId="0" borderId="8" xfId="0" applyNumberFormat="1" applyFont="1" applyBorder="1" applyAlignment="1">
      <alignment horizontal="center"/>
    </xf>
    <xf numFmtId="0" fontId="46" fillId="0" borderId="0" xfId="0" applyFont="1"/>
    <xf numFmtId="0" fontId="50" fillId="0" borderId="0" xfId="0" applyFont="1"/>
    <xf numFmtId="3" fontId="24" fillId="0" borderId="8" xfId="33" applyNumberFormat="1" applyFont="1" applyFill="1" applyBorder="1" applyAlignment="1">
      <alignment horizontal="left" vertical="center"/>
    </xf>
    <xf numFmtId="3" fontId="18" fillId="0" borderId="8" xfId="0" applyNumberFormat="1" applyFont="1" applyBorder="1" applyAlignment="1">
      <alignment horizontal="center" vertical="center"/>
    </xf>
    <xf numFmtId="3" fontId="24" fillId="0" borderId="8" xfId="33" applyNumberFormat="1" applyFont="1" applyBorder="1" applyAlignment="1"/>
    <xf numFmtId="3" fontId="18" fillId="0" borderId="8" xfId="26" applyNumberFormat="1" applyFont="1" applyFill="1" applyBorder="1" applyAlignment="1" applyProtection="1">
      <alignment horizontal="right"/>
    </xf>
    <xf numFmtId="3" fontId="18" fillId="0" borderId="8" xfId="33" applyNumberFormat="1" applyFont="1" applyBorder="1" applyAlignment="1">
      <alignment vertical="center"/>
    </xf>
    <xf numFmtId="3" fontId="18" fillId="0" borderId="8" xfId="33" applyNumberFormat="1" applyFont="1" applyBorder="1" applyAlignment="1">
      <alignment horizontal="right"/>
    </xf>
    <xf numFmtId="0" fontId="18" fillId="24" borderId="8" xfId="0" applyFont="1" applyFill="1" applyBorder="1" applyAlignment="1">
      <alignment horizontal="center"/>
    </xf>
    <xf numFmtId="3" fontId="24" fillId="24" borderId="8" xfId="33" applyNumberFormat="1" applyFont="1" applyFill="1" applyBorder="1" applyAlignment="1">
      <alignment vertical="center"/>
    </xf>
    <xf numFmtId="3" fontId="24" fillId="24" borderId="8" xfId="33" applyNumberFormat="1" applyFont="1" applyFill="1" applyBorder="1" applyAlignment="1">
      <alignment horizontal="right"/>
    </xf>
    <xf numFmtId="3" fontId="18" fillId="20" borderId="8" xfId="33" applyNumberFormat="1" applyFont="1" applyFill="1" applyBorder="1" applyAlignment="1">
      <alignment vertical="center"/>
    </xf>
    <xf numFmtId="3" fontId="18" fillId="20" borderId="8" xfId="26" applyNumberFormat="1" applyFont="1" applyFill="1" applyBorder="1" applyAlignment="1" applyProtection="1">
      <alignment horizontal="right"/>
    </xf>
    <xf numFmtId="3" fontId="24" fillId="24" borderId="8" xfId="33" applyNumberFormat="1" applyFont="1" applyFill="1" applyBorder="1" applyAlignment="1"/>
    <xf numFmtId="0" fontId="18" fillId="22" borderId="8" xfId="0" applyFont="1" applyFill="1" applyBorder="1" applyAlignment="1">
      <alignment horizontal="center"/>
    </xf>
    <xf numFmtId="3" fontId="24" fillId="22" borderId="8" xfId="33" applyNumberFormat="1" applyFont="1" applyFill="1" applyBorder="1" applyAlignment="1">
      <alignment vertical="center"/>
    </xf>
    <xf numFmtId="3" fontId="24" fillId="22" borderId="8" xfId="33" applyNumberFormat="1" applyFont="1" applyFill="1" applyBorder="1" applyAlignment="1">
      <alignment horizontal="right"/>
    </xf>
    <xf numFmtId="3" fontId="18" fillId="0" borderId="8" xfId="0" applyNumberFormat="1" applyFont="1" applyBorder="1" applyAlignment="1">
      <alignment horizontal="right"/>
    </xf>
    <xf numFmtId="0" fontId="24" fillId="26" borderId="8" xfId="0" applyFont="1" applyFill="1" applyBorder="1" applyAlignment="1"/>
    <xf numFmtId="3" fontId="24" fillId="26" borderId="8" xfId="0" applyNumberFormat="1" applyFont="1" applyFill="1" applyBorder="1" applyAlignment="1">
      <alignment horizontal="right"/>
    </xf>
    <xf numFmtId="0" fontId="18" fillId="0" borderId="8" xfId="0" applyFont="1" applyFill="1" applyBorder="1" applyAlignment="1"/>
    <xf numFmtId="3" fontId="18" fillId="0" borderId="8" xfId="0" applyNumberFormat="1" applyFont="1" applyFill="1" applyBorder="1" applyAlignment="1">
      <alignment horizontal="right"/>
    </xf>
    <xf numFmtId="3" fontId="18" fillId="26" borderId="8" xfId="0" applyNumberFormat="1" applyFont="1" applyFill="1" applyBorder="1" applyAlignment="1">
      <alignment horizontal="right"/>
    </xf>
    <xf numFmtId="0" fontId="51" fillId="0" borderId="0" xfId="0" applyFont="1"/>
    <xf numFmtId="165" fontId="24" fillId="23" borderId="11" xfId="0" applyNumberFormat="1" applyFont="1" applyFill="1" applyBorder="1"/>
    <xf numFmtId="3" fontId="57" fillId="0" borderId="8" xfId="0" applyNumberFormat="1" applyFont="1" applyBorder="1" applyAlignment="1">
      <alignment horizontal="right"/>
    </xf>
    <xf numFmtId="0" fontId="24" fillId="0" borderId="13" xfId="0" applyFont="1" applyBorder="1" applyAlignment="1"/>
    <xf numFmtId="185" fontId="0" fillId="0" borderId="12" xfId="0" applyNumberFormat="1" applyBorder="1"/>
    <xf numFmtId="0" fontId="18" fillId="0" borderId="12" xfId="0" applyFont="1" applyFill="1" applyBorder="1" applyAlignment="1">
      <alignment horizontal="right"/>
    </xf>
    <xf numFmtId="0" fontId="24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165" fontId="18" fillId="0" borderId="12" xfId="0" applyNumberFormat="1" applyFont="1" applyBorder="1" applyAlignment="1">
      <alignment horizontal="right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24" fillId="21" borderId="12" xfId="0" applyFont="1" applyFill="1" applyBorder="1" applyAlignment="1">
      <alignment vertical="center" wrapText="1"/>
    </xf>
    <xf numFmtId="41" fontId="18" fillId="0" borderId="12" xfId="0" applyNumberFormat="1" applyFont="1" applyBorder="1" applyAlignment="1">
      <alignment horizontal="right"/>
    </xf>
    <xf numFmtId="0" fontId="24" fillId="21" borderId="12" xfId="0" applyFont="1" applyFill="1" applyBorder="1" applyAlignment="1">
      <alignment wrapText="1"/>
    </xf>
    <xf numFmtId="185" fontId="24" fillId="21" borderId="12" xfId="0" applyNumberFormat="1" applyFont="1" applyFill="1" applyBorder="1"/>
    <xf numFmtId="185" fontId="24" fillId="21" borderId="12" xfId="0" applyNumberFormat="1" applyFont="1" applyFill="1" applyBorder="1" applyAlignment="1">
      <alignment horizontal="right"/>
    </xf>
    <xf numFmtId="41" fontId="24" fillId="23" borderId="12" xfId="0" applyNumberFormat="1" applyFont="1" applyFill="1" applyBorder="1"/>
    <xf numFmtId="3" fontId="18" fillId="0" borderId="13" xfId="0" applyNumberFormat="1" applyFont="1" applyBorder="1"/>
    <xf numFmtId="3" fontId="24" fillId="23" borderId="13" xfId="0" applyNumberFormat="1" applyFont="1" applyFill="1" applyBorder="1"/>
    <xf numFmtId="3" fontId="24" fillId="25" borderId="13" xfId="0" applyNumberFormat="1" applyFont="1" applyFill="1" applyBorder="1"/>
    <xf numFmtId="3" fontId="24" fillId="24" borderId="13" xfId="0" applyNumberFormat="1" applyFont="1" applyFill="1" applyBorder="1"/>
    <xf numFmtId="3" fontId="24" fillId="0" borderId="13" xfId="0" applyNumberFormat="1" applyFont="1" applyBorder="1"/>
    <xf numFmtId="3" fontId="24" fillId="0" borderId="13" xfId="0" applyNumberFormat="1" applyFont="1" applyFill="1" applyBorder="1"/>
    <xf numFmtId="0" fontId="20" fillId="0" borderId="12" xfId="0" applyFont="1" applyBorder="1" applyAlignment="1">
      <alignment horizontal="center"/>
    </xf>
    <xf numFmtId="0" fontId="20" fillId="0" borderId="0" xfId="0" applyFont="1" applyBorder="1"/>
    <xf numFmtId="0" fontId="18" fillId="25" borderId="13" xfId="0" applyFont="1" applyFill="1" applyBorder="1"/>
    <xf numFmtId="185" fontId="18" fillId="25" borderId="12" xfId="0" applyNumberFormat="1" applyFont="1" applyFill="1" applyBorder="1"/>
    <xf numFmtId="3" fontId="24" fillId="21" borderId="12" xfId="0" applyNumberFormat="1" applyFont="1" applyFill="1" applyBorder="1" applyAlignment="1">
      <alignment horizontal="center"/>
    </xf>
    <xf numFmtId="3" fontId="24" fillId="21" borderId="12" xfId="0" applyNumberFormat="1" applyFont="1" applyFill="1" applyBorder="1" applyAlignment="1">
      <alignment horizontal="center" vertical="center"/>
    </xf>
    <xf numFmtId="185" fontId="18" fillId="23" borderId="12" xfId="0" applyNumberFormat="1" applyFont="1" applyFill="1" applyBorder="1"/>
    <xf numFmtId="185" fontId="18" fillId="24" borderId="12" xfId="0" applyNumberFormat="1" applyFont="1" applyFill="1" applyBorder="1"/>
    <xf numFmtId="0" fontId="19" fillId="23" borderId="12" xfId="0" applyFont="1" applyFill="1" applyBorder="1" applyAlignment="1">
      <alignment horizontal="center"/>
    </xf>
    <xf numFmtId="0" fontId="18" fillId="23" borderId="12" xfId="0" applyFont="1" applyFill="1" applyBorder="1" applyAlignment="1">
      <alignment horizontal="center" vertical="center" wrapText="1"/>
    </xf>
    <xf numFmtId="185" fontId="18" fillId="0" borderId="12" xfId="0" applyNumberFormat="1" applyFont="1" applyBorder="1" applyAlignment="1">
      <alignment vertical="center"/>
    </xf>
    <xf numFmtId="49" fontId="18" fillId="0" borderId="14" xfId="0" applyNumberFormat="1" applyFont="1" applyBorder="1" applyAlignment="1">
      <alignment horizontal="center"/>
    </xf>
    <xf numFmtId="3" fontId="18" fillId="0" borderId="15" xfId="0" applyNumberFormat="1" applyFont="1" applyBorder="1" applyAlignment="1"/>
    <xf numFmtId="0" fontId="27" fillId="0" borderId="12" xfId="0" applyFont="1" applyBorder="1"/>
    <xf numFmtId="3" fontId="24" fillId="21" borderId="12" xfId="0" applyNumberFormat="1" applyFont="1" applyFill="1" applyBorder="1" applyAlignment="1">
      <alignment wrapText="1"/>
    </xf>
    <xf numFmtId="49" fontId="24" fillId="21" borderId="12" xfId="0" applyNumberFormat="1" applyFont="1" applyFill="1" applyBorder="1" applyAlignment="1">
      <alignment horizontal="center"/>
    </xf>
    <xf numFmtId="3" fontId="18" fillId="21" borderId="12" xfId="0" applyNumberFormat="1" applyFont="1" applyFill="1" applyBorder="1" applyAlignment="1"/>
    <xf numFmtId="164" fontId="24" fillId="0" borderId="12" xfId="0" applyNumberFormat="1" applyFont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3" fontId="24" fillId="21" borderId="12" xfId="0" applyNumberFormat="1" applyFont="1" applyFill="1" applyBorder="1" applyAlignment="1"/>
    <xf numFmtId="164" fontId="24" fillId="18" borderId="12" xfId="0" applyNumberFormat="1" applyFont="1" applyFill="1" applyBorder="1" applyAlignment="1">
      <alignment horizontal="center" vertical="center"/>
    </xf>
    <xf numFmtId="3" fontId="24" fillId="27" borderId="12" xfId="0" applyNumberFormat="1" applyFont="1" applyFill="1" applyBorder="1" applyAlignment="1">
      <alignment horizontal="center" vertical="center"/>
    </xf>
    <xf numFmtId="0" fontId="24" fillId="27" borderId="12" xfId="0" applyFont="1" applyFill="1" applyBorder="1" applyAlignment="1">
      <alignment horizontal="center" vertical="center" wrapText="1"/>
    </xf>
    <xf numFmtId="164" fontId="24" fillId="27" borderId="12" xfId="0" applyNumberFormat="1" applyFont="1" applyFill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49" fontId="18" fillId="0" borderId="8" xfId="0" applyNumberFormat="1" applyFont="1" applyFill="1" applyBorder="1" applyAlignment="1">
      <alignment vertical="center"/>
    </xf>
    <xf numFmtId="49" fontId="18" fillId="0" borderId="10" xfId="0" applyNumberFormat="1" applyFont="1" applyFill="1" applyBorder="1" applyAlignment="1">
      <alignment vertical="center"/>
    </xf>
    <xf numFmtId="49" fontId="24" fillId="0" borderId="9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185" fontId="24" fillId="0" borderId="12" xfId="0" applyNumberFormat="1" applyFont="1" applyBorder="1" applyAlignment="1">
      <alignment vertical="center"/>
    </xf>
    <xf numFmtId="185" fontId="18" fillId="24" borderId="12" xfId="0" applyNumberFormat="1" applyFont="1" applyFill="1" applyBorder="1" applyAlignment="1">
      <alignment vertical="center"/>
    </xf>
    <xf numFmtId="185" fontId="24" fillId="21" borderId="12" xfId="0" applyNumberFormat="1" applyFont="1" applyFill="1" applyBorder="1" applyAlignment="1">
      <alignment vertical="center"/>
    </xf>
    <xf numFmtId="185" fontId="18" fillId="0" borderId="12" xfId="0" applyNumberFormat="1" applyFont="1" applyFill="1" applyBorder="1"/>
    <xf numFmtId="3" fontId="24" fillId="0" borderId="0" xfId="0" applyNumberFormat="1" applyFont="1" applyBorder="1" applyAlignment="1">
      <alignment horizontal="right"/>
    </xf>
    <xf numFmtId="0" fontId="24" fillId="27" borderId="8" xfId="0" applyFont="1" applyFill="1" applyBorder="1" applyAlignment="1">
      <alignment horizontal="center" vertical="center"/>
    </xf>
    <xf numFmtId="3" fontId="47" fillId="26" borderId="8" xfId="0" applyNumberFormat="1" applyFont="1" applyFill="1" applyBorder="1" applyAlignment="1">
      <alignment horizontal="right"/>
    </xf>
    <xf numFmtId="0" fontId="24" fillId="28" borderId="8" xfId="0" applyFont="1" applyFill="1" applyBorder="1" applyAlignment="1"/>
    <xf numFmtId="0" fontId="18" fillId="0" borderId="16" xfId="0" applyFont="1" applyBorder="1"/>
    <xf numFmtId="0" fontId="24" fillId="21" borderId="12" xfId="0" applyFont="1" applyFill="1" applyBorder="1" applyAlignment="1">
      <alignment horizontal="center" vertical="center" wrapText="1"/>
    </xf>
    <xf numFmtId="0" fontId="25" fillId="0" borderId="12" xfId="0" applyFont="1" applyBorder="1"/>
    <xf numFmtId="165" fontId="18" fillId="0" borderId="11" xfId="0" applyNumberFormat="1" applyFont="1" applyFill="1" applyBorder="1"/>
    <xf numFmtId="49" fontId="18" fillId="0" borderId="11" xfId="0" applyNumberFormat="1" applyFont="1" applyBorder="1" applyAlignment="1">
      <alignment horizontal="center"/>
    </xf>
    <xf numFmtId="0" fontId="30" fillId="0" borderId="12" xfId="0" applyFont="1" applyBorder="1"/>
    <xf numFmtId="3" fontId="24" fillId="23" borderId="11" xfId="0" applyNumberFormat="1" applyFont="1" applyFill="1" applyBorder="1"/>
    <xf numFmtId="165" fontId="34" fillId="0" borderId="11" xfId="0" applyNumberFormat="1" applyFont="1" applyFill="1" applyBorder="1"/>
    <xf numFmtId="49" fontId="24" fillId="0" borderId="11" xfId="0" applyNumberFormat="1" applyFont="1" applyBorder="1" applyAlignment="1">
      <alignment horizontal="center"/>
    </xf>
    <xf numFmtId="49" fontId="18" fillId="0" borderId="17" xfId="0" applyNumberFormat="1" applyFont="1" applyFill="1" applyBorder="1"/>
    <xf numFmtId="49" fontId="24" fillId="21" borderId="17" xfId="0" applyNumberFormat="1" applyFont="1" applyFill="1" applyBorder="1"/>
    <xf numFmtId="49" fontId="24" fillId="0" borderId="17" xfId="0" applyNumberFormat="1" applyFont="1" applyBorder="1"/>
    <xf numFmtId="49" fontId="18" fillId="0" borderId="17" xfId="0" applyNumberFormat="1" applyFont="1" applyBorder="1"/>
    <xf numFmtId="49" fontId="18" fillId="18" borderId="11" xfId="0" applyNumberFormat="1" applyFont="1" applyFill="1" applyBorder="1" applyAlignment="1">
      <alignment horizontal="center" vertical="center"/>
    </xf>
    <xf numFmtId="49" fontId="18" fillId="0" borderId="8" xfId="0" applyNumberFormat="1" applyFont="1" applyFill="1" applyBorder="1" applyAlignment="1">
      <alignment horizontal="center"/>
    </xf>
    <xf numFmtId="0" fontId="24" fillId="0" borderId="11" xfId="0" applyFont="1" applyFill="1" applyBorder="1"/>
    <xf numFmtId="49" fontId="24" fillId="0" borderId="17" xfId="0" applyNumberFormat="1" applyFont="1" applyFill="1" applyBorder="1"/>
    <xf numFmtId="0" fontId="18" fillId="0" borderId="11" xfId="0" applyFont="1" applyFill="1" applyBorder="1"/>
    <xf numFmtId="16" fontId="18" fillId="0" borderId="11" xfId="0" applyNumberFormat="1" applyFont="1" applyFill="1" applyBorder="1"/>
    <xf numFmtId="0" fontId="24" fillId="23" borderId="11" xfId="0" applyFont="1" applyFill="1" applyBorder="1"/>
    <xf numFmtId="3" fontId="18" fillId="0" borderId="11" xfId="26" applyNumberFormat="1" applyFont="1" applyFill="1" applyBorder="1" applyAlignment="1" applyProtection="1"/>
    <xf numFmtId="0" fontId="18" fillId="0" borderId="17" xfId="0" applyFont="1" applyBorder="1"/>
    <xf numFmtId="0" fontId="18" fillId="0" borderId="11" xfId="0" applyFont="1" applyFill="1" applyBorder="1" applyAlignment="1">
      <alignment wrapText="1"/>
    </xf>
    <xf numFmtId="0" fontId="24" fillId="0" borderId="11" xfId="0" applyFont="1" applyBorder="1"/>
    <xf numFmtId="0" fontId="24" fillId="28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18" fillId="21" borderId="12" xfId="0" applyFont="1" applyFill="1" applyBorder="1" applyAlignment="1">
      <alignment horizontal="center"/>
    </xf>
    <xf numFmtId="0" fontId="18" fillId="27" borderId="18" xfId="0" applyFont="1" applyFill="1" applyBorder="1" applyAlignment="1">
      <alignment horizontal="center" wrapText="1"/>
    </xf>
    <xf numFmtId="0" fontId="18" fillId="21" borderId="18" xfId="0" applyFont="1" applyFill="1" applyBorder="1" applyAlignment="1">
      <alignment wrapText="1"/>
    </xf>
    <xf numFmtId="186" fontId="24" fillId="0" borderId="12" xfId="0" applyNumberFormat="1" applyFont="1" applyBorder="1" applyAlignment="1">
      <alignment horizontal="center"/>
    </xf>
    <xf numFmtId="49" fontId="18" fillId="0" borderId="15" xfId="0" applyNumberFormat="1" applyFont="1" applyBorder="1" applyAlignment="1">
      <alignment horizontal="center"/>
    </xf>
    <xf numFmtId="186" fontId="18" fillId="21" borderId="12" xfId="0" applyNumberFormat="1" applyFont="1" applyFill="1" applyBorder="1" applyAlignment="1">
      <alignment horizontal="center" vertical="center" wrapText="1"/>
    </xf>
    <xf numFmtId="3" fontId="24" fillId="27" borderId="8" xfId="0" applyNumberFormat="1" applyFont="1" applyFill="1" applyBorder="1" applyAlignment="1">
      <alignment horizontal="center" vertical="center"/>
    </xf>
    <xf numFmtId="0" fontId="24" fillId="21" borderId="12" xfId="0" applyFont="1" applyFill="1" applyBorder="1" applyAlignment="1">
      <alignment horizontal="center"/>
    </xf>
    <xf numFmtId="0" fontId="18" fillId="29" borderId="12" xfId="0" applyFont="1" applyFill="1" applyBorder="1" applyAlignment="1">
      <alignment horizontal="center" vertical="center" wrapText="1"/>
    </xf>
    <xf numFmtId="49" fontId="18" fillId="29" borderId="12" xfId="0" applyNumberFormat="1" applyFont="1" applyFill="1" applyBorder="1" applyAlignment="1">
      <alignment horizontal="center" vertical="center"/>
    </xf>
    <xf numFmtId="0" fontId="18" fillId="29" borderId="12" xfId="0" applyFont="1" applyFill="1" applyBorder="1" applyAlignment="1">
      <alignment horizontal="center" vertical="center"/>
    </xf>
    <xf numFmtId="0" fontId="18" fillId="22" borderId="12" xfId="0" applyFont="1" applyFill="1" applyBorder="1" applyAlignment="1">
      <alignment horizontal="right" vertical="center"/>
    </xf>
    <xf numFmtId="1" fontId="18" fillId="22" borderId="12" xfId="0" applyNumberFormat="1" applyFont="1" applyFill="1" applyBorder="1" applyAlignment="1">
      <alignment horizontal="right" vertical="center"/>
    </xf>
    <xf numFmtId="185" fontId="18" fillId="22" borderId="12" xfId="0" applyNumberFormat="1" applyFont="1" applyFill="1" applyBorder="1" applyAlignment="1">
      <alignment vertical="center"/>
    </xf>
    <xf numFmtId="185" fontId="24" fillId="22" borderId="12" xfId="0" applyNumberFormat="1" applyFont="1" applyFill="1" applyBorder="1" applyAlignment="1">
      <alignment vertical="center"/>
    </xf>
    <xf numFmtId="185" fontId="18" fillId="22" borderId="12" xfId="0" applyNumberFormat="1" applyFont="1" applyFill="1" applyBorder="1" applyAlignment="1">
      <alignment horizontal="right" vertical="center"/>
    </xf>
    <xf numFmtId="185" fontId="18" fillId="0" borderId="12" xfId="0" applyNumberFormat="1" applyFont="1" applyBorder="1" applyAlignment="1">
      <alignment horizontal="center"/>
    </xf>
    <xf numFmtId="185" fontId="18" fillId="0" borderId="12" xfId="0" applyNumberFormat="1" applyFont="1" applyBorder="1" applyAlignment="1">
      <alignment horizontal="left" vertical="center"/>
    </xf>
    <xf numFmtId="185" fontId="18" fillId="0" borderId="12" xfId="0" applyNumberFormat="1" applyFont="1" applyBorder="1" applyAlignment="1">
      <alignment horizontal="right" vertical="center"/>
    </xf>
    <xf numFmtId="185" fontId="40" fillId="22" borderId="12" xfId="0" applyNumberFormat="1" applyFont="1" applyFill="1" applyBorder="1" applyAlignment="1">
      <alignment vertical="center"/>
    </xf>
    <xf numFmtId="185" fontId="18" fillId="22" borderId="12" xfId="0" applyNumberFormat="1" applyFont="1" applyFill="1" applyBorder="1"/>
    <xf numFmtId="185" fontId="24" fillId="22" borderId="12" xfId="0" applyNumberFormat="1" applyFont="1" applyFill="1" applyBorder="1"/>
    <xf numFmtId="185" fontId="24" fillId="0" borderId="12" xfId="0" applyNumberFormat="1" applyFont="1" applyBorder="1" applyAlignment="1">
      <alignment horizontal="center" vertical="center"/>
    </xf>
    <xf numFmtId="0" fontId="18" fillId="21" borderId="12" xfId="0" applyFont="1" applyFill="1" applyBorder="1"/>
    <xf numFmtId="0" fontId="18" fillId="0" borderId="18" xfId="0" applyFont="1" applyBorder="1" applyAlignment="1">
      <alignment wrapText="1"/>
    </xf>
    <xf numFmtId="0" fontId="18" fillId="0" borderId="18" xfId="0" applyFont="1" applyBorder="1"/>
    <xf numFmtId="0" fontId="18" fillId="22" borderId="12" xfId="0" applyFont="1" applyFill="1" applyBorder="1" applyAlignment="1">
      <alignment horizontal="center"/>
    </xf>
    <xf numFmtId="0" fontId="18" fillId="23" borderId="18" xfId="0" applyFont="1" applyFill="1" applyBorder="1"/>
    <xf numFmtId="0" fontId="18" fillId="0" borderId="12" xfId="0" applyFont="1" applyFill="1" applyBorder="1" applyAlignment="1">
      <alignment horizontal="center"/>
    </xf>
    <xf numFmtId="0" fontId="18" fillId="0" borderId="18" xfId="0" applyFont="1" applyFill="1" applyBorder="1"/>
    <xf numFmtId="0" fontId="18" fillId="0" borderId="18" xfId="0" applyFont="1" applyFill="1" applyBorder="1" applyAlignment="1">
      <alignment wrapText="1"/>
    </xf>
    <xf numFmtId="0" fontId="18" fillId="21" borderId="19" xfId="0" applyFont="1" applyFill="1" applyBorder="1" applyAlignment="1">
      <alignment wrapText="1"/>
    </xf>
    <xf numFmtId="0" fontId="18" fillId="21" borderId="19" xfId="0" applyFont="1" applyFill="1" applyBorder="1"/>
    <xf numFmtId="0" fontId="18" fillId="21" borderId="0" xfId="0" applyFont="1" applyFill="1" applyBorder="1" applyAlignment="1">
      <alignment wrapText="1"/>
    </xf>
    <xf numFmtId="0" fontId="18" fillId="21" borderId="20" xfId="0" applyFont="1" applyFill="1" applyBorder="1" applyAlignment="1">
      <alignment horizontal="center"/>
    </xf>
    <xf numFmtId="0" fontId="18" fillId="22" borderId="18" xfId="0" applyFont="1" applyFill="1" applyBorder="1" applyAlignment="1">
      <alignment wrapText="1"/>
    </xf>
    <xf numFmtId="0" fontId="24" fillId="21" borderId="19" xfId="0" applyFont="1" applyFill="1" applyBorder="1"/>
    <xf numFmtId="0" fontId="24" fillId="22" borderId="19" xfId="0" applyFont="1" applyFill="1" applyBorder="1"/>
    <xf numFmtId="185" fontId="18" fillId="23" borderId="12" xfId="0" applyNumberFormat="1" applyFont="1" applyFill="1" applyBorder="1" applyAlignment="1">
      <alignment horizontal="right"/>
    </xf>
    <xf numFmtId="185" fontId="24" fillId="23" borderId="12" xfId="0" applyNumberFormat="1" applyFont="1" applyFill="1" applyBorder="1" applyAlignment="1">
      <alignment horizontal="right"/>
    </xf>
    <xf numFmtId="49" fontId="24" fillId="23" borderId="12" xfId="0" applyNumberFormat="1" applyFont="1" applyFill="1" applyBorder="1" applyAlignment="1">
      <alignment horizontal="center"/>
    </xf>
    <xf numFmtId="0" fontId="24" fillId="23" borderId="12" xfId="0" applyFont="1" applyFill="1" applyBorder="1" applyAlignment="1"/>
    <xf numFmtId="0" fontId="18" fillId="21" borderId="12" xfId="0" applyFont="1" applyFill="1" applyBorder="1" applyAlignment="1">
      <alignment horizontal="center" vertical="center" wrapText="1"/>
    </xf>
    <xf numFmtId="1" fontId="18" fillId="0" borderId="12" xfId="0" applyNumberFormat="1" applyFont="1" applyBorder="1"/>
    <xf numFmtId="3" fontId="18" fillId="0" borderId="10" xfId="0" applyNumberFormat="1" applyFont="1" applyBorder="1" applyAlignment="1">
      <alignment horizontal="center"/>
    </xf>
    <xf numFmtId="185" fontId="31" fillId="0" borderId="0" xfId="0" applyNumberFormat="1" applyFont="1"/>
    <xf numFmtId="185" fontId="27" fillId="0" borderId="0" xfId="0" applyNumberFormat="1" applyFont="1"/>
    <xf numFmtId="0" fontId="24" fillId="21" borderId="12" xfId="0" applyFont="1" applyFill="1" applyBorder="1" applyAlignment="1">
      <alignment horizontal="center"/>
    </xf>
    <xf numFmtId="0" fontId="24" fillId="0" borderId="0" xfId="0" applyFont="1" applyBorder="1" applyAlignment="1"/>
    <xf numFmtId="0" fontId="53" fillId="0" borderId="0" xfId="0" applyFont="1"/>
    <xf numFmtId="3" fontId="24" fillId="0" borderId="0" xfId="26" applyNumberFormat="1" applyFont="1" applyFill="1" applyBorder="1" applyAlignment="1" applyProtection="1">
      <alignment horizontal="center" wrapText="1"/>
    </xf>
    <xf numFmtId="41" fontId="24" fillId="23" borderId="12" xfId="0" applyNumberFormat="1" applyFont="1" applyFill="1" applyBorder="1" applyAlignment="1"/>
    <xf numFmtId="185" fontId="52" fillId="0" borderId="12" xfId="0" applyNumberFormat="1" applyFont="1" applyBorder="1" applyAlignment="1">
      <alignment horizontal="center"/>
    </xf>
    <xf numFmtId="185" fontId="18" fillId="0" borderId="0" xfId="0" applyNumberFormat="1" applyFont="1"/>
    <xf numFmtId="185" fontId="18" fillId="30" borderId="12" xfId="0" applyNumberFormat="1" applyFont="1" applyFill="1" applyBorder="1"/>
    <xf numFmtId="0" fontId="18" fillId="27" borderId="12" xfId="0" applyFont="1" applyFill="1" applyBorder="1" applyAlignment="1">
      <alignment horizontal="center" vertical="center"/>
    </xf>
    <xf numFmtId="41" fontId="18" fillId="0" borderId="12" xfId="0" applyNumberFormat="1" applyFont="1" applyBorder="1"/>
    <xf numFmtId="41" fontId="24" fillId="21" borderId="12" xfId="0" applyNumberFormat="1" applyFont="1" applyFill="1" applyBorder="1"/>
    <xf numFmtId="3" fontId="18" fillId="21" borderId="12" xfId="0" applyNumberFormat="1" applyFont="1" applyFill="1" applyBorder="1"/>
    <xf numFmtId="0" fontId="33" fillId="21" borderId="12" xfId="0" applyFont="1" applyFill="1" applyBorder="1"/>
    <xf numFmtId="0" fontId="18" fillId="0" borderId="20" xfId="0" applyFont="1" applyBorder="1" applyAlignment="1">
      <alignment horizontal="center"/>
    </xf>
    <xf numFmtId="0" fontId="24" fillId="0" borderId="20" xfId="0" applyFont="1" applyBorder="1"/>
    <xf numFmtId="3" fontId="24" fillId="0" borderId="20" xfId="0" applyNumberFormat="1" applyFont="1" applyBorder="1" applyAlignment="1">
      <alignment wrapText="1"/>
    </xf>
    <xf numFmtId="0" fontId="27" fillId="0" borderId="20" xfId="0" applyFont="1" applyBorder="1"/>
    <xf numFmtId="185" fontId="18" fillId="0" borderId="20" xfId="0" applyNumberFormat="1" applyFont="1" applyBorder="1"/>
    <xf numFmtId="3" fontId="18" fillId="0" borderId="9" xfId="0" applyNumberFormat="1" applyFont="1" applyBorder="1" applyAlignment="1">
      <alignment horizontal="left" vertical="center" wrapText="1"/>
    </xf>
    <xf numFmtId="3" fontId="18" fillId="0" borderId="16" xfId="0" applyNumberFormat="1" applyFont="1" applyBorder="1"/>
    <xf numFmtId="49" fontId="18" fillId="0" borderId="10" xfId="0" applyNumberFormat="1" applyFont="1" applyBorder="1" applyAlignment="1">
      <alignment horizontal="center"/>
    </xf>
    <xf numFmtId="49" fontId="24" fillId="0" borderId="10" xfId="0" applyNumberFormat="1" applyFont="1" applyBorder="1" applyAlignment="1">
      <alignment horizontal="center"/>
    </xf>
    <xf numFmtId="3" fontId="18" fillId="0" borderId="9" xfId="0" applyNumberFormat="1" applyFont="1" applyBorder="1" applyAlignment="1">
      <alignment horizontal="left"/>
    </xf>
    <xf numFmtId="3" fontId="18" fillId="0" borderId="20" xfId="0" applyNumberFormat="1" applyFont="1" applyBorder="1"/>
    <xf numFmtId="3" fontId="18" fillId="0" borderId="21" xfId="0" applyNumberFormat="1" applyFont="1" applyBorder="1" applyAlignment="1">
      <alignment horizontal="center"/>
    </xf>
    <xf numFmtId="3" fontId="24" fillId="0" borderId="21" xfId="0" applyNumberFormat="1" applyFont="1" applyBorder="1" applyAlignment="1">
      <alignment horizontal="center"/>
    </xf>
    <xf numFmtId="3" fontId="18" fillId="0" borderId="21" xfId="0" applyNumberFormat="1" applyFont="1" applyBorder="1" applyAlignment="1">
      <alignment horizontal="left"/>
    </xf>
    <xf numFmtId="3" fontId="24" fillId="0" borderId="0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/>
    <xf numFmtId="3" fontId="18" fillId="0" borderId="0" xfId="0" applyNumberFormat="1" applyFont="1" applyFill="1" applyBorder="1"/>
    <xf numFmtId="3" fontId="24" fillId="0" borderId="0" xfId="0" applyNumberFormat="1" applyFont="1" applyFill="1" applyBorder="1" applyAlignment="1">
      <alignment vertical="center"/>
    </xf>
    <xf numFmtId="3" fontId="24" fillId="0" borderId="10" xfId="0" applyNumberFormat="1" applyFont="1" applyBorder="1" applyAlignment="1">
      <alignment horizontal="center"/>
    </xf>
    <xf numFmtId="3" fontId="24" fillId="22" borderId="12" xfId="0" applyNumberFormat="1" applyFont="1" applyFill="1" applyBorder="1"/>
    <xf numFmtId="3" fontId="18" fillId="23" borderId="12" xfId="0" applyNumberFormat="1" applyFont="1" applyFill="1" applyBorder="1"/>
    <xf numFmtId="3" fontId="24" fillId="23" borderId="12" xfId="0" applyNumberFormat="1" applyFont="1" applyFill="1" applyBorder="1" applyAlignment="1">
      <alignment vertical="center"/>
    </xf>
    <xf numFmtId="3" fontId="48" fillId="0" borderId="0" xfId="0" applyNumberFormat="1" applyFont="1"/>
    <xf numFmtId="3" fontId="22" fillId="0" borderId="0" xfId="0" applyNumberFormat="1" applyFont="1"/>
    <xf numFmtId="3" fontId="18" fillId="0" borderId="10" xfId="0" applyNumberFormat="1" applyFont="1" applyBorder="1" applyAlignment="1">
      <alignment horizontal="left" wrapText="1"/>
    </xf>
    <xf numFmtId="0" fontId="44" fillId="0" borderId="0" xfId="0" applyFont="1" applyAlignment="1"/>
    <xf numFmtId="185" fontId="42" fillId="0" borderId="0" xfId="0" applyNumberFormat="1" applyFont="1"/>
    <xf numFmtId="185" fontId="18" fillId="0" borderId="8" xfId="0" applyNumberFormat="1" applyFont="1" applyBorder="1" applyAlignment="1">
      <alignment horizontal="center"/>
    </xf>
    <xf numFmtId="2" fontId="18" fillId="22" borderId="8" xfId="0" applyNumberFormat="1" applyFont="1" applyFill="1" applyBorder="1" applyAlignment="1">
      <alignment horizontal="center"/>
    </xf>
    <xf numFmtId="2" fontId="24" fillId="22" borderId="11" xfId="0" applyNumberFormat="1" applyFont="1" applyFill="1" applyBorder="1" applyAlignment="1">
      <alignment horizontal="center"/>
    </xf>
    <xf numFmtId="0" fontId="18" fillId="22" borderId="11" xfId="0" applyFont="1" applyFill="1" applyBorder="1" applyAlignment="1">
      <alignment wrapText="1"/>
    </xf>
    <xf numFmtId="2" fontId="24" fillId="22" borderId="8" xfId="0" applyNumberFormat="1" applyFont="1" applyFill="1" applyBorder="1" applyAlignment="1">
      <alignment horizontal="center"/>
    </xf>
    <xf numFmtId="0" fontId="24" fillId="22" borderId="8" xfId="0" applyFont="1" applyFill="1" applyBorder="1" applyAlignment="1">
      <alignment wrapText="1"/>
    </xf>
    <xf numFmtId="0" fontId="42" fillId="0" borderId="22" xfId="0" applyFont="1" applyBorder="1"/>
    <xf numFmtId="185" fontId="42" fillId="0" borderId="22" xfId="0" applyNumberFormat="1" applyFont="1" applyBorder="1"/>
    <xf numFmtId="0" fontId="18" fillId="22" borderId="12" xfId="0" applyFont="1" applyFill="1" applyBorder="1" applyAlignment="1">
      <alignment horizontal="center" vertical="center"/>
    </xf>
    <xf numFmtId="185" fontId="18" fillId="0" borderId="22" xfId="0" applyNumberFormat="1" applyFont="1" applyBorder="1"/>
    <xf numFmtId="49" fontId="24" fillId="0" borderId="21" xfId="0" applyNumberFormat="1" applyFont="1" applyBorder="1" applyAlignment="1">
      <alignment horizontal="center" vertical="center"/>
    </xf>
    <xf numFmtId="49" fontId="24" fillId="0" borderId="21" xfId="0" applyNumberFormat="1" applyFont="1" applyBorder="1" applyAlignment="1">
      <alignment vertical="center"/>
    </xf>
    <xf numFmtId="49" fontId="24" fillId="0" borderId="8" xfId="0" applyNumberFormat="1" applyFont="1" applyBorder="1" applyAlignment="1">
      <alignment horizontal="center" vertical="center"/>
    </xf>
    <xf numFmtId="49" fontId="18" fillId="0" borderId="8" xfId="0" applyNumberFormat="1" applyFont="1" applyBorder="1" applyAlignment="1">
      <alignment vertical="center"/>
    </xf>
    <xf numFmtId="49" fontId="18" fillId="24" borderId="8" xfId="0" applyNumberFormat="1" applyFont="1" applyFill="1" applyBorder="1" applyAlignment="1">
      <alignment vertical="center" wrapText="1"/>
    </xf>
    <xf numFmtId="49" fontId="18" fillId="0" borderId="12" xfId="0" applyNumberFormat="1" applyFont="1" applyFill="1" applyBorder="1" applyAlignment="1">
      <alignment horizontal="center" vertical="center"/>
    </xf>
    <xf numFmtId="49" fontId="24" fillId="0" borderId="12" xfId="0" applyNumberFormat="1" applyFont="1" applyFill="1" applyBorder="1" applyAlignment="1">
      <alignment horizontal="center" vertical="center"/>
    </xf>
    <xf numFmtId="49" fontId="18" fillId="0" borderId="23" xfId="0" applyNumberFormat="1" applyFont="1" applyFill="1" applyBorder="1" applyAlignment="1">
      <alignment vertical="center"/>
    </xf>
    <xf numFmtId="49" fontId="18" fillId="0" borderId="21" xfId="0" applyNumberFormat="1" applyFont="1" applyBorder="1" applyAlignment="1">
      <alignment horizontal="center" vertical="center"/>
    </xf>
    <xf numFmtId="49" fontId="18" fillId="24" borderId="8" xfId="0" applyNumberFormat="1" applyFont="1" applyFill="1" applyBorder="1" applyAlignment="1">
      <alignment vertical="center"/>
    </xf>
    <xf numFmtId="49" fontId="24" fillId="21" borderId="8" xfId="0" applyNumberFormat="1" applyFont="1" applyFill="1" applyBorder="1" applyAlignment="1">
      <alignment vertical="center"/>
    </xf>
    <xf numFmtId="49" fontId="24" fillId="21" borderId="8" xfId="0" applyNumberFormat="1" applyFont="1" applyFill="1" applyBorder="1" applyAlignment="1">
      <alignment horizontal="center" vertical="center"/>
    </xf>
    <xf numFmtId="49" fontId="24" fillId="21" borderId="8" xfId="0" applyNumberFormat="1" applyFont="1" applyFill="1" applyBorder="1" applyAlignment="1">
      <alignment vertical="center" wrapText="1"/>
    </xf>
    <xf numFmtId="49" fontId="24" fillId="0" borderId="8" xfId="0" applyNumberFormat="1" applyFont="1" applyBorder="1" applyAlignment="1">
      <alignment vertical="center"/>
    </xf>
    <xf numFmtId="49" fontId="18" fillId="0" borderId="11" xfId="0" applyNumberFormat="1" applyFont="1" applyBorder="1" applyAlignment="1">
      <alignment horizontal="center" vertical="center"/>
    </xf>
    <xf numFmtId="49" fontId="24" fillId="21" borderId="11" xfId="0" applyNumberFormat="1" applyFont="1" applyFill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49" fontId="24" fillId="0" borderId="8" xfId="0" applyNumberFormat="1" applyFont="1" applyBorder="1" applyAlignment="1"/>
    <xf numFmtId="49" fontId="24" fillId="0" borderId="11" xfId="0" applyNumberFormat="1" applyFont="1" applyBorder="1" applyAlignment="1">
      <alignment vertical="center"/>
    </xf>
    <xf numFmtId="49" fontId="18" fillId="0" borderId="10" xfId="0" applyNumberFormat="1" applyFont="1" applyBorder="1" applyAlignment="1">
      <alignment vertical="center"/>
    </xf>
    <xf numFmtId="3" fontId="36" fillId="21" borderId="8" xfId="0" applyNumberFormat="1" applyFont="1" applyFill="1" applyBorder="1" applyAlignment="1"/>
    <xf numFmtId="3" fontId="24" fillId="21" borderId="8" xfId="0" applyNumberFormat="1" applyFont="1" applyFill="1" applyBorder="1" applyAlignment="1"/>
    <xf numFmtId="3" fontId="24" fillId="0" borderId="11" xfId="0" applyNumberFormat="1" applyFont="1" applyBorder="1" applyAlignment="1">
      <alignment horizontal="left" vertical="center"/>
    </xf>
    <xf numFmtId="3" fontId="18" fillId="0" borderId="9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/>
    </xf>
    <xf numFmtId="3" fontId="48" fillId="0" borderId="0" xfId="0" applyNumberFormat="1" applyFont="1" applyBorder="1" applyAlignment="1"/>
    <xf numFmtId="1" fontId="18" fillId="0" borderId="12" xfId="0" applyNumberFormat="1" applyFont="1" applyBorder="1" applyAlignment="1">
      <alignment vertical="center"/>
    </xf>
    <xf numFmtId="185" fontId="18" fillId="21" borderId="12" xfId="0" applyNumberFormat="1" applyFont="1" applyFill="1" applyBorder="1"/>
    <xf numFmtId="185" fontId="24" fillId="23" borderId="12" xfId="0" applyNumberFormat="1" applyFont="1" applyFill="1" applyBorder="1" applyAlignment="1">
      <alignment vertical="center"/>
    </xf>
    <xf numFmtId="0" fontId="24" fillId="0" borderId="17" xfId="0" applyFont="1" applyBorder="1" applyAlignment="1">
      <alignment horizontal="center"/>
    </xf>
    <xf numFmtId="0" fontId="24" fillId="25" borderId="17" xfId="0" applyFont="1" applyFill="1" applyBorder="1" applyAlignment="1">
      <alignment horizontal="center"/>
    </xf>
    <xf numFmtId="0" fontId="24" fillId="24" borderId="17" xfId="0" applyFont="1" applyFill="1" applyBorder="1" applyAlignment="1">
      <alignment horizontal="center"/>
    </xf>
    <xf numFmtId="0" fontId="24" fillId="22" borderId="17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12" xfId="0" applyFont="1" applyFill="1" applyBorder="1" applyAlignment="1">
      <alignment horizontal="center" wrapText="1"/>
    </xf>
    <xf numFmtId="0" fontId="18" fillId="24" borderId="17" xfId="0" applyFont="1" applyFill="1" applyBorder="1" applyAlignment="1">
      <alignment horizontal="center"/>
    </xf>
    <xf numFmtId="3" fontId="18" fillId="0" borderId="13" xfId="0" applyNumberFormat="1" applyFont="1" applyFill="1" applyBorder="1"/>
    <xf numFmtId="0" fontId="24" fillId="25" borderId="12" xfId="0" applyFont="1" applyFill="1" applyBorder="1" applyAlignment="1">
      <alignment horizontal="center"/>
    </xf>
    <xf numFmtId="3" fontId="18" fillId="22" borderId="13" xfId="0" applyNumberFormat="1" applyFont="1" applyFill="1" applyBorder="1"/>
    <xf numFmtId="185" fontId="18" fillId="0" borderId="13" xfId="0" applyNumberFormat="1" applyFont="1" applyBorder="1"/>
    <xf numFmtId="185" fontId="18" fillId="25" borderId="13" xfId="0" applyNumberFormat="1" applyFont="1" applyFill="1" applyBorder="1"/>
    <xf numFmtId="0" fontId="18" fillId="0" borderId="13" xfId="0" applyFont="1" applyFill="1" applyBorder="1"/>
    <xf numFmtId="3" fontId="24" fillId="24" borderId="12" xfId="0" applyNumberFormat="1" applyFont="1" applyFill="1" applyBorder="1"/>
    <xf numFmtId="185" fontId="0" fillId="0" borderId="0" xfId="0" applyNumberFormat="1"/>
    <xf numFmtId="185" fontId="24" fillId="23" borderId="0" xfId="0" applyNumberFormat="1" applyFont="1" applyFill="1"/>
    <xf numFmtId="3" fontId="24" fillId="0" borderId="12" xfId="0" applyNumberFormat="1" applyFont="1" applyBorder="1" applyAlignment="1"/>
    <xf numFmtId="3" fontId="18" fillId="0" borderId="12" xfId="0" applyNumberFormat="1" applyFont="1" applyBorder="1" applyAlignment="1">
      <alignment wrapText="1"/>
    </xf>
    <xf numFmtId="0" fontId="18" fillId="0" borderId="12" xfId="0" applyFont="1" applyBorder="1" applyAlignment="1"/>
    <xf numFmtId="185" fontId="24" fillId="24" borderId="12" xfId="0" applyNumberFormat="1" applyFont="1" applyFill="1" applyBorder="1"/>
    <xf numFmtId="0" fontId="54" fillId="0" borderId="0" xfId="0" applyFont="1"/>
    <xf numFmtId="165" fontId="18" fillId="0" borderId="0" xfId="0" applyNumberFormat="1" applyFont="1" applyFill="1" applyBorder="1"/>
    <xf numFmtId="0" fontId="24" fillId="18" borderId="17" xfId="0" applyFont="1" applyFill="1" applyBorder="1" applyAlignment="1">
      <alignment horizontal="center" vertical="center"/>
    </xf>
    <xf numFmtId="0" fontId="24" fillId="21" borderId="12" xfId="0" applyFont="1" applyFill="1" applyBorder="1" applyAlignment="1">
      <alignment horizontal="center" wrapText="1"/>
    </xf>
    <xf numFmtId="185" fontId="24" fillId="22" borderId="17" xfId="0" applyNumberFormat="1" applyFont="1" applyFill="1" applyBorder="1"/>
    <xf numFmtId="41" fontId="24" fillId="22" borderId="12" xfId="0" applyNumberFormat="1" applyFont="1" applyFill="1" applyBorder="1" applyAlignment="1"/>
    <xf numFmtId="185" fontId="24" fillId="23" borderId="12" xfId="0" applyNumberFormat="1" applyFont="1" applyFill="1" applyBorder="1" applyAlignment="1">
      <alignment horizontal="center"/>
    </xf>
    <xf numFmtId="3" fontId="18" fillId="0" borderId="8" xfId="33" applyNumberFormat="1" applyFont="1" applyFill="1" applyBorder="1" applyAlignment="1">
      <alignment horizontal="right"/>
    </xf>
    <xf numFmtId="3" fontId="24" fillId="0" borderId="8" xfId="33" applyNumberFormat="1" applyFont="1" applyFill="1" applyBorder="1" applyAlignment="1">
      <alignment horizontal="right"/>
    </xf>
    <xf numFmtId="0" fontId="24" fillId="23" borderId="12" xfId="0" applyFont="1" applyFill="1" applyBorder="1" applyAlignment="1">
      <alignment horizontal="center"/>
    </xf>
    <xf numFmtId="185" fontId="24" fillId="0" borderId="12" xfId="0" applyNumberFormat="1" applyFont="1" applyFill="1" applyBorder="1"/>
    <xf numFmtId="49" fontId="18" fillId="0" borderId="24" xfId="0" applyNumberFormat="1" applyFont="1" applyBorder="1" applyAlignment="1">
      <alignment horizontal="center" vertical="center"/>
    </xf>
    <xf numFmtId="49" fontId="24" fillId="0" borderId="25" xfId="0" applyNumberFormat="1" applyFont="1" applyBorder="1" applyAlignment="1">
      <alignment horizontal="center" vertical="center"/>
    </xf>
    <xf numFmtId="185" fontId="18" fillId="0" borderId="20" xfId="0" applyNumberFormat="1" applyFont="1" applyBorder="1" applyAlignment="1">
      <alignment vertical="center"/>
    </xf>
    <xf numFmtId="49" fontId="18" fillId="0" borderId="9" xfId="0" applyNumberFormat="1" applyFont="1" applyBorder="1" applyAlignment="1">
      <alignment horizontal="center" vertical="center"/>
    </xf>
    <xf numFmtId="49" fontId="24" fillId="0" borderId="20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vertical="center"/>
    </xf>
    <xf numFmtId="49" fontId="18" fillId="0" borderId="24" xfId="0" applyNumberFormat="1" applyFont="1" applyFill="1" applyBorder="1" applyAlignment="1">
      <alignment horizontal="center" vertical="center"/>
    </xf>
    <xf numFmtId="49" fontId="24" fillId="0" borderId="15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vertical="center"/>
    </xf>
    <xf numFmtId="185" fontId="18" fillId="0" borderId="16" xfId="0" applyNumberFormat="1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4" fillId="0" borderId="12" xfId="0" applyFont="1" applyBorder="1" applyAlignment="1">
      <alignment horizontal="center" vertical="center"/>
    </xf>
    <xf numFmtId="3" fontId="24" fillId="23" borderId="12" xfId="0" applyNumberFormat="1" applyFont="1" applyFill="1" applyBorder="1" applyAlignment="1">
      <alignment vertical="center"/>
    </xf>
    <xf numFmtId="0" fontId="55" fillId="0" borderId="0" xfId="0" applyFont="1"/>
    <xf numFmtId="3" fontId="44" fillId="27" borderId="11" xfId="0" applyNumberFormat="1" applyFont="1" applyFill="1" applyBorder="1" applyAlignment="1">
      <alignment horizontal="center" vertical="center"/>
    </xf>
    <xf numFmtId="3" fontId="55" fillId="27" borderId="11" xfId="0" applyNumberFormat="1" applyFont="1" applyFill="1" applyBorder="1" applyAlignment="1">
      <alignment horizontal="center" vertical="center"/>
    </xf>
    <xf numFmtId="3" fontId="55" fillId="27" borderId="8" xfId="0" applyNumberFormat="1" applyFont="1" applyFill="1" applyBorder="1" applyAlignment="1">
      <alignment horizontal="center" vertical="center"/>
    </xf>
    <xf numFmtId="1" fontId="55" fillId="21" borderId="12" xfId="0" applyNumberFormat="1" applyFont="1" applyFill="1" applyBorder="1" applyAlignment="1">
      <alignment horizontal="center" vertical="center" wrapText="1"/>
    </xf>
    <xf numFmtId="3" fontId="55" fillId="27" borderId="12" xfId="0" applyNumberFormat="1" applyFont="1" applyFill="1" applyBorder="1" applyAlignment="1">
      <alignment horizontal="center" vertical="center" wrapText="1"/>
    </xf>
    <xf numFmtId="0" fontId="55" fillId="21" borderId="12" xfId="0" applyFont="1" applyFill="1" applyBorder="1" applyAlignment="1">
      <alignment horizontal="center" vertical="center" wrapText="1"/>
    </xf>
    <xf numFmtId="1" fontId="55" fillId="23" borderId="12" xfId="0" applyNumberFormat="1" applyFont="1" applyFill="1" applyBorder="1" applyAlignment="1">
      <alignment horizontal="center" vertical="center" wrapText="1"/>
    </xf>
    <xf numFmtId="3" fontId="55" fillId="0" borderId="8" xfId="0" applyNumberFormat="1" applyFont="1" applyBorder="1" applyAlignment="1">
      <alignment horizontal="center"/>
    </xf>
    <xf numFmtId="3" fontId="44" fillId="0" borderId="11" xfId="0" applyNumberFormat="1" applyFont="1" applyBorder="1" applyAlignment="1">
      <alignment horizontal="center"/>
    </xf>
    <xf numFmtId="3" fontId="44" fillId="0" borderId="11" xfId="26" applyNumberFormat="1" applyFont="1" applyFill="1" applyBorder="1" applyAlignment="1" applyProtection="1"/>
    <xf numFmtId="1" fontId="55" fillId="0" borderId="12" xfId="0" applyNumberFormat="1" applyFont="1" applyBorder="1"/>
    <xf numFmtId="3" fontId="55" fillId="0" borderId="17" xfId="0" applyNumberFormat="1" applyFont="1" applyBorder="1"/>
    <xf numFmtId="0" fontId="55" fillId="0" borderId="12" xfId="0" applyFont="1" applyBorder="1"/>
    <xf numFmtId="1" fontId="55" fillId="24" borderId="12" xfId="0" applyNumberFormat="1" applyFont="1" applyFill="1" applyBorder="1"/>
    <xf numFmtId="3" fontId="55" fillId="0" borderId="11" xfId="0" applyNumberFormat="1" applyFont="1" applyBorder="1" applyAlignment="1">
      <alignment horizontal="center"/>
    </xf>
    <xf numFmtId="3" fontId="55" fillId="0" borderId="11" xfId="26" applyNumberFormat="1" applyFont="1" applyFill="1" applyBorder="1" applyAlignment="1" applyProtection="1"/>
    <xf numFmtId="185" fontId="55" fillId="0" borderId="12" xfId="0" applyNumberFormat="1" applyFont="1" applyBorder="1"/>
    <xf numFmtId="185" fontId="55" fillId="24" borderId="12" xfId="0" applyNumberFormat="1" applyFont="1" applyFill="1" applyBorder="1"/>
    <xf numFmtId="3" fontId="55" fillId="0" borderId="11" xfId="26" applyNumberFormat="1" applyFont="1" applyFill="1" applyBorder="1" applyAlignment="1" applyProtection="1">
      <alignment wrapText="1"/>
    </xf>
    <xf numFmtId="185" fontId="55" fillId="0" borderId="17" xfId="0" applyNumberFormat="1" applyFont="1" applyBorder="1"/>
    <xf numFmtId="3" fontId="44" fillId="0" borderId="8" xfId="0" applyNumberFormat="1" applyFont="1" applyBorder="1" applyAlignment="1">
      <alignment horizontal="center"/>
    </xf>
    <xf numFmtId="3" fontId="44" fillId="21" borderId="11" xfId="0" applyNumberFormat="1" applyFont="1" applyFill="1" applyBorder="1" applyAlignment="1">
      <alignment horizontal="center"/>
    </xf>
    <xf numFmtId="3" fontId="44" fillId="21" borderId="11" xfId="26" applyNumberFormat="1" applyFont="1" applyFill="1" applyBorder="1" applyAlignment="1" applyProtection="1"/>
    <xf numFmtId="185" fontId="44" fillId="21" borderId="12" xfId="0" applyNumberFormat="1" applyFont="1" applyFill="1" applyBorder="1"/>
    <xf numFmtId="185" fontId="44" fillId="21" borderId="17" xfId="0" applyNumberFormat="1" applyFont="1" applyFill="1" applyBorder="1"/>
    <xf numFmtId="3" fontId="55" fillId="0" borderId="9" xfId="0" applyNumberFormat="1" applyFont="1" applyBorder="1" applyAlignment="1">
      <alignment horizontal="center"/>
    </xf>
    <xf numFmtId="3" fontId="55" fillId="0" borderId="9" xfId="26" applyNumberFormat="1" applyFont="1" applyFill="1" applyBorder="1" applyAlignment="1" applyProtection="1"/>
    <xf numFmtId="3" fontId="44" fillId="0" borderId="11" xfId="0" applyNumberFormat="1" applyFont="1" applyFill="1" applyBorder="1" applyAlignment="1">
      <alignment horizontal="center"/>
    </xf>
    <xf numFmtId="3" fontId="55" fillId="21" borderId="9" xfId="26" applyNumberFormat="1" applyFont="1" applyFill="1" applyBorder="1" applyAlignment="1" applyProtection="1"/>
    <xf numFmtId="185" fontId="55" fillId="21" borderId="12" xfId="0" applyNumberFormat="1" applyFont="1" applyFill="1" applyBorder="1"/>
    <xf numFmtId="0" fontId="44" fillId="0" borderId="12" xfId="0" applyFont="1" applyBorder="1"/>
    <xf numFmtId="0" fontId="44" fillId="24" borderId="12" xfId="0" applyFont="1" applyFill="1" applyBorder="1"/>
    <xf numFmtId="0" fontId="55" fillId="24" borderId="12" xfId="0" applyFont="1" applyFill="1" applyBorder="1"/>
    <xf numFmtId="185" fontId="55" fillId="0" borderId="12" xfId="0" applyNumberFormat="1" applyFont="1" applyBorder="1" applyAlignment="1">
      <alignment horizontal="right"/>
    </xf>
    <xf numFmtId="3" fontId="55" fillId="0" borderId="8" xfId="26" applyNumberFormat="1" applyFont="1" applyFill="1" applyBorder="1" applyAlignment="1" applyProtection="1">
      <alignment wrapText="1"/>
    </xf>
    <xf numFmtId="185" fontId="44" fillId="31" borderId="17" xfId="26" applyNumberFormat="1" applyFont="1" applyFill="1" applyBorder="1" applyAlignment="1" applyProtection="1">
      <alignment horizontal="right"/>
    </xf>
    <xf numFmtId="3" fontId="55" fillId="0" borderId="11" xfId="0" applyNumberFormat="1" applyFont="1" applyFill="1" applyBorder="1" applyAlignment="1">
      <alignment horizontal="center"/>
    </xf>
    <xf numFmtId="185" fontId="55" fillId="0" borderId="12" xfId="0" applyNumberFormat="1" applyFont="1" applyBorder="1" applyAlignment="1"/>
    <xf numFmtId="185" fontId="55" fillId="24" borderId="12" xfId="0" applyNumberFormat="1" applyFont="1" applyFill="1" applyBorder="1" applyAlignment="1"/>
    <xf numFmtId="3" fontId="55" fillId="0" borderId="11" xfId="0" applyNumberFormat="1" applyFont="1" applyFill="1" applyBorder="1"/>
    <xf numFmtId="3" fontId="55" fillId="0" borderId="10" xfId="0" applyNumberFormat="1" applyFont="1" applyBorder="1" applyAlignment="1">
      <alignment horizontal="center"/>
    </xf>
    <xf numFmtId="3" fontId="55" fillId="0" borderId="18" xfId="0" applyNumberFormat="1" applyFont="1" applyBorder="1" applyAlignment="1">
      <alignment horizontal="center"/>
    </xf>
    <xf numFmtId="3" fontId="44" fillId="21" borderId="8" xfId="0" applyNumberFormat="1" applyFont="1" applyFill="1" applyBorder="1" applyAlignment="1">
      <alignment horizontal="center"/>
    </xf>
    <xf numFmtId="3" fontId="44" fillId="21" borderId="11" xfId="0" applyNumberFormat="1" applyFont="1" applyFill="1" applyBorder="1"/>
    <xf numFmtId="185" fontId="44" fillId="21" borderId="12" xfId="0" applyNumberFormat="1" applyFont="1" applyFill="1" applyBorder="1" applyAlignment="1"/>
    <xf numFmtId="3" fontId="44" fillId="0" borderId="8" xfId="0" applyNumberFormat="1" applyFont="1" applyFill="1" applyBorder="1" applyAlignment="1">
      <alignment horizontal="center"/>
    </xf>
    <xf numFmtId="3" fontId="44" fillId="0" borderId="8" xfId="0" applyNumberFormat="1" applyFont="1" applyBorder="1" applyAlignment="1"/>
    <xf numFmtId="0" fontId="44" fillId="0" borderId="12" xfId="0" applyFont="1" applyFill="1" applyBorder="1"/>
    <xf numFmtId="185" fontId="55" fillId="0" borderId="8" xfId="0" applyNumberFormat="1" applyFont="1" applyFill="1" applyBorder="1" applyAlignment="1">
      <alignment horizontal="center"/>
    </xf>
    <xf numFmtId="185" fontId="55" fillId="0" borderId="8" xfId="26" applyNumberFormat="1" applyFont="1" applyFill="1" applyBorder="1" applyAlignment="1" applyProtection="1">
      <alignment wrapText="1"/>
    </xf>
    <xf numFmtId="185" fontId="55" fillId="0" borderId="12" xfId="0" applyNumberFormat="1" applyFont="1" applyFill="1" applyBorder="1"/>
    <xf numFmtId="3" fontId="55" fillId="0" borderId="8" xfId="26" applyNumberFormat="1" applyFont="1" applyFill="1" applyBorder="1" applyAlignment="1" applyProtection="1"/>
    <xf numFmtId="3" fontId="44" fillId="21" borderId="11" xfId="0" applyNumberFormat="1" applyFont="1" applyFill="1" applyBorder="1" applyAlignment="1"/>
    <xf numFmtId="3" fontId="44" fillId="21" borderId="8" xfId="0" applyNumberFormat="1" applyFont="1" applyFill="1" applyBorder="1" applyAlignment="1"/>
    <xf numFmtId="3" fontId="55" fillId="0" borderId="8" xfId="0" applyNumberFormat="1" applyFont="1" applyBorder="1" applyAlignment="1"/>
    <xf numFmtId="185" fontId="44" fillId="0" borderId="12" xfId="0" applyNumberFormat="1" applyFont="1" applyFill="1" applyBorder="1"/>
    <xf numFmtId="0" fontId="55" fillId="0" borderId="12" xfId="0" applyFont="1" applyFill="1" applyBorder="1"/>
    <xf numFmtId="3" fontId="55" fillId="21" borderId="10" xfId="0" applyNumberFormat="1" applyFont="1" applyFill="1" applyBorder="1" applyAlignment="1">
      <alignment horizontal="center"/>
    </xf>
    <xf numFmtId="3" fontId="44" fillId="24" borderId="8" xfId="0" applyNumberFormat="1" applyFont="1" applyFill="1" applyBorder="1" applyAlignment="1">
      <alignment horizontal="center"/>
    </xf>
    <xf numFmtId="3" fontId="44" fillId="24" borderId="8" xfId="0" applyNumberFormat="1" applyFont="1" applyFill="1" applyBorder="1" applyAlignment="1"/>
    <xf numFmtId="185" fontId="44" fillId="24" borderId="12" xfId="0" applyNumberFormat="1" applyFont="1" applyFill="1" applyBorder="1" applyAlignment="1"/>
    <xf numFmtId="185" fontId="44" fillId="24" borderId="12" xfId="0" applyNumberFormat="1" applyFont="1" applyFill="1" applyBorder="1"/>
    <xf numFmtId="0" fontId="55" fillId="0" borderId="12" xfId="0" applyFont="1" applyBorder="1" applyAlignment="1">
      <alignment horizontal="center"/>
    </xf>
    <xf numFmtId="3" fontId="44" fillId="21" borderId="23" xfId="0" applyNumberFormat="1" applyFont="1" applyFill="1" applyBorder="1" applyAlignment="1">
      <alignment horizontal="center"/>
    </xf>
    <xf numFmtId="0" fontId="55" fillId="0" borderId="0" xfId="0" applyFont="1" applyBorder="1" applyAlignment="1">
      <alignment horizontal="center"/>
    </xf>
    <xf numFmtId="3" fontId="55" fillId="0" borderId="0" xfId="0" applyNumberFormat="1" applyFont="1" applyBorder="1" applyAlignment="1"/>
    <xf numFmtId="0" fontId="56" fillId="0" borderId="0" xfId="0" applyFont="1"/>
    <xf numFmtId="49" fontId="18" fillId="21" borderId="11" xfId="0" applyNumberFormat="1" applyFont="1" applyFill="1" applyBorder="1" applyAlignment="1">
      <alignment horizontal="center" vertical="center"/>
    </xf>
    <xf numFmtId="49" fontId="18" fillId="21" borderId="8" xfId="0" applyNumberFormat="1" applyFont="1" applyFill="1" applyBorder="1" applyAlignment="1">
      <alignment vertical="center"/>
    </xf>
    <xf numFmtId="185" fontId="18" fillId="21" borderId="12" xfId="0" applyNumberFormat="1" applyFont="1" applyFill="1" applyBorder="1" applyAlignment="1">
      <alignment vertical="center"/>
    </xf>
    <xf numFmtId="49" fontId="18" fillId="21" borderId="8" xfId="0" applyNumberFormat="1" applyFont="1" applyFill="1" applyBorder="1" applyAlignment="1">
      <alignment horizontal="center" vertical="center"/>
    </xf>
    <xf numFmtId="49" fontId="24" fillId="21" borderId="10" xfId="0" applyNumberFormat="1" applyFont="1" applyFill="1" applyBorder="1" applyAlignment="1">
      <alignment horizontal="center" vertical="center"/>
    </xf>
    <xf numFmtId="49" fontId="18" fillId="21" borderId="10" xfId="0" applyNumberFormat="1" applyFont="1" applyFill="1" applyBorder="1" applyAlignment="1">
      <alignment vertical="center"/>
    </xf>
    <xf numFmtId="0" fontId="24" fillId="21" borderId="12" xfId="0" applyFont="1" applyFill="1" applyBorder="1" applyAlignment="1">
      <alignment vertical="center"/>
    </xf>
    <xf numFmtId="0" fontId="18" fillId="21" borderId="12" xfId="0" applyFont="1" applyFill="1" applyBorder="1" applyAlignment="1">
      <alignment vertical="center"/>
    </xf>
    <xf numFmtId="49" fontId="18" fillId="21" borderId="11" xfId="0" applyNumberFormat="1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center"/>
    </xf>
    <xf numFmtId="49" fontId="24" fillId="0" borderId="9" xfId="0" applyNumberFormat="1" applyFont="1" applyBorder="1" applyAlignment="1">
      <alignment horizontal="center" vertical="center"/>
    </xf>
    <xf numFmtId="49" fontId="24" fillId="21" borderId="10" xfId="0" applyNumberFormat="1" applyFont="1" applyFill="1" applyBorder="1" applyAlignment="1">
      <alignment vertical="center"/>
    </xf>
    <xf numFmtId="185" fontId="24" fillId="21" borderId="20" xfId="0" applyNumberFormat="1" applyFont="1" applyFill="1" applyBorder="1" applyAlignment="1">
      <alignment vertical="center"/>
    </xf>
    <xf numFmtId="49" fontId="24" fillId="0" borderId="24" xfId="0" applyNumberFormat="1" applyFont="1" applyBorder="1" applyAlignment="1">
      <alignment horizontal="center" vertical="center"/>
    </xf>
    <xf numFmtId="49" fontId="24" fillId="23" borderId="9" xfId="0" applyNumberFormat="1" applyFont="1" applyFill="1" applyBorder="1" applyAlignment="1">
      <alignment horizontal="center" vertical="center"/>
    </xf>
    <xf numFmtId="49" fontId="24" fillId="21" borderId="9" xfId="0" applyNumberFormat="1" applyFont="1" applyFill="1" applyBorder="1" applyAlignment="1">
      <alignment horizontal="center" vertical="center"/>
    </xf>
    <xf numFmtId="185" fontId="18" fillId="21" borderId="20" xfId="0" applyNumberFormat="1" applyFont="1" applyFill="1" applyBorder="1" applyAlignment="1">
      <alignment vertical="center"/>
    </xf>
    <xf numFmtId="49" fontId="24" fillId="23" borderId="11" xfId="0" applyNumberFormat="1" applyFont="1" applyFill="1" applyBorder="1" applyAlignment="1">
      <alignment horizontal="center" vertical="center"/>
    </xf>
    <xf numFmtId="185" fontId="18" fillId="23" borderId="12" xfId="0" applyNumberFormat="1" applyFont="1" applyFill="1" applyBorder="1" applyAlignment="1">
      <alignment vertical="center"/>
    </xf>
    <xf numFmtId="188" fontId="24" fillId="0" borderId="12" xfId="0" applyNumberFormat="1" applyFont="1" applyBorder="1" applyAlignment="1">
      <alignment horizontal="center" vertical="center"/>
    </xf>
    <xf numFmtId="188" fontId="24" fillId="0" borderId="12" xfId="0" applyNumberFormat="1" applyFont="1" applyBorder="1" applyAlignment="1">
      <alignment vertical="center"/>
    </xf>
    <xf numFmtId="188" fontId="24" fillId="0" borderId="24" xfId="0" applyNumberFormat="1" applyFont="1" applyBorder="1" applyAlignment="1">
      <alignment horizontal="center" vertical="center"/>
    </xf>
    <xf numFmtId="188" fontId="24" fillId="0" borderId="21" xfId="0" applyNumberFormat="1" applyFont="1" applyBorder="1" applyAlignment="1">
      <alignment vertical="center"/>
    </xf>
    <xf numFmtId="188" fontId="24" fillId="0" borderId="11" xfId="0" applyNumberFormat="1" applyFont="1" applyBorder="1" applyAlignment="1">
      <alignment horizontal="center" vertical="center"/>
    </xf>
    <xf numFmtId="188" fontId="24" fillId="0" borderId="8" xfId="0" applyNumberFormat="1" applyFont="1" applyBorder="1" applyAlignment="1">
      <alignment vertical="center"/>
    </xf>
    <xf numFmtId="188" fontId="24" fillId="21" borderId="9" xfId="0" applyNumberFormat="1" applyFont="1" applyFill="1" applyBorder="1" applyAlignment="1">
      <alignment horizontal="center" vertical="center"/>
    </xf>
    <xf numFmtId="188" fontId="24" fillId="21" borderId="10" xfId="0" applyNumberFormat="1" applyFont="1" applyFill="1" applyBorder="1" applyAlignment="1">
      <alignment vertical="center"/>
    </xf>
    <xf numFmtId="188" fontId="24" fillId="23" borderId="11" xfId="0" applyNumberFormat="1" applyFont="1" applyFill="1" applyBorder="1" applyAlignment="1">
      <alignment horizontal="center" vertical="center"/>
    </xf>
    <xf numFmtId="188" fontId="24" fillId="23" borderId="11" xfId="0" applyNumberFormat="1" applyFont="1" applyFill="1" applyBorder="1" applyAlignment="1">
      <alignment vertical="center"/>
    </xf>
    <xf numFmtId="49" fontId="18" fillId="23" borderId="8" xfId="0" applyNumberFormat="1" applyFont="1" applyFill="1" applyBorder="1" applyAlignment="1">
      <alignment horizontal="center"/>
    </xf>
    <xf numFmtId="49" fontId="24" fillId="23" borderId="8" xfId="0" applyNumberFormat="1" applyFont="1" applyFill="1" applyBorder="1" applyAlignment="1">
      <alignment horizontal="center"/>
    </xf>
    <xf numFmtId="49" fontId="18" fillId="25" borderId="8" xfId="0" applyNumberFormat="1" applyFont="1" applyFill="1" applyBorder="1" applyAlignment="1">
      <alignment horizontal="center"/>
    </xf>
    <xf numFmtId="49" fontId="24" fillId="25" borderId="8" xfId="0" applyNumberFormat="1" applyFont="1" applyFill="1" applyBorder="1" applyAlignment="1">
      <alignment horizontal="center"/>
    </xf>
    <xf numFmtId="3" fontId="36" fillId="25" borderId="8" xfId="0" applyNumberFormat="1" applyFont="1" applyFill="1" applyBorder="1" applyAlignment="1"/>
    <xf numFmtId="0" fontId="24" fillId="0" borderId="12" xfId="0" applyFont="1" applyFill="1" applyBorder="1" applyAlignment="1">
      <alignment vertical="center"/>
    </xf>
    <xf numFmtId="0" fontId="24" fillId="24" borderId="12" xfId="0" applyFont="1" applyFill="1" applyBorder="1" applyAlignment="1">
      <alignment vertical="center"/>
    </xf>
    <xf numFmtId="185" fontId="18" fillId="24" borderId="20" xfId="0" applyNumberFormat="1" applyFont="1" applyFill="1" applyBorder="1" applyAlignment="1">
      <alignment vertical="center"/>
    </xf>
    <xf numFmtId="185" fontId="18" fillId="24" borderId="16" xfId="0" applyNumberFormat="1" applyFont="1" applyFill="1" applyBorder="1" applyAlignment="1">
      <alignment vertical="center"/>
    </xf>
    <xf numFmtId="0" fontId="18" fillId="24" borderId="12" xfId="0" applyFont="1" applyFill="1" applyBorder="1" applyAlignment="1">
      <alignment vertical="center"/>
    </xf>
    <xf numFmtId="188" fontId="24" fillId="0" borderId="9" xfId="0" applyNumberFormat="1" applyFont="1" applyBorder="1" applyAlignment="1">
      <alignment horizontal="center" vertical="center"/>
    </xf>
    <xf numFmtId="188" fontId="24" fillId="0" borderId="10" xfId="0" applyNumberFormat="1" applyFont="1" applyBorder="1" applyAlignment="1">
      <alignment vertical="center"/>
    </xf>
    <xf numFmtId="185" fontId="33" fillId="0" borderId="0" xfId="0" applyNumberFormat="1" applyFont="1"/>
    <xf numFmtId="188" fontId="24" fillId="0" borderId="12" xfId="0" applyNumberFormat="1" applyFont="1" applyBorder="1" applyAlignment="1">
      <alignment horizontal="center"/>
    </xf>
    <xf numFmtId="188" fontId="24" fillId="23" borderId="12" xfId="0" applyNumberFormat="1" applyFont="1" applyFill="1" applyBorder="1" applyAlignment="1">
      <alignment horizontal="center"/>
    </xf>
    <xf numFmtId="3" fontId="24" fillId="21" borderId="12" xfId="0" applyNumberFormat="1" applyFont="1" applyFill="1" applyBorder="1" applyAlignment="1">
      <alignment horizontal="right"/>
    </xf>
    <xf numFmtId="3" fontId="24" fillId="23" borderId="12" xfId="0" applyNumberFormat="1" applyFont="1" applyFill="1" applyBorder="1" applyAlignment="1">
      <alignment horizontal="right"/>
    </xf>
    <xf numFmtId="49" fontId="18" fillId="21" borderId="12" xfId="0" applyNumberFormat="1" applyFont="1" applyFill="1" applyBorder="1" applyAlignment="1">
      <alignment horizontal="center"/>
    </xf>
    <xf numFmtId="185" fontId="24" fillId="21" borderId="12" xfId="0" applyNumberFormat="1" applyFont="1" applyFill="1" applyBorder="1" applyAlignment="1">
      <alignment horizontal="center"/>
    </xf>
    <xf numFmtId="49" fontId="18" fillId="0" borderId="12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wrapText="1"/>
    </xf>
    <xf numFmtId="3" fontId="24" fillId="0" borderId="12" xfId="0" applyNumberFormat="1" applyFont="1" applyBorder="1" applyAlignment="1">
      <alignment horizontal="right"/>
    </xf>
    <xf numFmtId="0" fontId="18" fillId="21" borderId="12" xfId="0" applyFont="1" applyFill="1" applyBorder="1" applyAlignment="1">
      <alignment horizontal="center" wrapText="1"/>
    </xf>
    <xf numFmtId="188" fontId="24" fillId="0" borderId="12" xfId="0" applyNumberFormat="1" applyFont="1" applyBorder="1" applyAlignment="1">
      <alignment vertical="center" wrapText="1"/>
    </xf>
    <xf numFmtId="165" fontId="18" fillId="23" borderId="11" xfId="0" applyNumberFormat="1" applyFont="1" applyFill="1" applyBorder="1"/>
    <xf numFmtId="165" fontId="18" fillId="0" borderId="9" xfId="0" applyNumberFormat="1" applyFont="1" applyFill="1" applyBorder="1"/>
    <xf numFmtId="165" fontId="18" fillId="0" borderId="24" xfId="0" applyNumberFormat="1" applyFont="1" applyFill="1" applyBorder="1"/>
    <xf numFmtId="165" fontId="18" fillId="0" borderId="12" xfId="0" applyNumberFormat="1" applyFont="1" applyFill="1" applyBorder="1"/>
    <xf numFmtId="185" fontId="27" fillId="0" borderId="0" xfId="0" applyNumberFormat="1" applyFont="1" applyAlignment="1">
      <alignment vertical="center"/>
    </xf>
    <xf numFmtId="185" fontId="24" fillId="0" borderId="12" xfId="0" applyNumberFormat="1" applyFont="1" applyBorder="1" applyAlignment="1">
      <alignment horizontal="center"/>
    </xf>
    <xf numFmtId="185" fontId="18" fillId="0" borderId="12" xfId="0" applyNumberFormat="1" applyFont="1" applyBorder="1" applyAlignment="1">
      <alignment horizontal="left" vertical="center" wrapText="1"/>
    </xf>
    <xf numFmtId="185" fontId="18" fillId="0" borderId="12" xfId="0" applyNumberFormat="1" applyFont="1" applyBorder="1" applyAlignment="1">
      <alignment horizontal="center" vertical="center"/>
    </xf>
    <xf numFmtId="185" fontId="18" fillId="0" borderId="12" xfId="0" applyNumberFormat="1" applyFont="1" applyBorder="1" applyAlignment="1">
      <alignment wrapText="1"/>
    </xf>
    <xf numFmtId="185" fontId="18" fillId="0" borderId="12" xfId="0" applyNumberFormat="1" applyFont="1" applyBorder="1" applyAlignment="1">
      <alignment horizontal="center" vertical="center" wrapText="1"/>
    </xf>
    <xf numFmtId="185" fontId="0" fillId="22" borderId="12" xfId="0" applyNumberFormat="1" applyFont="1" applyFill="1" applyBorder="1" applyAlignment="1">
      <alignment vertical="center"/>
    </xf>
    <xf numFmtId="3" fontId="25" fillId="21" borderId="11" xfId="0" applyNumberFormat="1" applyFont="1" applyFill="1" applyBorder="1"/>
    <xf numFmtId="0" fontId="24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left" wrapText="1"/>
    </xf>
    <xf numFmtId="185" fontId="18" fillId="0" borderId="16" xfId="0" applyNumberFormat="1" applyFont="1" applyBorder="1"/>
    <xf numFmtId="185" fontId="24" fillId="23" borderId="12" xfId="0" applyNumberFormat="1" applyFont="1" applyFill="1" applyBorder="1" applyAlignment="1">
      <alignment horizontal="center" wrapText="1"/>
    </xf>
    <xf numFmtId="0" fontId="25" fillId="23" borderId="12" xfId="0" applyFont="1" applyFill="1" applyBorder="1"/>
    <xf numFmtId="185" fontId="30" fillId="0" borderId="12" xfId="0" applyNumberFormat="1" applyFont="1" applyBorder="1"/>
    <xf numFmtId="0" fontId="24" fillId="23" borderId="12" xfId="0" applyFont="1" applyFill="1" applyBorder="1" applyAlignment="1">
      <alignment wrapText="1"/>
    </xf>
    <xf numFmtId="0" fontId="30" fillId="0" borderId="12" xfId="0" applyFont="1" applyFill="1" applyBorder="1"/>
    <xf numFmtId="0" fontId="18" fillId="30" borderId="12" xfId="0" applyFont="1" applyFill="1" applyBorder="1" applyAlignment="1">
      <alignment horizontal="center"/>
    </xf>
    <xf numFmtId="0" fontId="18" fillId="30" borderId="18" xfId="0" applyFont="1" applyFill="1" applyBorder="1" applyAlignment="1">
      <alignment wrapText="1"/>
    </xf>
    <xf numFmtId="41" fontId="18" fillId="0" borderId="12" xfId="0" applyNumberFormat="1" applyFont="1" applyFill="1" applyBorder="1"/>
    <xf numFmtId="186" fontId="22" fillId="0" borderId="0" xfId="0" applyNumberFormat="1" applyFont="1" applyBorder="1" applyAlignment="1">
      <alignment horizontal="center"/>
    </xf>
    <xf numFmtId="3" fontId="20" fillId="0" borderId="12" xfId="0" applyNumberFormat="1" applyFont="1" applyBorder="1"/>
    <xf numFmtId="3" fontId="18" fillId="22" borderId="12" xfId="0" applyNumberFormat="1" applyFont="1" applyFill="1" applyBorder="1" applyAlignment="1">
      <alignment vertical="center"/>
    </xf>
    <xf numFmtId="0" fontId="24" fillId="22" borderId="12" xfId="0" applyFont="1" applyFill="1" applyBorder="1" applyAlignment="1">
      <alignment vertical="center"/>
    </xf>
    <xf numFmtId="3" fontId="24" fillId="21" borderId="8" xfId="0" applyNumberFormat="1" applyFont="1" applyFill="1" applyBorder="1" applyAlignment="1">
      <alignment horizontal="left"/>
    </xf>
    <xf numFmtId="0" fontId="20" fillId="21" borderId="12" xfId="0" applyFont="1" applyFill="1" applyBorder="1"/>
    <xf numFmtId="0" fontId="27" fillId="21" borderId="12" xfId="0" applyFont="1" applyFill="1" applyBorder="1"/>
    <xf numFmtId="0" fontId="18" fillId="21" borderId="8" xfId="0" applyFont="1" applyFill="1" applyBorder="1" applyAlignment="1">
      <alignment horizontal="center"/>
    </xf>
    <xf numFmtId="185" fontId="24" fillId="21" borderId="8" xfId="0" applyNumberFormat="1" applyFont="1" applyFill="1" applyBorder="1" applyAlignment="1">
      <alignment horizontal="center"/>
    </xf>
    <xf numFmtId="185" fontId="24" fillId="21" borderId="8" xfId="0" applyNumberFormat="1" applyFont="1" applyFill="1" applyBorder="1" applyAlignment="1">
      <alignment horizontal="left" wrapText="1"/>
    </xf>
    <xf numFmtId="0" fontId="24" fillId="22" borderId="12" xfId="0" applyFont="1" applyFill="1" applyBorder="1" applyAlignment="1">
      <alignment horizontal="center" vertical="center"/>
    </xf>
    <xf numFmtId="3" fontId="24" fillId="27" borderId="8" xfId="0" applyNumberFormat="1" applyFont="1" applyFill="1" applyBorder="1" applyAlignment="1">
      <alignment horizontal="left" vertical="center"/>
    </xf>
    <xf numFmtId="0" fontId="24" fillId="22" borderId="12" xfId="0" applyFont="1" applyFill="1" applyBorder="1" applyAlignment="1">
      <alignment vertical="center" wrapText="1"/>
    </xf>
    <xf numFmtId="0" fontId="24" fillId="22" borderId="12" xfId="0" applyFont="1" applyFill="1" applyBorder="1" applyAlignment="1">
      <alignment horizontal="center" vertical="center" wrapText="1"/>
    </xf>
    <xf numFmtId="185" fontId="0" fillId="0" borderId="12" xfId="0" applyNumberFormat="1" applyBorder="1" applyAlignment="1">
      <alignment horizontal="right"/>
    </xf>
    <xf numFmtId="3" fontId="18" fillId="18" borderId="8" xfId="0" applyNumberFormat="1" applyFont="1" applyFill="1" applyBorder="1" applyAlignment="1">
      <alignment horizontal="center" vertical="center"/>
    </xf>
    <xf numFmtId="164" fontId="18" fillId="0" borderId="12" xfId="0" applyNumberFormat="1" applyFont="1" applyBorder="1" applyAlignment="1">
      <alignment horizontal="center"/>
    </xf>
    <xf numFmtId="0" fontId="23" fillId="0" borderId="12" xfId="0" applyFont="1" applyBorder="1" applyAlignment="1"/>
    <xf numFmtId="3" fontId="23" fillId="0" borderId="12" xfId="0" applyNumberFormat="1" applyFont="1" applyBorder="1" applyAlignment="1"/>
    <xf numFmtId="3" fontId="19" fillId="0" borderId="12" xfId="0" applyNumberFormat="1" applyFont="1" applyBorder="1" applyAlignment="1"/>
    <xf numFmtId="3" fontId="19" fillId="0" borderId="12" xfId="0" applyNumberFormat="1" applyFont="1" applyBorder="1" applyAlignment="1">
      <alignment wrapText="1"/>
    </xf>
    <xf numFmtId="3" fontId="26" fillId="0" borderId="12" xfId="0" applyNumberFormat="1" applyFont="1" applyBorder="1" applyAlignment="1">
      <alignment wrapText="1"/>
    </xf>
    <xf numFmtId="0" fontId="19" fillId="0" borderId="12" xfId="0" applyFont="1" applyBorder="1" applyAlignment="1"/>
    <xf numFmtId="0" fontId="0" fillId="0" borderId="0" xfId="0" applyBorder="1"/>
    <xf numFmtId="0" fontId="19" fillId="18" borderId="10" xfId="0" applyFont="1" applyFill="1" applyBorder="1" applyAlignment="1">
      <alignment horizontal="center" vertical="center" wrapText="1"/>
    </xf>
    <xf numFmtId="0" fontId="19" fillId="18" borderId="9" xfId="0" applyFont="1" applyFill="1" applyBorder="1" applyAlignment="1">
      <alignment horizontal="center" vertical="center" wrapText="1"/>
    </xf>
    <xf numFmtId="0" fontId="19" fillId="18" borderId="12" xfId="0" applyFont="1" applyFill="1" applyBorder="1" applyAlignment="1">
      <alignment horizontal="center" vertical="center" wrapText="1"/>
    </xf>
    <xf numFmtId="3" fontId="19" fillId="18" borderId="12" xfId="0" applyNumberFormat="1" applyFont="1" applyFill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3" fontId="21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right"/>
    </xf>
    <xf numFmtId="164" fontId="18" fillId="18" borderId="24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23" fillId="0" borderId="12" xfId="0" applyFont="1" applyFill="1" applyBorder="1" applyAlignment="1"/>
    <xf numFmtId="3" fontId="23" fillId="23" borderId="12" xfId="0" applyNumberFormat="1" applyFont="1" applyFill="1" applyBorder="1" applyAlignment="1"/>
    <xf numFmtId="164" fontId="24" fillId="23" borderId="12" xfId="0" applyNumberFormat="1" applyFont="1" applyFill="1" applyBorder="1" applyAlignment="1">
      <alignment horizontal="center"/>
    </xf>
    <xf numFmtId="185" fontId="25" fillId="23" borderId="12" xfId="0" applyNumberFormat="1" applyFont="1" applyFill="1" applyBorder="1"/>
    <xf numFmtId="185" fontId="0" fillId="0" borderId="12" xfId="0" applyNumberFormat="1" applyFill="1" applyBorder="1"/>
    <xf numFmtId="0" fontId="23" fillId="23" borderId="12" xfId="0" applyFont="1" applyFill="1" applyBorder="1" applyAlignment="1"/>
    <xf numFmtId="164" fontId="24" fillId="23" borderId="24" xfId="0" applyNumberFormat="1" applyFont="1" applyFill="1" applyBorder="1" applyAlignment="1">
      <alignment horizontal="center"/>
    </xf>
    <xf numFmtId="49" fontId="24" fillId="0" borderId="26" xfId="0" applyNumberFormat="1" applyFont="1" applyFill="1" applyBorder="1" applyAlignment="1">
      <alignment horizontal="center"/>
    </xf>
    <xf numFmtId="185" fontId="46" fillId="23" borderId="12" xfId="0" applyNumberFormat="1" applyFont="1" applyFill="1" applyBorder="1"/>
    <xf numFmtId="185" fontId="18" fillId="0" borderId="12" xfId="0" applyNumberFormat="1" applyFont="1" applyBorder="1" applyAlignment="1"/>
    <xf numFmtId="3" fontId="18" fillId="0" borderId="8" xfId="0" applyNumberFormat="1" applyFont="1" applyBorder="1" applyAlignment="1">
      <alignment horizontal="center"/>
    </xf>
    <xf numFmtId="0" fontId="18" fillId="23" borderId="8" xfId="0" applyFont="1" applyFill="1" applyBorder="1" applyAlignment="1">
      <alignment horizontal="center"/>
    </xf>
    <xf numFmtId="0" fontId="24" fillId="23" borderId="8" xfId="0" applyFont="1" applyFill="1" applyBorder="1" applyAlignment="1"/>
    <xf numFmtId="3" fontId="24" fillId="23" borderId="8" xfId="0" applyNumberFormat="1" applyFont="1" applyFill="1" applyBorder="1" applyAlignment="1">
      <alignment horizontal="right"/>
    </xf>
    <xf numFmtId="3" fontId="24" fillId="23" borderId="8" xfId="0" applyNumberFormat="1" applyFont="1" applyFill="1" applyBorder="1"/>
    <xf numFmtId="2" fontId="22" fillId="0" borderId="0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wrapText="1"/>
    </xf>
    <xf numFmtId="49" fontId="24" fillId="24" borderId="9" xfId="0" applyNumberFormat="1" applyFont="1" applyFill="1" applyBorder="1" applyAlignment="1">
      <alignment horizontal="center" vertical="center"/>
    </xf>
    <xf numFmtId="49" fontId="18" fillId="24" borderId="27" xfId="0" applyNumberFormat="1" applyFont="1" applyFill="1" applyBorder="1" applyAlignment="1">
      <alignment horizontal="center" vertical="center"/>
    </xf>
    <xf numFmtId="49" fontId="24" fillId="24" borderId="11" xfId="0" applyNumberFormat="1" applyFont="1" applyFill="1" applyBorder="1" applyAlignment="1">
      <alignment horizontal="center" vertical="center"/>
    </xf>
    <xf numFmtId="49" fontId="18" fillId="24" borderId="23" xfId="0" applyNumberFormat="1" applyFont="1" applyFill="1" applyBorder="1" applyAlignment="1">
      <alignment horizontal="center" vertical="center"/>
    </xf>
    <xf numFmtId="49" fontId="24" fillId="21" borderId="11" xfId="0" applyNumberFormat="1" applyFont="1" applyFill="1" applyBorder="1" applyAlignment="1">
      <alignment horizontal="center" vertical="center"/>
    </xf>
    <xf numFmtId="49" fontId="24" fillId="21" borderId="23" xfId="0" applyNumberFormat="1" applyFont="1" applyFill="1" applyBorder="1" applyAlignment="1">
      <alignment horizontal="center" vertical="center"/>
    </xf>
    <xf numFmtId="3" fontId="22" fillId="0" borderId="0" xfId="26" applyNumberFormat="1" applyFont="1" applyFill="1" applyBorder="1" applyAlignment="1" applyProtection="1">
      <alignment horizontal="center" vertical="center" wrapText="1"/>
    </xf>
    <xf numFmtId="2" fontId="22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185" fontId="40" fillId="23" borderId="12" xfId="0" applyNumberFormat="1" applyFont="1" applyFill="1" applyBorder="1" applyAlignment="1">
      <alignment horizontal="center"/>
    </xf>
    <xf numFmtId="185" fontId="24" fillId="23" borderId="12" xfId="0" applyNumberFormat="1" applyFont="1" applyFill="1" applyBorder="1" applyAlignment="1">
      <alignment horizontal="center" vertical="center"/>
    </xf>
    <xf numFmtId="185" fontId="18" fillId="22" borderId="12" xfId="0" applyNumberFormat="1" applyFont="1" applyFill="1" applyBorder="1" applyAlignment="1">
      <alignment horizontal="center" vertical="center"/>
    </xf>
    <xf numFmtId="185" fontId="24" fillId="22" borderId="12" xfId="0" applyNumberFormat="1" applyFont="1" applyFill="1" applyBorder="1" applyAlignment="1">
      <alignment horizontal="center" vertical="center"/>
    </xf>
    <xf numFmtId="185" fontId="36" fillId="22" borderId="12" xfId="0" applyNumberFormat="1" applyFont="1" applyFill="1" applyBorder="1" applyAlignment="1">
      <alignment horizontal="center" vertical="center"/>
    </xf>
    <xf numFmtId="178" fontId="24" fillId="0" borderId="0" xfId="26" applyNumberFormat="1" applyFont="1" applyFill="1" applyBorder="1" applyAlignment="1">
      <alignment wrapText="1"/>
    </xf>
    <xf numFmtId="0" fontId="30" fillId="0" borderId="0" xfId="0" applyFont="1" applyBorder="1" applyAlignment="1">
      <alignment wrapText="1"/>
    </xf>
    <xf numFmtId="0" fontId="24" fillId="21" borderId="12" xfId="0" applyFont="1" applyFill="1" applyBorder="1" applyAlignment="1">
      <alignment horizontal="center"/>
    </xf>
    <xf numFmtId="0" fontId="24" fillId="23" borderId="12" xfId="0" applyFont="1" applyFill="1" applyBorder="1" applyAlignment="1">
      <alignment horizontal="center"/>
    </xf>
    <xf numFmtId="0" fontId="24" fillId="23" borderId="12" xfId="0" applyFont="1" applyFill="1" applyBorder="1" applyAlignment="1">
      <alignment horizontal="right"/>
    </xf>
    <xf numFmtId="185" fontId="18" fillId="21" borderId="12" xfId="0" applyNumberFormat="1" applyFont="1" applyFill="1" applyBorder="1" applyAlignment="1">
      <alignment horizontal="center"/>
    </xf>
    <xf numFmtId="0" fontId="24" fillId="0" borderId="8" xfId="0" applyFont="1" applyBorder="1" applyAlignment="1"/>
    <xf numFmtId="0" fontId="18" fillId="0" borderId="8" xfId="0" applyFont="1" applyBorder="1" applyAlignment="1"/>
    <xf numFmtId="0" fontId="22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3" fontId="24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4" fillId="18" borderId="8" xfId="0" applyFont="1" applyFill="1" applyBorder="1" applyAlignment="1">
      <alignment horizontal="center" vertical="center" wrapText="1"/>
    </xf>
    <xf numFmtId="0" fontId="24" fillId="18" borderId="8" xfId="0" applyFont="1" applyFill="1" applyBorder="1" applyAlignment="1">
      <alignment horizontal="center" wrapText="1"/>
    </xf>
    <xf numFmtId="6" fontId="24" fillId="0" borderId="17" xfId="0" applyNumberFormat="1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6" fontId="24" fillId="0" borderId="13" xfId="0" applyNumberFormat="1" applyFont="1" applyBorder="1" applyAlignment="1">
      <alignment horizontal="center"/>
    </xf>
    <xf numFmtId="3" fontId="18" fillId="27" borderId="12" xfId="0" applyNumberFormat="1" applyFont="1" applyFill="1" applyBorder="1" applyAlignment="1">
      <alignment horizontal="center" vertical="center"/>
    </xf>
    <xf numFmtId="3" fontId="24" fillId="0" borderId="0" xfId="0" applyNumberFormat="1" applyFont="1" applyBorder="1" applyAlignment="1">
      <alignment horizontal="center" vertical="center" wrapText="1"/>
    </xf>
    <xf numFmtId="3" fontId="22" fillId="0" borderId="0" xfId="0" applyNumberFormat="1" applyFont="1" applyAlignment="1">
      <alignment horizontal="center" vertical="top" wrapText="1"/>
    </xf>
    <xf numFmtId="3" fontId="22" fillId="0" borderId="22" xfId="0" applyNumberFormat="1" applyFont="1" applyBorder="1" applyAlignment="1">
      <alignment horizontal="center" vertical="top" wrapText="1"/>
    </xf>
    <xf numFmtId="0" fontId="24" fillId="0" borderId="28" xfId="0" applyFont="1" applyBorder="1" applyAlignment="1">
      <alignment horizontal="center" wrapText="1"/>
    </xf>
    <xf numFmtId="3" fontId="22" fillId="0" borderId="0" xfId="26" applyNumberFormat="1" applyFont="1" applyFill="1" applyBorder="1" applyAlignment="1" applyProtection="1">
      <alignment horizontal="center" wrapText="1"/>
    </xf>
    <xf numFmtId="3" fontId="24" fillId="23" borderId="12" xfId="0" applyNumberFormat="1" applyFont="1" applyFill="1" applyBorder="1" applyAlignment="1">
      <alignment vertical="center"/>
    </xf>
    <xf numFmtId="0" fontId="24" fillId="22" borderId="8" xfId="0" applyFont="1" applyFill="1" applyBorder="1" applyAlignment="1">
      <alignment horizontal="left" wrapText="1"/>
    </xf>
    <xf numFmtId="0" fontId="24" fillId="22" borderId="11" xfId="0" applyFont="1" applyFill="1" applyBorder="1" applyAlignment="1">
      <alignment horizontal="left" wrapText="1"/>
    </xf>
    <xf numFmtId="3" fontId="24" fillId="23" borderId="12" xfId="0" applyNumberFormat="1" applyFont="1" applyFill="1" applyBorder="1" applyAlignment="1">
      <alignment horizontal="left" vertical="center"/>
    </xf>
    <xf numFmtId="3" fontId="24" fillId="0" borderId="12" xfId="0" applyNumberFormat="1" applyFont="1" applyBorder="1" applyAlignment="1">
      <alignment horizontal="left" wrapText="1"/>
    </xf>
    <xf numFmtId="3" fontId="24" fillId="22" borderId="12" xfId="0" applyNumberFormat="1" applyFont="1" applyFill="1" applyBorder="1" applyAlignment="1">
      <alignment horizontal="center"/>
    </xf>
    <xf numFmtId="3" fontId="22" fillId="0" borderId="0" xfId="0" applyNumberFormat="1" applyFont="1" applyBorder="1" applyAlignment="1">
      <alignment horizontal="center" vertical="center" wrapText="1"/>
    </xf>
    <xf numFmtId="2" fontId="24" fillId="0" borderId="0" xfId="33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lőirányzat-felhasználási ütemterv 2010.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CCC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opLeftCell="A13" zoomScaleNormal="100" workbookViewId="0">
      <selection activeCell="F21" sqref="F21"/>
    </sheetView>
  </sheetViews>
  <sheetFormatPr defaultRowHeight="15.75" x14ac:dyDescent="0.25"/>
  <cols>
    <col min="1" max="1" width="6.5703125" style="1" customWidth="1"/>
    <col min="2" max="2" width="28.5703125" style="2" customWidth="1"/>
    <col min="3" max="3" width="22.28515625" style="3" customWidth="1"/>
    <col min="4" max="4" width="20.7109375" style="4" customWidth="1"/>
    <col min="5" max="5" width="21.140625" customWidth="1"/>
    <col min="6" max="6" width="24.7109375" customWidth="1"/>
    <col min="7" max="7" width="6" customWidth="1"/>
    <col min="8" max="8" width="20.7109375" customWidth="1"/>
    <col min="9" max="9" width="25.140625" customWidth="1"/>
    <col min="10" max="10" width="22.5703125" customWidth="1"/>
    <col min="11" max="11" width="21.140625" customWidth="1"/>
    <col min="12" max="12" width="19.28515625" customWidth="1"/>
  </cols>
  <sheetData>
    <row r="1" spans="1:12" ht="18.75" customHeight="1" x14ac:dyDescent="0.25">
      <c r="C1" s="623" t="s">
        <v>541</v>
      </c>
      <c r="D1" s="623"/>
      <c r="E1" s="623"/>
      <c r="F1" s="623"/>
      <c r="G1" s="623"/>
      <c r="H1" s="623"/>
      <c r="I1" s="623"/>
      <c r="J1" s="623"/>
    </row>
    <row r="2" spans="1:12" ht="35.1" customHeight="1" x14ac:dyDescent="0.3">
      <c r="J2" s="137" t="s">
        <v>0</v>
      </c>
    </row>
    <row r="3" spans="1:12" ht="60" customHeight="1" x14ac:dyDescent="0.2">
      <c r="A3" s="216" t="s">
        <v>1</v>
      </c>
      <c r="B3" s="217" t="s">
        <v>2</v>
      </c>
      <c r="C3" s="218" t="s">
        <v>452</v>
      </c>
      <c r="D3" s="218" t="s">
        <v>543</v>
      </c>
      <c r="E3" s="218" t="s">
        <v>544</v>
      </c>
      <c r="F3" s="218" t="s">
        <v>542</v>
      </c>
      <c r="G3" s="216" t="s">
        <v>1</v>
      </c>
      <c r="H3" s="217" t="s">
        <v>2</v>
      </c>
      <c r="I3" s="218" t="s">
        <v>452</v>
      </c>
      <c r="J3" s="218" t="s">
        <v>548</v>
      </c>
      <c r="K3" s="218" t="s">
        <v>544</v>
      </c>
      <c r="L3" s="218" t="s">
        <v>542</v>
      </c>
    </row>
    <row r="4" spans="1:12" ht="35.1" customHeight="1" x14ac:dyDescent="0.25">
      <c r="A4" s="540"/>
      <c r="B4" s="402" t="s">
        <v>5</v>
      </c>
      <c r="C4" s="80"/>
      <c r="D4" s="80"/>
      <c r="E4" s="80"/>
      <c r="F4" s="80"/>
      <c r="G4" s="213"/>
      <c r="H4" s="402" t="s">
        <v>24</v>
      </c>
      <c r="I4" s="72"/>
      <c r="J4" s="135"/>
      <c r="K4" s="72"/>
      <c r="L4" s="72"/>
    </row>
    <row r="5" spans="1:12" ht="35.1" customHeight="1" x14ac:dyDescent="0.25">
      <c r="A5" s="275" t="s">
        <v>6</v>
      </c>
      <c r="B5" s="85" t="s">
        <v>7</v>
      </c>
      <c r="C5" s="80">
        <v>14605613</v>
      </c>
      <c r="D5" s="74">
        <v>19172704</v>
      </c>
      <c r="E5" s="80">
        <v>19172704</v>
      </c>
      <c r="F5" s="80">
        <v>19006503</v>
      </c>
      <c r="G5" s="75" t="s">
        <v>6</v>
      </c>
      <c r="H5" s="85" t="s">
        <v>25</v>
      </c>
      <c r="I5" s="103">
        <v>7952880</v>
      </c>
      <c r="J5" s="103">
        <v>11886120</v>
      </c>
      <c r="K5" s="103">
        <v>9315159</v>
      </c>
      <c r="L5" s="103">
        <v>10821606</v>
      </c>
    </row>
    <row r="6" spans="1:12" ht="35.1" customHeight="1" x14ac:dyDescent="0.25">
      <c r="A6" s="275"/>
      <c r="B6" s="85"/>
      <c r="C6" s="80"/>
      <c r="D6" s="74"/>
      <c r="E6" s="80"/>
      <c r="F6" s="80"/>
      <c r="G6" s="75" t="s">
        <v>8</v>
      </c>
      <c r="H6" s="403" t="s">
        <v>26</v>
      </c>
      <c r="I6" s="103">
        <v>1177745</v>
      </c>
      <c r="J6" s="103">
        <v>1809543</v>
      </c>
      <c r="K6" s="103">
        <v>1411044</v>
      </c>
      <c r="L6" s="103">
        <v>1573774</v>
      </c>
    </row>
    <row r="7" spans="1:12" ht="35.1" customHeight="1" x14ac:dyDescent="0.25">
      <c r="A7" s="275" t="s">
        <v>8</v>
      </c>
      <c r="B7" s="85" t="s">
        <v>11</v>
      </c>
      <c r="C7" s="80">
        <v>2771000</v>
      </c>
      <c r="D7" s="74">
        <v>2771000</v>
      </c>
      <c r="E7" s="80">
        <v>2062838</v>
      </c>
      <c r="F7" s="80">
        <v>1830000</v>
      </c>
      <c r="G7" s="75" t="s">
        <v>10</v>
      </c>
      <c r="H7" s="85" t="s">
        <v>27</v>
      </c>
      <c r="I7" s="103">
        <v>6891000</v>
      </c>
      <c r="J7" s="103">
        <v>11553899</v>
      </c>
      <c r="K7" s="103">
        <v>6986237</v>
      </c>
      <c r="L7" s="103">
        <v>5505615</v>
      </c>
    </row>
    <row r="8" spans="1:12" s="6" customFormat="1" ht="35.1" customHeight="1" x14ac:dyDescent="0.25">
      <c r="A8" s="275" t="s">
        <v>10</v>
      </c>
      <c r="B8" s="403" t="s">
        <v>13</v>
      </c>
      <c r="C8" s="80">
        <v>53387</v>
      </c>
      <c r="D8" s="74">
        <v>53387</v>
      </c>
      <c r="E8" s="80">
        <v>451990</v>
      </c>
      <c r="F8" s="80">
        <v>84001</v>
      </c>
      <c r="G8" s="75" t="s">
        <v>12</v>
      </c>
      <c r="H8" s="404" t="s">
        <v>28</v>
      </c>
      <c r="I8" s="103">
        <v>3793610</v>
      </c>
      <c r="J8" s="103">
        <v>3795000</v>
      </c>
      <c r="K8" s="103">
        <v>3795000</v>
      </c>
      <c r="L8" s="103">
        <v>3302000</v>
      </c>
    </row>
    <row r="9" spans="1:12" ht="35.1" customHeight="1" x14ac:dyDescent="0.25">
      <c r="A9" s="275" t="s">
        <v>12</v>
      </c>
      <c r="B9" s="403" t="s">
        <v>17</v>
      </c>
      <c r="C9" s="80">
        <v>2354535</v>
      </c>
      <c r="D9" s="74">
        <v>5623995</v>
      </c>
      <c r="E9" s="80">
        <v>4979516</v>
      </c>
      <c r="F9" s="80">
        <v>1978296</v>
      </c>
      <c r="G9" s="75" t="s">
        <v>14</v>
      </c>
      <c r="H9" s="127" t="s">
        <v>29</v>
      </c>
      <c r="I9" s="103">
        <v>320000</v>
      </c>
      <c r="J9" s="103">
        <v>903693</v>
      </c>
      <c r="K9" s="103">
        <v>878054</v>
      </c>
      <c r="L9" s="103">
        <v>360000</v>
      </c>
    </row>
    <row r="10" spans="1:12" ht="35.1" customHeight="1" x14ac:dyDescent="0.25">
      <c r="A10" s="545"/>
      <c r="B10" s="215" t="s">
        <v>549</v>
      </c>
      <c r="C10" s="86">
        <f>SUM(C5:C9)</f>
        <v>19784535</v>
      </c>
      <c r="D10" s="542">
        <f>SUM(D5:D9)</f>
        <v>27621086</v>
      </c>
      <c r="E10" s="542">
        <f>SUM(E5:E9)</f>
        <v>26667048</v>
      </c>
      <c r="F10" s="86">
        <f>SUM(F5:F9)</f>
        <v>22898800</v>
      </c>
      <c r="G10" s="544"/>
      <c r="H10" s="186" t="s">
        <v>551</v>
      </c>
      <c r="I10" s="187">
        <f>SUM(I5:I9)</f>
        <v>20135235</v>
      </c>
      <c r="J10" s="187">
        <f>SUM(J5:J9)</f>
        <v>29948255</v>
      </c>
      <c r="K10" s="187">
        <f>SUM(K5:K9)</f>
        <v>22385494</v>
      </c>
      <c r="L10" s="187">
        <f>SUM(L5:L9)</f>
        <v>21562995</v>
      </c>
    </row>
    <row r="11" spans="1:12" ht="35.1" customHeight="1" x14ac:dyDescent="0.25">
      <c r="A11" s="275" t="s">
        <v>14</v>
      </c>
      <c r="B11" s="85" t="s">
        <v>9</v>
      </c>
      <c r="C11" s="80">
        <v>9746155</v>
      </c>
      <c r="D11" s="74">
        <v>9746155</v>
      </c>
      <c r="E11" s="80">
        <v>0</v>
      </c>
      <c r="F11" s="80">
        <v>0</v>
      </c>
      <c r="G11" s="546"/>
      <c r="H11" s="547"/>
      <c r="I11" s="228"/>
      <c r="J11" s="228"/>
      <c r="K11" s="228"/>
      <c r="L11" s="228"/>
    </row>
    <row r="12" spans="1:12" ht="35.1" customHeight="1" x14ac:dyDescent="0.25">
      <c r="A12" s="275" t="s">
        <v>16</v>
      </c>
      <c r="B12" s="85" t="s">
        <v>545</v>
      </c>
      <c r="C12" s="80"/>
      <c r="D12" s="74">
        <v>29999999</v>
      </c>
      <c r="E12" s="74">
        <v>29999999</v>
      </c>
      <c r="F12" s="80"/>
      <c r="G12" s="546"/>
      <c r="H12" s="547"/>
      <c r="I12" s="228"/>
      <c r="J12" s="228"/>
      <c r="K12" s="228"/>
      <c r="L12" s="228"/>
    </row>
    <row r="13" spans="1:12" ht="35.1" customHeight="1" x14ac:dyDescent="0.25">
      <c r="A13" s="275" t="s">
        <v>18</v>
      </c>
      <c r="B13" s="85" t="s">
        <v>547</v>
      </c>
      <c r="C13" s="80"/>
      <c r="D13" s="74"/>
      <c r="E13" s="74"/>
      <c r="F13" s="80">
        <v>29782096</v>
      </c>
      <c r="G13" s="75" t="s">
        <v>30</v>
      </c>
      <c r="H13" s="127" t="s">
        <v>486</v>
      </c>
      <c r="I13" s="103">
        <v>110410862</v>
      </c>
      <c r="J13" s="103">
        <v>110351710</v>
      </c>
      <c r="K13" s="103">
        <v>13441869</v>
      </c>
      <c r="L13" s="103">
        <v>114389676</v>
      </c>
    </row>
    <row r="14" spans="1:12" ht="35.1" customHeight="1" x14ac:dyDescent="0.25">
      <c r="A14" s="275" t="s">
        <v>33</v>
      </c>
      <c r="B14" s="403" t="s">
        <v>485</v>
      </c>
      <c r="C14" s="80">
        <v>7027018</v>
      </c>
      <c r="D14" s="74">
        <v>7027018</v>
      </c>
      <c r="E14" s="80"/>
      <c r="F14" s="80">
        <v>17154173</v>
      </c>
      <c r="G14" s="75" t="s">
        <v>18</v>
      </c>
      <c r="H14" s="404" t="s">
        <v>32</v>
      </c>
      <c r="I14" s="103">
        <v>24979679</v>
      </c>
      <c r="J14" s="103">
        <v>53077012</v>
      </c>
      <c r="K14" s="103">
        <v>2423082</v>
      </c>
      <c r="L14" s="103">
        <v>71782589</v>
      </c>
    </row>
    <row r="15" spans="1:12" ht="35.1" customHeight="1" x14ac:dyDescent="0.25">
      <c r="A15" s="275" t="s">
        <v>546</v>
      </c>
      <c r="B15" s="85" t="s">
        <v>278</v>
      </c>
      <c r="C15" s="80">
        <v>400000</v>
      </c>
      <c r="D15" s="74">
        <v>400000</v>
      </c>
      <c r="E15" s="80">
        <v>500870</v>
      </c>
      <c r="F15" s="80">
        <v>400000</v>
      </c>
      <c r="G15" s="75" t="s">
        <v>33</v>
      </c>
      <c r="H15" s="404" t="s">
        <v>34</v>
      </c>
      <c r="I15" s="103"/>
      <c r="J15" s="103"/>
      <c r="K15" s="103"/>
      <c r="L15" s="103"/>
    </row>
    <row r="16" spans="1:12" ht="35.1" customHeight="1" x14ac:dyDescent="0.25">
      <c r="A16" s="545"/>
      <c r="B16" s="215" t="s">
        <v>550</v>
      </c>
      <c r="C16" s="86">
        <f>SUM(C11:C15)</f>
        <v>17173173</v>
      </c>
      <c r="D16" s="542">
        <f>SUM(D11:D15)</f>
        <v>47173172</v>
      </c>
      <c r="E16" s="86">
        <f>SUM(E11:E15)</f>
        <v>30500869</v>
      </c>
      <c r="F16" s="86">
        <f>SUM(F11:F15)</f>
        <v>47336269</v>
      </c>
      <c r="G16" s="75"/>
      <c r="H16" s="404"/>
      <c r="I16" s="103"/>
      <c r="J16" s="103"/>
      <c r="K16" s="103"/>
      <c r="L16" s="103"/>
    </row>
    <row r="17" spans="1:12" ht="35.1" customHeight="1" x14ac:dyDescent="0.25">
      <c r="A17" s="275"/>
      <c r="B17" s="210" t="s">
        <v>19</v>
      </c>
      <c r="C17" s="86">
        <v>36957708</v>
      </c>
      <c r="D17" s="542">
        <f>SUM(D16+D10)</f>
        <v>74794258</v>
      </c>
      <c r="E17" s="86">
        <f>SUM(E16+E10)</f>
        <v>57167917</v>
      </c>
      <c r="F17" s="86">
        <f>SUM(F16+F10)</f>
        <v>70235069</v>
      </c>
      <c r="G17" s="299"/>
      <c r="H17" s="300" t="s">
        <v>35</v>
      </c>
      <c r="I17" s="106">
        <f>SUM(I10:I14)</f>
        <v>155525776</v>
      </c>
      <c r="J17" s="106">
        <f>SUM(J10:J15)</f>
        <v>193376977</v>
      </c>
      <c r="K17" s="106">
        <f>SUM(K10:K16)</f>
        <v>38250445</v>
      </c>
      <c r="L17" s="106">
        <f>SUM(L10:L16)</f>
        <v>207735260</v>
      </c>
    </row>
    <row r="18" spans="1:12" ht="35.1" customHeight="1" x14ac:dyDescent="0.25">
      <c r="A18" s="540" t="s">
        <v>20</v>
      </c>
      <c r="B18" s="402" t="s">
        <v>21</v>
      </c>
      <c r="C18" s="80">
        <v>119152292</v>
      </c>
      <c r="D18" s="74">
        <v>119166943</v>
      </c>
      <c r="E18" s="74">
        <v>119166943</v>
      </c>
      <c r="F18" s="80">
        <v>138260451</v>
      </c>
      <c r="G18" s="71"/>
      <c r="H18" s="71"/>
      <c r="I18" s="71"/>
      <c r="J18" s="71"/>
      <c r="K18" s="103"/>
      <c r="L18" s="71"/>
    </row>
    <row r="19" spans="1:12" ht="35.1" customHeight="1" x14ac:dyDescent="0.25">
      <c r="A19" s="540"/>
      <c r="B19" s="402" t="s">
        <v>323</v>
      </c>
      <c r="C19" s="99"/>
      <c r="D19" s="548">
        <v>61575</v>
      </c>
      <c r="E19" s="99">
        <v>821835</v>
      </c>
      <c r="F19" s="99"/>
      <c r="G19" s="88" t="s">
        <v>20</v>
      </c>
      <c r="H19" s="133" t="s">
        <v>298</v>
      </c>
      <c r="I19" s="135">
        <v>584234</v>
      </c>
      <c r="J19" s="135">
        <v>645799</v>
      </c>
      <c r="K19" s="135">
        <v>645799</v>
      </c>
      <c r="L19" s="135">
        <v>760260</v>
      </c>
    </row>
    <row r="20" spans="1:12" ht="35.1" customHeight="1" x14ac:dyDescent="0.25">
      <c r="A20" s="541"/>
      <c r="B20" s="215" t="s">
        <v>22</v>
      </c>
      <c r="C20" s="105">
        <f>SUM(C17:C18)</f>
        <v>156110000</v>
      </c>
      <c r="D20" s="543">
        <f>SUM(D17:D19)</f>
        <v>194022776</v>
      </c>
      <c r="E20" s="105">
        <f>SUM(E19+E18+E17)</f>
        <v>177156695</v>
      </c>
      <c r="F20" s="105">
        <f>SUM(F17:F19)</f>
        <v>208495520</v>
      </c>
      <c r="G20" s="214"/>
      <c r="H20" s="300" t="s">
        <v>36</v>
      </c>
      <c r="I20" s="106">
        <f>SUM(I17:I19)</f>
        <v>156110010</v>
      </c>
      <c r="J20" s="106">
        <f>SUM(J19+J17)</f>
        <v>194022776</v>
      </c>
      <c r="K20" s="106">
        <f>SUM(K17:K19)</f>
        <v>38896244</v>
      </c>
      <c r="L20" s="106">
        <f>SUM(L17:L19)</f>
        <v>208495520</v>
      </c>
    </row>
    <row r="21" spans="1:12" ht="35.1" customHeight="1" x14ac:dyDescent="0.25"/>
    <row r="22" spans="1:12" ht="35.1" customHeight="1" x14ac:dyDescent="0.25"/>
    <row r="23" spans="1:12" ht="35.1" customHeight="1" x14ac:dyDescent="0.25"/>
    <row r="24" spans="1:12" ht="35.1" customHeight="1" x14ac:dyDescent="0.25"/>
    <row r="25" spans="1:12" ht="35.1" customHeight="1" x14ac:dyDescent="0.25"/>
    <row r="26" spans="1:12" ht="35.1" customHeight="1" x14ac:dyDescent="0.25"/>
    <row r="27" spans="1:12" ht="35.1" customHeight="1" x14ac:dyDescent="0.25"/>
    <row r="28" spans="1:12" ht="35.1" customHeight="1" x14ac:dyDescent="0.25"/>
    <row r="29" spans="1:12" s="7" customFormat="1" ht="35.1" customHeight="1" x14ac:dyDescent="0.2"/>
    <row r="30" spans="1:12" s="7" customFormat="1" ht="35.1" customHeight="1" x14ac:dyDescent="0.2"/>
    <row r="31" spans="1:12" s="7" customFormat="1" ht="35.1" customHeight="1" x14ac:dyDescent="0.2"/>
    <row r="32" spans="1:12" ht="35.1" customHeight="1" x14ac:dyDescent="0.25"/>
    <row r="33" spans="3:3" ht="35.1" customHeight="1" x14ac:dyDescent="0.25">
      <c r="C33" s="12"/>
    </row>
    <row r="34" spans="3:3" ht="35.1" customHeight="1" x14ac:dyDescent="0.25"/>
    <row r="35" spans="3:3" ht="35.1" customHeight="1" x14ac:dyDescent="0.25"/>
    <row r="36" spans="3:3" ht="35.1" customHeight="1" x14ac:dyDescent="0.25"/>
    <row r="37" spans="3:3" ht="35.1" customHeight="1" x14ac:dyDescent="0.25"/>
    <row r="38" spans="3:3" ht="35.1" customHeight="1" x14ac:dyDescent="0.25"/>
    <row r="39" spans="3:3" ht="35.1" customHeight="1" x14ac:dyDescent="0.25"/>
    <row r="40" spans="3:3" ht="35.1" customHeight="1" x14ac:dyDescent="0.25"/>
    <row r="41" spans="3:3" ht="35.1" customHeight="1" x14ac:dyDescent="0.25"/>
    <row r="42" spans="3:3" ht="35.1" customHeight="1" x14ac:dyDescent="0.25"/>
    <row r="43" spans="3:3" ht="35.1" customHeight="1" x14ac:dyDescent="0.25"/>
    <row r="44" spans="3:3" ht="35.1" customHeight="1" x14ac:dyDescent="0.25"/>
    <row r="45" spans="3:3" ht="35.1" customHeight="1" x14ac:dyDescent="0.25"/>
    <row r="46" spans="3:3" ht="35.1" customHeight="1" x14ac:dyDescent="0.25"/>
    <row r="47" spans="3:3" ht="35.1" customHeight="1" x14ac:dyDescent="0.25"/>
  </sheetData>
  <sheetProtection selectLockedCells="1" selectUnlockedCells="1"/>
  <mergeCells count="1">
    <mergeCell ref="C1:J1"/>
  </mergeCells>
  <phoneticPr fontId="0" type="noConversion"/>
  <pageMargins left="0.5" right="0.36249999999999999" top="0.59027777777777779" bottom="0.59027777777777779" header="0.51180555555555551" footer="0.51180555555555551"/>
  <pageSetup paperSize="9" scale="59" firstPageNumber="0" orientation="landscape" horizontalDpi="300" verticalDpi="300" r:id="rId1"/>
  <headerFooter alignWithMargins="0"/>
  <rowBreaks count="1" manualBreakCount="1">
    <brk id="31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view="pageBreakPreview" zoomScale="60" zoomScaleNormal="100" workbookViewId="0">
      <selection activeCell="E49" sqref="E49"/>
    </sheetView>
  </sheetViews>
  <sheetFormatPr defaultRowHeight="12.75" x14ac:dyDescent="0.2"/>
  <cols>
    <col min="3" max="3" width="30.140625" customWidth="1"/>
    <col min="4" max="4" width="15.7109375" customWidth="1"/>
    <col min="5" max="5" width="18" customWidth="1"/>
    <col min="7" max="7" width="12.28515625" customWidth="1"/>
    <col min="8" max="8" width="21.5703125" customWidth="1"/>
    <col min="9" max="9" width="38.5703125" customWidth="1"/>
  </cols>
  <sheetData>
    <row r="2" spans="1:9" x14ac:dyDescent="0.2">
      <c r="B2" t="s">
        <v>145</v>
      </c>
    </row>
    <row r="3" spans="1:9" ht="18" x14ac:dyDescent="0.25">
      <c r="H3" s="151" t="s">
        <v>416</v>
      </c>
    </row>
    <row r="4" spans="1:9" ht="15.75" x14ac:dyDescent="0.25">
      <c r="A4" s="56"/>
      <c r="B4" s="56"/>
      <c r="C4" s="56" t="s">
        <v>601</v>
      </c>
      <c r="D4" s="56"/>
      <c r="E4" s="56"/>
      <c r="F4" s="56"/>
      <c r="G4" s="56"/>
      <c r="H4" s="56"/>
      <c r="I4" s="30"/>
    </row>
    <row r="5" spans="1:9" ht="15.75" x14ac:dyDescent="0.25">
      <c r="A5" s="56"/>
      <c r="B5" s="56"/>
      <c r="C5" s="56"/>
      <c r="D5" s="56"/>
      <c r="E5" s="56"/>
      <c r="F5" s="56"/>
      <c r="G5" s="56"/>
      <c r="H5" s="56"/>
      <c r="I5" s="30"/>
    </row>
    <row r="6" spans="1:9" ht="15.75" x14ac:dyDescent="0.25">
      <c r="B6" s="72" t="s">
        <v>436</v>
      </c>
      <c r="C6" s="72"/>
      <c r="D6" s="72"/>
      <c r="E6" s="72"/>
      <c r="F6" s="72"/>
      <c r="G6" s="72"/>
      <c r="H6" s="72" t="s">
        <v>602</v>
      </c>
      <c r="I6" s="83" t="s">
        <v>603</v>
      </c>
    </row>
    <row r="7" spans="1:9" ht="15.75" x14ac:dyDescent="0.25">
      <c r="B7" s="71" t="s">
        <v>411</v>
      </c>
      <c r="C7" s="71"/>
      <c r="D7" s="71" t="s">
        <v>412</v>
      </c>
      <c r="E7" s="72" t="s">
        <v>413</v>
      </c>
      <c r="F7" s="653"/>
      <c r="G7" s="654"/>
      <c r="H7" s="71"/>
      <c r="I7" s="71"/>
    </row>
    <row r="8" spans="1:9" ht="15.75" x14ac:dyDescent="0.25">
      <c r="B8" s="71"/>
      <c r="C8" s="71"/>
      <c r="D8" s="71"/>
      <c r="E8" s="71"/>
      <c r="F8" s="653"/>
      <c r="G8" s="654"/>
      <c r="H8" s="71"/>
      <c r="I8" s="71"/>
    </row>
    <row r="9" spans="1:9" ht="15.75" x14ac:dyDescent="0.25">
      <c r="B9" s="71" t="s">
        <v>414</v>
      </c>
      <c r="C9" s="71"/>
      <c r="D9" s="71" t="s">
        <v>415</v>
      </c>
      <c r="E9" s="72" t="s">
        <v>417</v>
      </c>
      <c r="F9" s="653"/>
      <c r="G9" s="655"/>
      <c r="H9" s="71"/>
      <c r="I9" s="71"/>
    </row>
    <row r="10" spans="1:9" ht="15.75" x14ac:dyDescent="0.25">
      <c r="B10" s="71"/>
      <c r="C10" s="71"/>
      <c r="D10" s="71"/>
      <c r="E10" s="71"/>
      <c r="F10" s="71"/>
      <c r="G10" s="71"/>
      <c r="H10" s="71"/>
      <c r="I10" s="71"/>
    </row>
    <row r="11" spans="1:9" ht="15.75" x14ac:dyDescent="0.25">
      <c r="B11" s="72" t="s">
        <v>437</v>
      </c>
      <c r="C11" s="72"/>
      <c r="D11" s="72"/>
      <c r="E11" s="72"/>
      <c r="F11" s="72"/>
      <c r="G11" s="72"/>
      <c r="H11" s="71"/>
      <c r="I11" s="71"/>
    </row>
    <row r="12" spans="1:9" ht="15.75" x14ac:dyDescent="0.25">
      <c r="B12" s="71" t="s">
        <v>411</v>
      </c>
      <c r="C12" s="71"/>
      <c r="D12" s="71" t="s">
        <v>412</v>
      </c>
      <c r="E12" s="71"/>
      <c r="F12" s="71"/>
      <c r="G12" s="72" t="s">
        <v>371</v>
      </c>
      <c r="I12" s="262">
        <v>76248275</v>
      </c>
    </row>
    <row r="13" spans="1:9" ht="15.75" x14ac:dyDescent="0.25">
      <c r="B13" s="71"/>
      <c r="C13" s="71"/>
      <c r="D13" s="71"/>
      <c r="E13" s="71"/>
      <c r="F13" s="71"/>
      <c r="G13" s="71"/>
      <c r="H13" s="71"/>
      <c r="I13" s="262"/>
    </row>
    <row r="14" spans="1:9" ht="15.75" x14ac:dyDescent="0.25">
      <c r="B14" s="71" t="s">
        <v>414</v>
      </c>
      <c r="C14" s="71"/>
      <c r="D14" s="71" t="s">
        <v>415</v>
      </c>
      <c r="E14" s="71"/>
      <c r="F14" s="71"/>
      <c r="G14" s="71"/>
      <c r="H14" s="71"/>
      <c r="I14" s="262">
        <v>20587228</v>
      </c>
    </row>
    <row r="15" spans="1:9" ht="18.75" x14ac:dyDescent="0.3">
      <c r="B15" s="37"/>
      <c r="C15" s="37"/>
      <c r="D15" s="37"/>
      <c r="E15" s="37"/>
      <c r="F15" s="37"/>
      <c r="G15" s="37"/>
      <c r="H15" s="37"/>
      <c r="I15" s="574">
        <f>SUM(I11:I14)</f>
        <v>96835503</v>
      </c>
    </row>
    <row r="16" spans="1:9" ht="15.75" x14ac:dyDescent="0.25">
      <c r="B16" s="37"/>
      <c r="C16" s="37"/>
      <c r="D16" s="37"/>
      <c r="E16" s="37"/>
      <c r="F16" s="37"/>
      <c r="G16" s="37"/>
      <c r="H16" s="37"/>
      <c r="I16" s="37"/>
    </row>
    <row r="17" spans="2:9" ht="15.75" x14ac:dyDescent="0.25">
      <c r="B17" s="37"/>
      <c r="C17" s="37"/>
      <c r="D17" s="37"/>
      <c r="E17" s="37"/>
      <c r="F17" s="37"/>
      <c r="G17" s="37"/>
      <c r="H17" s="37"/>
      <c r="I17" s="37"/>
    </row>
    <row r="18" spans="2:9" ht="15.75" x14ac:dyDescent="0.25">
      <c r="B18" s="37"/>
      <c r="C18" s="37"/>
      <c r="D18" s="37"/>
      <c r="E18" s="37"/>
      <c r="F18" s="37"/>
      <c r="G18" s="37"/>
      <c r="H18" s="37"/>
      <c r="I18" s="37"/>
    </row>
    <row r="20" spans="2:9" ht="18.75" x14ac:dyDescent="0.3">
      <c r="B20" s="650" t="s">
        <v>604</v>
      </c>
      <c r="C20" s="650"/>
      <c r="D20" s="650"/>
      <c r="E20" s="650"/>
      <c r="F20" s="650"/>
      <c r="G20" s="650"/>
      <c r="H20" s="650"/>
      <c r="I20" s="650"/>
    </row>
    <row r="21" spans="2:9" ht="15.75" x14ac:dyDescent="0.25">
      <c r="B21" s="120"/>
      <c r="C21" s="30"/>
      <c r="D21" s="30"/>
      <c r="E21" s="30"/>
      <c r="F21" s="30"/>
      <c r="G21" s="30"/>
      <c r="H21" s="30" t="s">
        <v>449</v>
      </c>
      <c r="I21" s="31" t="s">
        <v>307</v>
      </c>
    </row>
    <row r="22" spans="2:9" ht="15.75" x14ac:dyDescent="0.25">
      <c r="B22" s="651" t="s">
        <v>1</v>
      </c>
      <c r="C22" s="651" t="s">
        <v>373</v>
      </c>
      <c r="D22" s="652" t="s">
        <v>374</v>
      </c>
      <c r="E22" s="652"/>
      <c r="F22" s="652"/>
      <c r="G22" s="652" t="s">
        <v>375</v>
      </c>
      <c r="H22" s="652"/>
      <c r="I22" s="109" t="s">
        <v>112</v>
      </c>
    </row>
    <row r="23" spans="2:9" ht="31.5" x14ac:dyDescent="0.2">
      <c r="B23" s="651"/>
      <c r="C23" s="651"/>
      <c r="D23" s="110" t="s">
        <v>120</v>
      </c>
      <c r="E23" s="110" t="s">
        <v>376</v>
      </c>
      <c r="F23" s="110" t="s">
        <v>377</v>
      </c>
      <c r="G23" s="110" t="s">
        <v>120</v>
      </c>
      <c r="H23" s="110" t="s">
        <v>378</v>
      </c>
      <c r="I23" s="110" t="s">
        <v>379</v>
      </c>
    </row>
    <row r="24" spans="2:9" ht="15.75" x14ac:dyDescent="0.25">
      <c r="B24" s="20" t="s">
        <v>4</v>
      </c>
      <c r="C24" s="25" t="s">
        <v>380</v>
      </c>
      <c r="D24" s="121"/>
      <c r="E24" s="121"/>
      <c r="F24" s="121"/>
      <c r="G24" s="121"/>
      <c r="H24" s="121"/>
      <c r="I24" s="121"/>
    </row>
    <row r="25" spans="2:9" ht="15.75" x14ac:dyDescent="0.25">
      <c r="B25" s="20" t="s">
        <v>6</v>
      </c>
      <c r="C25" s="25" t="s">
        <v>381</v>
      </c>
      <c r="D25" s="9" t="s">
        <v>382</v>
      </c>
      <c r="E25" s="9" t="s">
        <v>117</v>
      </c>
      <c r="F25" s="9" t="s">
        <v>383</v>
      </c>
      <c r="G25" s="9" t="s">
        <v>118</v>
      </c>
      <c r="H25" s="9" t="s">
        <v>118</v>
      </c>
      <c r="I25" s="9" t="s">
        <v>117</v>
      </c>
    </row>
    <row r="26" spans="2:9" ht="31.5" x14ac:dyDescent="0.25">
      <c r="B26" s="20" t="s">
        <v>8</v>
      </c>
      <c r="C26" s="57" t="s">
        <v>384</v>
      </c>
      <c r="D26" s="9" t="s">
        <v>385</v>
      </c>
      <c r="E26" s="9" t="s">
        <v>118</v>
      </c>
      <c r="F26" s="9" t="s">
        <v>118</v>
      </c>
      <c r="G26" s="9" t="s">
        <v>118</v>
      </c>
      <c r="H26" s="9" t="s">
        <v>118</v>
      </c>
      <c r="I26" s="9" t="s">
        <v>118</v>
      </c>
    </row>
    <row r="27" spans="2:9" ht="15.75" x14ac:dyDescent="0.25">
      <c r="B27" s="20" t="s">
        <v>10</v>
      </c>
      <c r="C27" s="25" t="s">
        <v>386</v>
      </c>
      <c r="D27" s="9" t="s">
        <v>117</v>
      </c>
      <c r="E27" s="9" t="s">
        <v>118</v>
      </c>
      <c r="F27" s="9" t="s">
        <v>117</v>
      </c>
      <c r="G27" s="9" t="s">
        <v>117</v>
      </c>
      <c r="H27" s="9" t="s">
        <v>117</v>
      </c>
      <c r="I27" s="9" t="s">
        <v>117</v>
      </c>
    </row>
    <row r="28" spans="2:9" ht="31.5" x14ac:dyDescent="0.25">
      <c r="B28" s="20" t="s">
        <v>98</v>
      </c>
      <c r="C28" s="25" t="s">
        <v>387</v>
      </c>
      <c r="D28" s="122" t="s">
        <v>388</v>
      </c>
      <c r="E28" s="122" t="s">
        <v>389</v>
      </c>
      <c r="F28" s="9"/>
      <c r="G28" s="122" t="s">
        <v>390</v>
      </c>
      <c r="H28" s="9"/>
      <c r="I28" s="9"/>
    </row>
    <row r="29" spans="2:9" ht="45" x14ac:dyDescent="0.25">
      <c r="B29" s="20" t="s">
        <v>20</v>
      </c>
      <c r="C29" s="123" t="s">
        <v>391</v>
      </c>
      <c r="D29" s="124" t="s">
        <v>383</v>
      </c>
      <c r="E29" s="124" t="s">
        <v>372</v>
      </c>
      <c r="F29" s="125" t="s">
        <v>372</v>
      </c>
      <c r="G29" s="125" t="s">
        <v>372</v>
      </c>
      <c r="H29" s="125" t="s">
        <v>372</v>
      </c>
      <c r="I29" s="125" t="s">
        <v>118</v>
      </c>
    </row>
    <row r="30" spans="2:9" ht="31.5" x14ac:dyDescent="0.25">
      <c r="B30" s="20" t="s">
        <v>48</v>
      </c>
      <c r="C30" s="57" t="s">
        <v>392</v>
      </c>
      <c r="D30" s="124" t="s">
        <v>383</v>
      </c>
      <c r="E30" s="124" t="s">
        <v>372</v>
      </c>
      <c r="F30" s="125" t="s">
        <v>372</v>
      </c>
      <c r="G30" s="125" t="s">
        <v>372</v>
      </c>
      <c r="H30" s="125" t="s">
        <v>372</v>
      </c>
      <c r="I30" s="125" t="s">
        <v>118</v>
      </c>
    </row>
    <row r="31" spans="2:9" ht="45" x14ac:dyDescent="0.25">
      <c r="B31" s="20" t="s">
        <v>75</v>
      </c>
      <c r="C31" s="123" t="s">
        <v>393</v>
      </c>
      <c r="D31" s="124" t="s">
        <v>383</v>
      </c>
      <c r="E31" s="124" t="s">
        <v>372</v>
      </c>
      <c r="F31" s="125" t="s">
        <v>372</v>
      </c>
      <c r="G31" s="125" t="s">
        <v>372</v>
      </c>
      <c r="H31" s="125" t="s">
        <v>372</v>
      </c>
      <c r="I31" s="125" t="s">
        <v>118</v>
      </c>
    </row>
    <row r="32" spans="2:9" ht="31.5" x14ac:dyDescent="0.25">
      <c r="B32" s="20" t="s">
        <v>61</v>
      </c>
      <c r="C32" s="57" t="s">
        <v>394</v>
      </c>
      <c r="D32" s="124" t="s">
        <v>383</v>
      </c>
      <c r="E32" s="124" t="s">
        <v>372</v>
      </c>
      <c r="F32" s="125" t="s">
        <v>372</v>
      </c>
      <c r="G32" s="125" t="s">
        <v>372</v>
      </c>
      <c r="H32" s="125" t="s">
        <v>372</v>
      </c>
      <c r="I32" s="125" t="s">
        <v>118</v>
      </c>
    </row>
    <row r="33" spans="2:9" ht="15.75" x14ac:dyDescent="0.25">
      <c r="B33" s="20"/>
      <c r="C33" s="11" t="s">
        <v>112</v>
      </c>
      <c r="D33" s="124" t="s">
        <v>383</v>
      </c>
      <c r="E33" s="124" t="s">
        <v>372</v>
      </c>
      <c r="F33" s="10"/>
      <c r="G33" s="9" t="s">
        <v>117</v>
      </c>
      <c r="H33" s="9" t="s">
        <v>117</v>
      </c>
      <c r="I33" s="10"/>
    </row>
  </sheetData>
  <mergeCells count="8">
    <mergeCell ref="B20:I20"/>
    <mergeCell ref="B22:B23"/>
    <mergeCell ref="C22:C23"/>
    <mergeCell ref="D22:F22"/>
    <mergeCell ref="G22:H22"/>
    <mergeCell ref="F7:G7"/>
    <mergeCell ref="F9:G9"/>
    <mergeCell ref="F8:G8"/>
  </mergeCells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activeCell="H23" sqref="H23"/>
    </sheetView>
  </sheetViews>
  <sheetFormatPr defaultRowHeight="15" x14ac:dyDescent="0.3"/>
  <cols>
    <col min="1" max="1" width="4.7109375" style="3" customWidth="1"/>
    <col min="2" max="2" width="5.7109375" style="3" customWidth="1"/>
    <col min="3" max="3" width="33.85546875" style="12" customWidth="1"/>
    <col min="4" max="4" width="0" style="12" hidden="1" customWidth="1"/>
    <col min="5" max="5" width="31.140625" style="16" customWidth="1"/>
    <col min="6" max="6" width="31.85546875" style="16" customWidth="1"/>
    <col min="7" max="7" width="29.5703125" style="16" customWidth="1"/>
    <col min="8" max="8" width="31.42578125" style="16" customWidth="1"/>
    <col min="9" max="16384" width="9.140625" style="16"/>
  </cols>
  <sheetData>
    <row r="1" spans="1:8" ht="16.5" x14ac:dyDescent="0.3">
      <c r="A1" s="30"/>
      <c r="B1" s="30"/>
      <c r="C1" s="28"/>
      <c r="D1" s="28"/>
    </row>
    <row r="2" spans="1:8" ht="16.5" x14ac:dyDescent="0.3">
      <c r="A2" s="30"/>
      <c r="B2" s="30"/>
      <c r="C2" s="28"/>
      <c r="D2" s="28"/>
    </row>
    <row r="3" spans="1:8" ht="45.75" customHeight="1" x14ac:dyDescent="0.3">
      <c r="A3" s="657" t="s">
        <v>605</v>
      </c>
      <c r="B3" s="657"/>
      <c r="C3" s="657"/>
      <c r="D3" s="657"/>
      <c r="E3" s="657"/>
      <c r="F3" s="657"/>
      <c r="G3" s="657"/>
      <c r="H3" s="657"/>
    </row>
    <row r="4" spans="1:8" ht="20.100000000000001" customHeight="1" x14ac:dyDescent="0.3">
      <c r="A4" s="30"/>
      <c r="B4" s="30"/>
      <c r="C4" s="62"/>
      <c r="D4" s="62"/>
      <c r="F4" s="18" t="s">
        <v>418</v>
      </c>
    </row>
    <row r="5" spans="1:8" s="52" customFormat="1" ht="63" customHeight="1" x14ac:dyDescent="0.25">
      <c r="A5" s="314" t="s">
        <v>123</v>
      </c>
      <c r="B5" s="314" t="s">
        <v>150</v>
      </c>
      <c r="C5" s="656" t="s">
        <v>2</v>
      </c>
      <c r="D5" s="656"/>
      <c r="E5" s="301" t="s">
        <v>452</v>
      </c>
      <c r="F5" s="301" t="s">
        <v>606</v>
      </c>
      <c r="G5" s="301" t="s">
        <v>575</v>
      </c>
      <c r="H5" s="234" t="s">
        <v>488</v>
      </c>
    </row>
    <row r="6" spans="1:8" s="52" customFormat="1" ht="60" customHeight="1" x14ac:dyDescent="0.25">
      <c r="A6" s="207" t="s">
        <v>6</v>
      </c>
      <c r="B6" s="263" t="s">
        <v>206</v>
      </c>
      <c r="C6" s="208" t="s">
        <v>207</v>
      </c>
      <c r="D6" s="208"/>
      <c r="E6" s="315">
        <v>2154535</v>
      </c>
      <c r="F6" s="103">
        <v>2154535</v>
      </c>
      <c r="G6" s="103">
        <v>2024430</v>
      </c>
      <c r="H6" s="315">
        <v>1978296</v>
      </c>
    </row>
    <row r="7" spans="1:8" s="52" customFormat="1" ht="60" customHeight="1" x14ac:dyDescent="0.25">
      <c r="A7" s="75" t="s">
        <v>144</v>
      </c>
      <c r="B7" s="75"/>
      <c r="C7" s="85" t="s">
        <v>608</v>
      </c>
      <c r="D7" s="85"/>
      <c r="E7" s="315">
        <v>200000</v>
      </c>
      <c r="F7" s="103">
        <v>500000</v>
      </c>
      <c r="G7" s="103">
        <v>500000</v>
      </c>
      <c r="H7" s="315"/>
    </row>
    <row r="8" spans="1:8" s="52" customFormat="1" ht="60" customHeight="1" x14ac:dyDescent="0.25">
      <c r="A8" s="75" t="s">
        <v>135</v>
      </c>
      <c r="B8" s="75" t="s">
        <v>206</v>
      </c>
      <c r="C8" s="85" t="s">
        <v>607</v>
      </c>
      <c r="D8" s="85"/>
      <c r="E8" s="315"/>
      <c r="F8" s="103"/>
      <c r="G8" s="103"/>
      <c r="H8" s="315"/>
    </row>
    <row r="9" spans="1:8" s="52" customFormat="1" ht="60" customHeight="1" x14ac:dyDescent="0.25">
      <c r="A9" s="75"/>
      <c r="B9" s="75"/>
      <c r="C9" s="85" t="s">
        <v>445</v>
      </c>
      <c r="D9" s="85"/>
      <c r="E9" s="315"/>
      <c r="F9" s="103">
        <v>2969460</v>
      </c>
      <c r="G9" s="103">
        <v>2969460</v>
      </c>
      <c r="H9" s="315"/>
    </row>
    <row r="10" spans="1:8" s="52" customFormat="1" ht="60" customHeight="1" x14ac:dyDescent="0.25">
      <c r="A10" s="75"/>
      <c r="B10" s="211"/>
      <c r="C10" s="212" t="s">
        <v>458</v>
      </c>
      <c r="D10" s="212"/>
      <c r="E10" s="316">
        <f>SUM(E6:E9)</f>
        <v>2354535</v>
      </c>
      <c r="F10" s="187">
        <v>5623995</v>
      </c>
      <c r="G10" s="187">
        <v>4979516</v>
      </c>
      <c r="H10" s="316">
        <v>1978296</v>
      </c>
    </row>
    <row r="11" spans="1:8" ht="16.5" x14ac:dyDescent="0.3">
      <c r="A11" s="30"/>
      <c r="B11" s="30"/>
      <c r="C11" s="28"/>
      <c r="D11" s="28"/>
    </row>
    <row r="12" spans="1:8" ht="30" customHeight="1" x14ac:dyDescent="0.3">
      <c r="A12" s="658" t="s">
        <v>613</v>
      </c>
      <c r="B12" s="658"/>
      <c r="C12" s="658"/>
      <c r="D12" s="658"/>
      <c r="E12" s="658"/>
      <c r="F12" s="658"/>
      <c r="G12" s="658"/>
      <c r="H12" s="658"/>
    </row>
    <row r="13" spans="1:8" ht="30" customHeight="1" x14ac:dyDescent="0.3">
      <c r="A13" s="659"/>
      <c r="B13" s="659"/>
      <c r="C13" s="659"/>
      <c r="D13" s="659"/>
      <c r="E13" s="659"/>
      <c r="F13" s="659"/>
      <c r="G13" s="659"/>
      <c r="H13" s="659"/>
    </row>
    <row r="14" spans="1:8" ht="60" customHeight="1" x14ac:dyDescent="0.3">
      <c r="A14" s="79" t="s">
        <v>123</v>
      </c>
      <c r="B14" s="79" t="s">
        <v>150</v>
      </c>
      <c r="C14" s="86" t="s">
        <v>2</v>
      </c>
      <c r="D14" s="86"/>
      <c r="E14" s="301" t="s">
        <v>452</v>
      </c>
      <c r="F14" s="301" t="s">
        <v>609</v>
      </c>
      <c r="G14" s="301" t="s">
        <v>575</v>
      </c>
      <c r="H14" s="234" t="s">
        <v>488</v>
      </c>
    </row>
    <row r="15" spans="1:8" ht="50.1" customHeight="1" x14ac:dyDescent="0.3">
      <c r="A15" s="84" t="s">
        <v>6</v>
      </c>
      <c r="B15" s="72" t="s">
        <v>315</v>
      </c>
      <c r="C15" s="403" t="s">
        <v>610</v>
      </c>
      <c r="D15" s="80"/>
      <c r="E15" s="71"/>
      <c r="F15" s="103">
        <v>29999999</v>
      </c>
      <c r="G15" s="103">
        <v>29999999</v>
      </c>
      <c r="H15" s="103">
        <v>29782096</v>
      </c>
    </row>
    <row r="16" spans="1:8" ht="50.1" customHeight="1" x14ac:dyDescent="0.3">
      <c r="A16" s="84" t="s">
        <v>8</v>
      </c>
      <c r="B16" s="72" t="s">
        <v>315</v>
      </c>
      <c r="C16" s="575" t="s">
        <v>462</v>
      </c>
      <c r="D16" s="80"/>
      <c r="E16" s="103">
        <v>9746155</v>
      </c>
      <c r="F16" s="103">
        <v>9746155</v>
      </c>
      <c r="G16" s="103">
        <v>13382439</v>
      </c>
      <c r="H16" s="103"/>
    </row>
    <row r="17" spans="1:8" ht="50.1" customHeight="1" x14ac:dyDescent="0.3">
      <c r="A17" s="641" t="s">
        <v>316</v>
      </c>
      <c r="B17" s="641"/>
      <c r="C17" s="210" t="s">
        <v>210</v>
      </c>
      <c r="D17" s="86"/>
      <c r="E17" s="318"/>
      <c r="F17" s="187">
        <v>13382439</v>
      </c>
      <c r="G17" s="187">
        <v>13382439</v>
      </c>
      <c r="H17" s="187">
        <f>SUM(H15:H16)</f>
        <v>29782096</v>
      </c>
    </row>
    <row r="18" spans="1:8" ht="50.1" customHeight="1" x14ac:dyDescent="0.3">
      <c r="A18" s="660" t="s">
        <v>612</v>
      </c>
      <c r="B18" s="660"/>
      <c r="C18" s="660"/>
      <c r="D18" s="660"/>
      <c r="E18" s="660"/>
      <c r="F18" s="660"/>
      <c r="H18" s="16" t="s">
        <v>438</v>
      </c>
    </row>
    <row r="20" spans="1:8" ht="60" customHeight="1" x14ac:dyDescent="0.3">
      <c r="A20" s="306" t="s">
        <v>123</v>
      </c>
      <c r="B20" s="306" t="s">
        <v>150</v>
      </c>
      <c r="C20" s="200" t="s">
        <v>2</v>
      </c>
      <c r="D20" s="200"/>
      <c r="E20" s="264" t="s">
        <v>611</v>
      </c>
      <c r="F20" s="301" t="s">
        <v>557</v>
      </c>
      <c r="G20" s="301" t="s">
        <v>575</v>
      </c>
      <c r="H20" s="234" t="s">
        <v>488</v>
      </c>
    </row>
    <row r="21" spans="1:8" ht="50.1" customHeight="1" x14ac:dyDescent="0.3">
      <c r="A21" s="83" t="s">
        <v>6</v>
      </c>
      <c r="B21" s="72" t="s">
        <v>403</v>
      </c>
      <c r="C21" s="102" t="s">
        <v>209</v>
      </c>
      <c r="D21" s="99"/>
      <c r="E21" s="103">
        <v>400000</v>
      </c>
      <c r="F21" s="103">
        <v>400000</v>
      </c>
      <c r="G21" s="103">
        <v>500870</v>
      </c>
      <c r="H21" s="103">
        <v>400000</v>
      </c>
    </row>
    <row r="22" spans="1:8" ht="63.75" x14ac:dyDescent="0.3">
      <c r="A22" s="319" t="s">
        <v>8</v>
      </c>
      <c r="B22" s="320" t="s">
        <v>459</v>
      </c>
      <c r="C22" s="321" t="s">
        <v>460</v>
      </c>
      <c r="E22" s="323">
        <v>7027018</v>
      </c>
      <c r="F22" s="323">
        <v>7027018</v>
      </c>
      <c r="G22" s="322"/>
      <c r="H22" s="323">
        <v>17154173</v>
      </c>
    </row>
    <row r="23" spans="1:8" ht="16.5" x14ac:dyDescent="0.3">
      <c r="A23" s="282"/>
      <c r="B23" s="282"/>
      <c r="C23" s="317" t="s">
        <v>461</v>
      </c>
      <c r="D23" s="317"/>
      <c r="E23" s="187">
        <f>SUM(E21:E22)</f>
        <v>7427018</v>
      </c>
      <c r="F23" s="187">
        <v>500000</v>
      </c>
      <c r="G23" s="187">
        <v>500870</v>
      </c>
      <c r="H23" s="187">
        <f>SUM(H21:H22)</f>
        <v>17554173</v>
      </c>
    </row>
  </sheetData>
  <sheetProtection selectLockedCells="1" selectUnlockedCells="1"/>
  <mergeCells count="5">
    <mergeCell ref="C5:D5"/>
    <mergeCell ref="A17:B17"/>
    <mergeCell ref="A3:H3"/>
    <mergeCell ref="A12:H13"/>
    <mergeCell ref="A18:F18"/>
  </mergeCells>
  <phoneticPr fontId="0" type="noConversion"/>
  <printOptions horizontalCentered="1"/>
  <pageMargins left="0.47222222222222221" right="0.49027777777777776" top="0.77500000000000002" bottom="0.98402777777777772" header="0.51180555555555551" footer="0.51180555555555551"/>
  <pageSetup paperSize="9" scale="53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K33"/>
  <sheetViews>
    <sheetView topLeftCell="A13" zoomScaleNormal="100" workbookViewId="0">
      <selection activeCell="A13" sqref="A13:C13"/>
    </sheetView>
  </sheetViews>
  <sheetFormatPr defaultColWidth="7.85546875" defaultRowHeight="15" x14ac:dyDescent="0.3"/>
  <cols>
    <col min="1" max="1" width="5.85546875" style="63" customWidth="1"/>
    <col min="2" max="2" width="9.7109375" style="63" customWidth="1"/>
    <col min="3" max="3" width="40.140625" style="12" customWidth="1"/>
    <col min="4" max="4" width="28.7109375" style="24" customWidth="1"/>
    <col min="5" max="5" width="28.5703125" style="24" customWidth="1"/>
    <col min="6" max="6" width="28.85546875" style="24" customWidth="1"/>
    <col min="7" max="7" width="24.7109375" style="24" customWidth="1"/>
    <col min="8" max="245" width="7.85546875" style="24"/>
  </cols>
  <sheetData>
    <row r="1" spans="1:11" ht="50.1" customHeight="1" x14ac:dyDescent="0.3">
      <c r="A1" s="661" t="s">
        <v>614</v>
      </c>
      <c r="B1" s="661"/>
      <c r="C1" s="661"/>
      <c r="D1" s="661"/>
      <c r="E1" s="661"/>
      <c r="F1" s="341" t="s">
        <v>453</v>
      </c>
      <c r="G1" s="342" t="s">
        <v>431</v>
      </c>
    </row>
    <row r="2" spans="1:11" s="64" customFormat="1" ht="80.099999999999994" customHeight="1" x14ac:dyDescent="0.2">
      <c r="A2" s="114" t="s">
        <v>123</v>
      </c>
      <c r="B2" s="230" t="s">
        <v>150</v>
      </c>
      <c r="C2" s="265" t="s">
        <v>2</v>
      </c>
      <c r="D2" s="201" t="s">
        <v>450</v>
      </c>
      <c r="E2" s="201" t="s">
        <v>572</v>
      </c>
      <c r="F2" s="201" t="s">
        <v>575</v>
      </c>
      <c r="G2" s="201" t="s">
        <v>488</v>
      </c>
    </row>
    <row r="3" spans="1:11" s="64" customFormat="1" ht="80.099999999999994" customHeight="1" x14ac:dyDescent="0.25">
      <c r="A3" s="663" t="s">
        <v>616</v>
      </c>
      <c r="B3" s="663"/>
      <c r="C3" s="664"/>
      <c r="D3" s="576"/>
      <c r="E3" s="576">
        <v>98893</v>
      </c>
      <c r="F3" s="576">
        <v>98893</v>
      </c>
      <c r="G3" s="576"/>
    </row>
    <row r="4" spans="1:11" s="64" customFormat="1" ht="80.099999999999994" customHeight="1" x14ac:dyDescent="0.2">
      <c r="A4" s="114" t="s">
        <v>123</v>
      </c>
      <c r="B4" s="230" t="s">
        <v>150</v>
      </c>
      <c r="C4" s="265" t="s">
        <v>2</v>
      </c>
      <c r="D4" s="201" t="s">
        <v>450</v>
      </c>
      <c r="E4" s="201" t="s">
        <v>572</v>
      </c>
      <c r="F4" s="201" t="s">
        <v>575</v>
      </c>
      <c r="G4" s="201" t="s">
        <v>488</v>
      </c>
    </row>
    <row r="5" spans="1:11" ht="80.099999999999994" customHeight="1" x14ac:dyDescent="0.3">
      <c r="A5" s="8" t="s">
        <v>134</v>
      </c>
      <c r="B5" s="87" t="s">
        <v>212</v>
      </c>
      <c r="C5" s="324" t="s">
        <v>617</v>
      </c>
      <c r="D5" s="80">
        <v>85000</v>
      </c>
      <c r="E5" s="80">
        <v>93380</v>
      </c>
      <c r="F5" s="80">
        <v>83525</v>
      </c>
      <c r="G5" s="80"/>
    </row>
    <row r="6" spans="1:11" ht="80.099999999999994" customHeight="1" x14ac:dyDescent="0.3">
      <c r="A6" s="326" t="s">
        <v>144</v>
      </c>
      <c r="B6" s="327" t="s">
        <v>212</v>
      </c>
      <c r="C6" s="328" t="s">
        <v>615</v>
      </c>
      <c r="D6" s="329">
        <v>175000</v>
      </c>
      <c r="E6" s="329">
        <v>166620</v>
      </c>
      <c r="F6" s="329">
        <v>166620</v>
      </c>
      <c r="G6" s="329"/>
    </row>
    <row r="7" spans="1:11" ht="80.099999999999994" customHeight="1" x14ac:dyDescent="0.3">
      <c r="A7" s="665" t="s">
        <v>112</v>
      </c>
      <c r="B7" s="665"/>
      <c r="C7" s="665"/>
      <c r="D7" s="339">
        <f>SUM(D5:D6)</f>
        <v>260000</v>
      </c>
      <c r="E7" s="105">
        <v>260000</v>
      </c>
      <c r="F7" s="339">
        <v>93380</v>
      </c>
      <c r="G7" s="339">
        <v>300000</v>
      </c>
    </row>
    <row r="8" spans="1:11" ht="80.099999999999994" customHeight="1" x14ac:dyDescent="0.3">
      <c r="A8" s="333"/>
      <c r="B8" s="333"/>
      <c r="C8" s="333"/>
      <c r="D8" s="335"/>
      <c r="E8" s="334"/>
      <c r="F8" s="335"/>
      <c r="G8" s="335"/>
    </row>
    <row r="9" spans="1:11" ht="80.099999999999994" customHeight="1" x14ac:dyDescent="0.3">
      <c r="A9" s="114" t="s">
        <v>123</v>
      </c>
      <c r="B9" s="230" t="s">
        <v>150</v>
      </c>
      <c r="C9" s="265" t="s">
        <v>2</v>
      </c>
      <c r="D9" s="201" t="s">
        <v>450</v>
      </c>
      <c r="E9" s="201" t="s">
        <v>572</v>
      </c>
      <c r="F9" s="201" t="s">
        <v>575</v>
      </c>
      <c r="G9" s="201" t="s">
        <v>488</v>
      </c>
    </row>
    <row r="10" spans="1:11" ht="80.099999999999994" customHeight="1" x14ac:dyDescent="0.3">
      <c r="A10" s="666" t="s">
        <v>463</v>
      </c>
      <c r="B10" s="666"/>
      <c r="C10" s="666"/>
      <c r="D10" s="80"/>
      <c r="E10" s="80"/>
      <c r="F10" s="80"/>
      <c r="G10" s="80"/>
      <c r="K10" s="24" t="s">
        <v>145</v>
      </c>
    </row>
    <row r="11" spans="1:11" ht="80.099999999999994" customHeight="1" x14ac:dyDescent="0.3">
      <c r="A11" s="330">
        <v>1</v>
      </c>
      <c r="B11" s="331" t="s">
        <v>294</v>
      </c>
      <c r="C11" s="332" t="s">
        <v>432</v>
      </c>
      <c r="D11" s="325">
        <v>20000</v>
      </c>
      <c r="E11" s="325">
        <v>70000</v>
      </c>
      <c r="F11" s="325">
        <v>24703</v>
      </c>
      <c r="G11" s="325">
        <v>20000</v>
      </c>
    </row>
    <row r="12" spans="1:11" ht="80.099999999999994" customHeight="1" x14ac:dyDescent="0.3">
      <c r="A12" s="303">
        <v>2</v>
      </c>
      <c r="B12" s="337" t="s">
        <v>294</v>
      </c>
      <c r="C12" s="343" t="s">
        <v>464</v>
      </c>
      <c r="D12" s="329">
        <v>40000</v>
      </c>
      <c r="E12" s="329">
        <v>100000</v>
      </c>
      <c r="F12" s="329">
        <v>498520</v>
      </c>
      <c r="G12" s="329">
        <v>40000</v>
      </c>
    </row>
    <row r="13" spans="1:11" s="64" customFormat="1" ht="80.099999999999994" customHeight="1" x14ac:dyDescent="0.2">
      <c r="A13" s="662" t="s">
        <v>112</v>
      </c>
      <c r="B13" s="662"/>
      <c r="C13" s="662"/>
      <c r="D13" s="429">
        <v>60000</v>
      </c>
      <c r="E13" s="340">
        <v>544800</v>
      </c>
      <c r="F13" s="340">
        <v>523223</v>
      </c>
      <c r="G13" s="340">
        <v>60000</v>
      </c>
    </row>
    <row r="14" spans="1:11" s="64" customFormat="1" ht="80.099999999999994" customHeight="1" x14ac:dyDescent="0.2">
      <c r="A14" s="336"/>
      <c r="B14" s="336"/>
      <c r="C14" s="336"/>
      <c r="D14" s="336"/>
      <c r="E14" s="336"/>
      <c r="F14" s="336"/>
      <c r="G14" s="336"/>
    </row>
    <row r="15" spans="1:11" ht="80.099999999999994" customHeight="1" x14ac:dyDescent="0.3">
      <c r="A15" s="667" t="s">
        <v>166</v>
      </c>
      <c r="B15" s="667"/>
      <c r="C15" s="338" t="s">
        <v>465</v>
      </c>
      <c r="D15" s="338">
        <v>320000</v>
      </c>
      <c r="E15" s="338">
        <v>903693</v>
      </c>
      <c r="F15" s="338">
        <v>878054</v>
      </c>
      <c r="G15" s="338">
        <v>360000</v>
      </c>
    </row>
    <row r="16" spans="1:11" ht="80.099999999999994" customHeight="1" x14ac:dyDescent="0.3">
      <c r="A16" s="66"/>
      <c r="B16" s="66"/>
      <c r="C16" s="28"/>
      <c r="D16" s="28"/>
      <c r="E16" s="28"/>
      <c r="F16" s="28"/>
      <c r="G16" s="28"/>
    </row>
    <row r="17" ht="69.95" customHeight="1" x14ac:dyDescent="0.3"/>
    <row r="18" ht="69.95" customHeight="1" x14ac:dyDescent="0.3"/>
    <row r="19" ht="69.95" customHeight="1" x14ac:dyDescent="0.3"/>
    <row r="20" ht="69.95" customHeight="1" x14ac:dyDescent="0.3"/>
    <row r="21" ht="69.95" customHeight="1" x14ac:dyDescent="0.3"/>
    <row r="22" ht="69.95" customHeight="1" x14ac:dyDescent="0.3"/>
    <row r="23" ht="69.95" customHeight="1" x14ac:dyDescent="0.3"/>
    <row r="24" ht="69.95" customHeight="1" x14ac:dyDescent="0.3"/>
    <row r="25" ht="69.95" customHeight="1" x14ac:dyDescent="0.3"/>
    <row r="26" ht="69.95" customHeight="1" x14ac:dyDescent="0.3"/>
    <row r="27" ht="69.95" customHeight="1" x14ac:dyDescent="0.3"/>
    <row r="28" ht="69.95" customHeight="1" x14ac:dyDescent="0.3"/>
    <row r="29" ht="69.95" customHeight="1" x14ac:dyDescent="0.3"/>
    <row r="30" ht="69.95" customHeight="1" x14ac:dyDescent="0.3"/>
    <row r="31" ht="69.95" customHeight="1" x14ac:dyDescent="0.3"/>
    <row r="32" ht="69.95" customHeight="1" x14ac:dyDescent="0.3"/>
    <row r="33" ht="69.95" customHeight="1" x14ac:dyDescent="0.3"/>
  </sheetData>
  <sheetProtection selectLockedCells="1" selectUnlockedCells="1"/>
  <mergeCells count="6">
    <mergeCell ref="A1:E1"/>
    <mergeCell ref="A13:C13"/>
    <mergeCell ref="A3:C3"/>
    <mergeCell ref="A7:C7"/>
    <mergeCell ref="A10:C10"/>
    <mergeCell ref="A15:B15"/>
  </mergeCells>
  <phoneticPr fontId="0" type="noConversion"/>
  <printOptions horizontalCentered="1"/>
  <pageMargins left="0.35972222222222222" right="0.34027777777777779" top="0.62986111111111109" bottom="0.5" header="0.51180555555555551" footer="0.51180555555555551"/>
  <pageSetup paperSize="9" scale="5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zoomScaleNormal="100" workbookViewId="0">
      <selection activeCell="C10" sqref="C10"/>
    </sheetView>
  </sheetViews>
  <sheetFormatPr defaultRowHeight="16.5" x14ac:dyDescent="0.3"/>
  <cols>
    <col min="1" max="2" width="5.140625" style="67" customWidth="1"/>
    <col min="3" max="3" width="47.140625" style="68" customWidth="1"/>
    <col min="4" max="4" width="21.140625" style="16" customWidth="1"/>
    <col min="5" max="5" width="22" style="16" customWidth="1"/>
    <col min="6" max="6" width="19.42578125" style="16" customWidth="1"/>
    <col min="7" max="7" width="16.140625" style="16" customWidth="1"/>
    <col min="8" max="16384" width="9.140625" style="16"/>
  </cols>
  <sheetData>
    <row r="1" spans="1:7" ht="80.099999999999994" customHeight="1" x14ac:dyDescent="0.3">
      <c r="A1" s="668" t="s">
        <v>618</v>
      </c>
      <c r="B1" s="668"/>
      <c r="C1" s="668"/>
      <c r="D1" s="668"/>
      <c r="F1" s="229" t="s">
        <v>396</v>
      </c>
      <c r="G1" s="16" t="s">
        <v>453</v>
      </c>
    </row>
    <row r="2" spans="1:7" s="34" customFormat="1" ht="80.099999999999994" customHeight="1" x14ac:dyDescent="0.2">
      <c r="A2" s="230" t="s">
        <v>123</v>
      </c>
      <c r="B2" s="230" t="s">
        <v>150</v>
      </c>
      <c r="C2" s="585" t="s">
        <v>2</v>
      </c>
      <c r="D2" s="586" t="s">
        <v>450</v>
      </c>
      <c r="E2" s="587" t="s">
        <v>619</v>
      </c>
      <c r="F2" s="577" t="s">
        <v>504</v>
      </c>
      <c r="G2" s="584" t="s">
        <v>620</v>
      </c>
    </row>
    <row r="3" spans="1:7" ht="80.099999999999994" customHeight="1" x14ac:dyDescent="0.3">
      <c r="A3" s="20" t="s">
        <v>6</v>
      </c>
      <c r="B3" s="20"/>
      <c r="C3" s="65" t="s">
        <v>124</v>
      </c>
      <c r="D3" s="139"/>
      <c r="E3" s="233"/>
      <c r="F3" s="209"/>
      <c r="G3" s="209"/>
    </row>
    <row r="4" spans="1:7" ht="80.099999999999994" customHeight="1" x14ac:dyDescent="0.3">
      <c r="A4" s="90"/>
      <c r="B4" s="90" t="s">
        <v>214</v>
      </c>
      <c r="C4" s="578" t="s">
        <v>125</v>
      </c>
      <c r="D4" s="579"/>
      <c r="E4" s="383"/>
      <c r="F4" s="580"/>
      <c r="G4" s="580"/>
    </row>
    <row r="5" spans="1:7" ht="80.099999999999994" customHeight="1" x14ac:dyDescent="0.3">
      <c r="A5" s="20" t="s">
        <v>8</v>
      </c>
      <c r="B5" s="20"/>
      <c r="C5" s="65" t="s">
        <v>126</v>
      </c>
      <c r="D5" s="139"/>
      <c r="E5" s="103"/>
      <c r="F5" s="209"/>
      <c r="G5" s="209"/>
    </row>
    <row r="6" spans="1:7" ht="80.099999999999994" customHeight="1" x14ac:dyDescent="0.3">
      <c r="A6" s="20"/>
      <c r="B6" s="20"/>
      <c r="C6" s="65" t="s">
        <v>127</v>
      </c>
      <c r="D6" s="139"/>
      <c r="E6" s="103"/>
      <c r="F6" s="209"/>
      <c r="G6" s="209"/>
    </row>
    <row r="7" spans="1:7" ht="80.099999999999994" customHeight="1" x14ac:dyDescent="0.3">
      <c r="A7" s="20"/>
      <c r="B7" s="20"/>
      <c r="C7" s="65" t="s">
        <v>215</v>
      </c>
      <c r="D7" s="139"/>
      <c r="E7" s="103"/>
      <c r="F7" s="209"/>
      <c r="G7" s="209"/>
    </row>
    <row r="8" spans="1:7" ht="80.099999999999994" customHeight="1" x14ac:dyDescent="0.3">
      <c r="A8" s="20"/>
      <c r="B8" s="76" t="s">
        <v>216</v>
      </c>
      <c r="C8" s="77" t="s">
        <v>128</v>
      </c>
      <c r="D8" s="139"/>
      <c r="E8" s="103"/>
      <c r="F8" s="209"/>
      <c r="G8" s="209"/>
    </row>
    <row r="9" spans="1:7" ht="80.099999999999994" customHeight="1" x14ac:dyDescent="0.3">
      <c r="A9" s="9" t="s">
        <v>135</v>
      </c>
      <c r="B9" s="89" t="s">
        <v>217</v>
      </c>
      <c r="C9" s="91" t="s">
        <v>129</v>
      </c>
      <c r="D9" s="139"/>
      <c r="E9" s="103"/>
      <c r="F9" s="209"/>
      <c r="G9" s="209"/>
    </row>
    <row r="10" spans="1:7" ht="80.099999999999994" customHeight="1" x14ac:dyDescent="0.3">
      <c r="A10" s="20">
        <v>4</v>
      </c>
      <c r="B10" s="20"/>
      <c r="C10" s="65" t="s">
        <v>130</v>
      </c>
      <c r="D10" s="139"/>
      <c r="E10" s="103"/>
      <c r="F10" s="209"/>
      <c r="G10" s="209"/>
    </row>
    <row r="11" spans="1:7" ht="80.099999999999994" customHeight="1" x14ac:dyDescent="0.3">
      <c r="A11" s="581">
        <v>5</v>
      </c>
      <c r="B11" s="582" t="s">
        <v>218</v>
      </c>
      <c r="C11" s="583" t="s">
        <v>466</v>
      </c>
      <c r="D11" s="187">
        <v>3793610</v>
      </c>
      <c r="E11" s="187">
        <v>3795000</v>
      </c>
      <c r="F11" s="187">
        <v>3795000</v>
      </c>
      <c r="G11" s="187">
        <v>3302000</v>
      </c>
    </row>
    <row r="12" spans="1:7" ht="80.099999999999994" customHeight="1" x14ac:dyDescent="0.3">
      <c r="A12" s="69"/>
      <c r="B12" s="69"/>
      <c r="C12" s="48"/>
    </row>
    <row r="13" spans="1:7" ht="80.099999999999994" customHeight="1" x14ac:dyDescent="0.3">
      <c r="C13" s="70"/>
    </row>
    <row r="14" spans="1:7" ht="80.099999999999994" customHeight="1" x14ac:dyDescent="0.3">
      <c r="C14" s="70"/>
    </row>
    <row r="15" spans="1:7" ht="80.099999999999994" customHeight="1" x14ac:dyDescent="0.3">
      <c r="C15" s="70"/>
    </row>
    <row r="16" spans="1:7" ht="80.099999999999994" customHeight="1" x14ac:dyDescent="0.3"/>
    <row r="17" ht="60" customHeight="1" x14ac:dyDescent="0.3"/>
    <row r="18" ht="60" customHeight="1" x14ac:dyDescent="0.3"/>
    <row r="19" ht="60" customHeight="1" x14ac:dyDescent="0.3"/>
    <row r="20" ht="60" customHeight="1" x14ac:dyDescent="0.3"/>
    <row r="21" ht="60" customHeight="1" x14ac:dyDescent="0.3"/>
    <row r="22" ht="60" customHeight="1" x14ac:dyDescent="0.3"/>
    <row r="23" ht="60" customHeight="1" x14ac:dyDescent="0.3"/>
  </sheetData>
  <sheetProtection selectLockedCells="1" selectUnlockedCells="1"/>
  <mergeCells count="1">
    <mergeCell ref="A1:D1"/>
  </mergeCells>
  <phoneticPr fontId="0" type="noConversion"/>
  <pageMargins left="0.72986111111111107" right="0.45" top="0.77013888888888893" bottom="1" header="0.51180555555555551" footer="0.51180555555555551"/>
  <pageSetup paperSize="9" scale="67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0"/>
  <sheetViews>
    <sheetView zoomScaleNormal="100" workbookViewId="0">
      <selection activeCell="E26" sqref="E26"/>
    </sheetView>
  </sheetViews>
  <sheetFormatPr defaultRowHeight="12.75" x14ac:dyDescent="0.2"/>
  <cols>
    <col min="1" max="1" width="57.85546875" customWidth="1"/>
    <col min="2" max="2" width="14" customWidth="1"/>
    <col min="3" max="3" width="17.42578125" customWidth="1"/>
    <col min="4" max="4" width="17.28515625" customWidth="1"/>
    <col min="5" max="5" width="21.42578125" customWidth="1"/>
    <col min="6" max="6" width="22.7109375" customWidth="1"/>
  </cols>
  <sheetData>
    <row r="3" spans="1:6" x14ac:dyDescent="0.2">
      <c r="A3" t="s">
        <v>344</v>
      </c>
    </row>
    <row r="5" spans="1:6" x14ac:dyDescent="0.2">
      <c r="F5" s="150" t="s">
        <v>397</v>
      </c>
    </row>
    <row r="6" spans="1:6" x14ac:dyDescent="0.2">
      <c r="F6" t="s">
        <v>307</v>
      </c>
    </row>
    <row r="7" spans="1:6" ht="24.95" customHeight="1" x14ac:dyDescent="0.2">
      <c r="A7" s="97" t="s">
        <v>2</v>
      </c>
      <c r="B7" s="97" t="s">
        <v>325</v>
      </c>
      <c r="C7" s="97" t="s">
        <v>326</v>
      </c>
      <c r="D7" s="97"/>
      <c r="E7" s="97"/>
      <c r="F7" s="97" t="s">
        <v>112</v>
      </c>
    </row>
    <row r="8" spans="1:6" ht="24.95" customHeight="1" x14ac:dyDescent="0.2">
      <c r="A8" s="97"/>
      <c r="B8" s="97"/>
      <c r="C8" s="97" t="s">
        <v>327</v>
      </c>
      <c r="D8" s="97" t="s">
        <v>328</v>
      </c>
      <c r="E8" s="97" t="s">
        <v>329</v>
      </c>
      <c r="F8" s="97"/>
    </row>
    <row r="9" spans="1:6" ht="24.95" customHeight="1" x14ac:dyDescent="0.2">
      <c r="A9" s="97" t="s">
        <v>330</v>
      </c>
      <c r="B9" s="177">
        <v>1800000</v>
      </c>
      <c r="C9" s="177">
        <v>1800000</v>
      </c>
      <c r="D9" s="177">
        <v>1800000</v>
      </c>
      <c r="E9" s="177">
        <v>1800000</v>
      </c>
      <c r="F9" s="177">
        <f>SUM(B9:E9)</f>
        <v>7200000</v>
      </c>
    </row>
    <row r="10" spans="1:6" ht="24.95" customHeight="1" x14ac:dyDescent="0.2">
      <c r="A10" s="97" t="s">
        <v>331</v>
      </c>
      <c r="B10" s="588"/>
      <c r="C10" s="588"/>
      <c r="D10" s="588"/>
      <c r="E10" s="588"/>
      <c r="F10" s="177"/>
    </row>
    <row r="11" spans="1:6" ht="24.95" customHeight="1" x14ac:dyDescent="0.2">
      <c r="A11" s="97" t="s">
        <v>332</v>
      </c>
      <c r="B11" s="97"/>
      <c r="C11" s="97"/>
      <c r="D11" s="97"/>
      <c r="E11" s="97"/>
      <c r="F11" s="97"/>
    </row>
    <row r="12" spans="1:6" ht="24.95" customHeight="1" x14ac:dyDescent="0.2">
      <c r="A12" s="97" t="s">
        <v>333</v>
      </c>
      <c r="B12" s="97"/>
      <c r="C12" s="97"/>
      <c r="D12" s="97"/>
      <c r="E12" s="97"/>
      <c r="F12" s="97"/>
    </row>
    <row r="13" spans="1:6" ht="24.95" customHeight="1" x14ac:dyDescent="0.2">
      <c r="A13" s="97" t="s">
        <v>334</v>
      </c>
      <c r="B13" s="97"/>
      <c r="C13" s="97"/>
      <c r="D13" s="97"/>
      <c r="E13" s="97"/>
      <c r="F13" s="97"/>
    </row>
    <row r="14" spans="1:6" ht="24.95" customHeight="1" x14ac:dyDescent="0.2">
      <c r="A14" s="97" t="s">
        <v>335</v>
      </c>
      <c r="B14" s="177">
        <v>1800000</v>
      </c>
      <c r="C14" s="177">
        <v>1800000</v>
      </c>
      <c r="D14" s="177">
        <v>1800000</v>
      </c>
      <c r="E14" s="177">
        <v>1800000</v>
      </c>
      <c r="F14" s="177">
        <f>SUM(B14:E14)</f>
        <v>7200000</v>
      </c>
    </row>
    <row r="15" spans="1:6" ht="24.95" customHeight="1" x14ac:dyDescent="0.2">
      <c r="A15" s="97" t="s">
        <v>336</v>
      </c>
      <c r="B15" s="177">
        <v>900000</v>
      </c>
      <c r="C15" s="177">
        <v>900000</v>
      </c>
      <c r="D15" s="177">
        <v>900000</v>
      </c>
      <c r="E15" s="177">
        <v>900000</v>
      </c>
      <c r="F15" s="177">
        <f>SUM(B15:E15)</f>
        <v>3600000</v>
      </c>
    </row>
    <row r="16" spans="1:6" ht="24.95" customHeight="1" x14ac:dyDescent="0.2">
      <c r="A16" s="97" t="s">
        <v>337</v>
      </c>
      <c r="B16" s="97"/>
      <c r="C16" s="97"/>
      <c r="D16" s="97"/>
      <c r="E16" s="97"/>
      <c r="F16" s="97"/>
    </row>
    <row r="17" spans="1:6" ht="24.95" customHeight="1" x14ac:dyDescent="0.2">
      <c r="A17" s="97" t="s">
        <v>338</v>
      </c>
      <c r="B17" s="97"/>
      <c r="C17" s="97"/>
      <c r="D17" s="97"/>
      <c r="E17" s="97"/>
      <c r="F17" s="97"/>
    </row>
    <row r="18" spans="1:6" ht="24.95" customHeight="1" x14ac:dyDescent="0.2">
      <c r="A18" s="97" t="s">
        <v>339</v>
      </c>
      <c r="B18" s="97"/>
      <c r="C18" s="97"/>
      <c r="D18" s="97"/>
      <c r="E18" s="97"/>
      <c r="F18" s="97"/>
    </row>
    <row r="19" spans="1:6" ht="24.95" customHeight="1" x14ac:dyDescent="0.2">
      <c r="A19" s="97" t="s">
        <v>340</v>
      </c>
      <c r="B19" s="97"/>
      <c r="C19" s="97"/>
      <c r="D19" s="97"/>
      <c r="E19" s="97"/>
      <c r="F19" s="97"/>
    </row>
    <row r="20" spans="1:6" ht="24.95" customHeight="1" x14ac:dyDescent="0.2">
      <c r="A20" s="97" t="s">
        <v>337</v>
      </c>
      <c r="B20" s="97"/>
      <c r="C20" s="97"/>
      <c r="D20" s="97"/>
      <c r="E20" s="97"/>
      <c r="F20" s="97"/>
    </row>
    <row r="21" spans="1:6" ht="24.95" customHeight="1" x14ac:dyDescent="0.2">
      <c r="A21" s="97" t="s">
        <v>338</v>
      </c>
      <c r="B21" s="97"/>
      <c r="C21" s="97"/>
      <c r="D21" s="97"/>
      <c r="E21" s="97"/>
      <c r="F21" s="97"/>
    </row>
    <row r="22" spans="1:6" ht="24.95" customHeight="1" x14ac:dyDescent="0.2">
      <c r="A22" s="97" t="s">
        <v>339</v>
      </c>
      <c r="B22" s="97"/>
      <c r="C22" s="97"/>
      <c r="D22" s="97"/>
      <c r="E22" s="97"/>
      <c r="F22" s="97"/>
    </row>
    <row r="23" spans="1:6" ht="24.95" customHeight="1" x14ac:dyDescent="0.2">
      <c r="A23" s="97" t="s">
        <v>341</v>
      </c>
      <c r="B23" s="97"/>
      <c r="C23" s="97"/>
      <c r="D23" s="97"/>
      <c r="E23" s="97"/>
      <c r="F23" s="97"/>
    </row>
    <row r="24" spans="1:6" ht="24.95" customHeight="1" x14ac:dyDescent="0.2">
      <c r="A24" s="97" t="s">
        <v>342</v>
      </c>
      <c r="B24" s="97"/>
      <c r="C24" s="97"/>
      <c r="D24" s="97"/>
      <c r="E24" s="97"/>
      <c r="F24" s="97"/>
    </row>
    <row r="25" spans="1:6" ht="24.95" customHeight="1" x14ac:dyDescent="0.2">
      <c r="A25" s="97" t="s">
        <v>343</v>
      </c>
      <c r="B25" s="177">
        <v>900000</v>
      </c>
      <c r="C25" s="177">
        <v>900000</v>
      </c>
      <c r="D25" s="177">
        <v>900000</v>
      </c>
      <c r="E25" s="177">
        <v>900000</v>
      </c>
      <c r="F25" s="177">
        <f>SUM(B25:E25)</f>
        <v>3600000</v>
      </c>
    </row>
    <row r="26" spans="1:6" ht="24.95" customHeight="1" x14ac:dyDescent="0.2"/>
    <row r="27" spans="1:6" ht="24.95" customHeight="1" x14ac:dyDescent="0.2"/>
    <row r="28" spans="1:6" ht="24.95" customHeight="1" x14ac:dyDescent="0.2"/>
    <row r="29" spans="1:6" ht="24.95" customHeight="1" x14ac:dyDescent="0.2"/>
    <row r="30" spans="1:6" ht="24.95" customHeight="1" x14ac:dyDescent="0.2"/>
  </sheetData>
  <pageMargins left="0.7" right="0.7" top="0.75" bottom="0.75" header="0.3" footer="0.3"/>
  <pageSetup paperSize="9" scale="6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9"/>
  <sheetViews>
    <sheetView topLeftCell="A16" zoomScaleNormal="100" workbookViewId="0">
      <selection activeCell="B33" sqref="B33:O33"/>
    </sheetView>
  </sheetViews>
  <sheetFormatPr defaultRowHeight="12.75" x14ac:dyDescent="0.2"/>
  <cols>
    <col min="1" max="1" width="6.28515625" customWidth="1"/>
    <col min="2" max="2" width="34.7109375" customWidth="1"/>
    <col min="3" max="3" width="16" customWidth="1"/>
    <col min="4" max="4" width="12.7109375" customWidth="1"/>
    <col min="5" max="5" width="13.85546875" customWidth="1"/>
    <col min="6" max="7" width="13.7109375" customWidth="1"/>
    <col min="8" max="9" width="13.42578125" customWidth="1"/>
    <col min="10" max="10" width="13.85546875" customWidth="1"/>
    <col min="11" max="11" width="13.42578125" customWidth="1"/>
    <col min="12" max="12" width="12.7109375" customWidth="1"/>
    <col min="13" max="13" width="14.140625" customWidth="1"/>
    <col min="14" max="14" width="18.7109375" customWidth="1"/>
    <col min="15" max="15" width="16.42578125" customWidth="1"/>
    <col min="16" max="16" width="11.140625" bestFit="1" customWidth="1"/>
    <col min="17" max="17" width="10.140625" bestFit="1" customWidth="1"/>
  </cols>
  <sheetData>
    <row r="2" spans="1:16" ht="15.7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73" t="s">
        <v>395</v>
      </c>
      <c r="O2" s="19"/>
    </row>
    <row r="3" spans="1:16" ht="15.75" x14ac:dyDescent="0.25">
      <c r="A3" s="669" t="s">
        <v>621</v>
      </c>
      <c r="B3" s="669"/>
      <c r="C3" s="669"/>
      <c r="D3" s="669"/>
      <c r="E3" s="669"/>
      <c r="F3" s="669"/>
      <c r="G3" s="669"/>
      <c r="H3" s="669"/>
      <c r="I3" s="669"/>
      <c r="J3" s="669"/>
      <c r="K3" s="669"/>
      <c r="L3" s="669"/>
      <c r="M3" s="669"/>
      <c r="N3" s="669"/>
      <c r="O3" s="669"/>
    </row>
    <row r="4" spans="1:16" ht="15.75" x14ac:dyDescent="0.25">
      <c r="A4" s="30"/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 t="s">
        <v>307</v>
      </c>
    </row>
    <row r="5" spans="1:16" ht="26.1" customHeight="1" x14ac:dyDescent="0.2">
      <c r="A5" s="114" t="s">
        <v>1</v>
      </c>
      <c r="B5" s="115" t="s">
        <v>2</v>
      </c>
      <c r="C5" s="116" t="s">
        <v>345</v>
      </c>
      <c r="D5" s="116" t="s">
        <v>346</v>
      </c>
      <c r="E5" s="116" t="s">
        <v>347</v>
      </c>
      <c r="F5" s="116" t="s">
        <v>348</v>
      </c>
      <c r="G5" s="116" t="s">
        <v>349</v>
      </c>
      <c r="H5" s="116" t="s">
        <v>350</v>
      </c>
      <c r="I5" s="116" t="s">
        <v>351</v>
      </c>
      <c r="J5" s="116" t="s">
        <v>352</v>
      </c>
      <c r="K5" s="116" t="s">
        <v>353</v>
      </c>
      <c r="L5" s="116" t="s">
        <v>354</v>
      </c>
      <c r="M5" s="116" t="s">
        <v>355</v>
      </c>
      <c r="N5" s="116" t="s">
        <v>356</v>
      </c>
      <c r="O5" s="114" t="s">
        <v>112</v>
      </c>
    </row>
    <row r="6" spans="1:16" ht="26.1" customHeight="1" x14ac:dyDescent="0.2">
      <c r="A6" s="117"/>
      <c r="B6" s="152" t="s">
        <v>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53"/>
    </row>
    <row r="7" spans="1:16" ht="26.1" customHeight="1" x14ac:dyDescent="0.25">
      <c r="A7" s="76" t="s">
        <v>4</v>
      </c>
      <c r="B7" s="154" t="s">
        <v>357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5"/>
    </row>
    <row r="8" spans="1:16" ht="26.1" customHeight="1" x14ac:dyDescent="0.25">
      <c r="A8" s="20" t="s">
        <v>6</v>
      </c>
      <c r="B8" s="156" t="s">
        <v>358</v>
      </c>
      <c r="C8" s="157">
        <v>1583875</v>
      </c>
      <c r="D8" s="157">
        <v>1583875</v>
      </c>
      <c r="E8" s="157">
        <v>1583875</v>
      </c>
      <c r="F8" s="157">
        <v>1583875</v>
      </c>
      <c r="G8" s="157">
        <v>1583875</v>
      </c>
      <c r="H8" s="157">
        <v>1583875</v>
      </c>
      <c r="I8" s="157">
        <v>1583875</v>
      </c>
      <c r="J8" s="157">
        <v>1583875</v>
      </c>
      <c r="K8" s="157">
        <v>1583875</v>
      </c>
      <c r="L8" s="157">
        <v>1583875</v>
      </c>
      <c r="M8" s="157">
        <v>1583875</v>
      </c>
      <c r="N8" s="157">
        <v>1583878</v>
      </c>
      <c r="O8" s="5">
        <f>SUM(C8:N8)</f>
        <v>19006503</v>
      </c>
      <c r="P8" s="119"/>
    </row>
    <row r="9" spans="1:16" ht="26.1" customHeight="1" x14ac:dyDescent="0.25">
      <c r="A9" s="20" t="s">
        <v>8</v>
      </c>
      <c r="B9" s="156" t="s">
        <v>11</v>
      </c>
      <c r="C9" s="157"/>
      <c r="D9" s="157"/>
      <c r="E9" s="157">
        <v>900000</v>
      </c>
      <c r="F9" s="157"/>
      <c r="G9" s="157"/>
      <c r="H9" s="157"/>
      <c r="I9" s="157"/>
      <c r="J9" s="157"/>
      <c r="K9" s="157">
        <v>930000</v>
      </c>
      <c r="L9" s="157"/>
      <c r="M9" s="157"/>
      <c r="N9" s="157"/>
      <c r="O9" s="5">
        <v>1830000</v>
      </c>
      <c r="P9" s="119"/>
    </row>
    <row r="10" spans="1:16" ht="26.1" customHeight="1" x14ac:dyDescent="0.25">
      <c r="A10" s="20" t="s">
        <v>10</v>
      </c>
      <c r="B10" s="156" t="s">
        <v>13</v>
      </c>
      <c r="C10" s="157"/>
      <c r="D10" s="157"/>
      <c r="E10" s="157">
        <v>20000</v>
      </c>
      <c r="F10" s="157"/>
      <c r="G10" s="157"/>
      <c r="H10" s="157">
        <v>20000</v>
      </c>
      <c r="I10" s="157"/>
      <c r="J10" s="157"/>
      <c r="K10" s="157">
        <v>20000</v>
      </c>
      <c r="L10" s="157"/>
      <c r="M10" s="157">
        <v>4000</v>
      </c>
      <c r="N10" s="157">
        <v>20001</v>
      </c>
      <c r="O10" s="5">
        <f>SUM(C10:N10)</f>
        <v>84001</v>
      </c>
    </row>
    <row r="11" spans="1:16" ht="26.1" customHeight="1" x14ac:dyDescent="0.25">
      <c r="A11" s="20" t="s">
        <v>12</v>
      </c>
      <c r="B11" s="156" t="s">
        <v>63</v>
      </c>
      <c r="C11" s="157">
        <v>79550</v>
      </c>
      <c r="D11" s="157">
        <v>79550</v>
      </c>
      <c r="E11" s="157">
        <v>79550</v>
      </c>
      <c r="F11" s="157">
        <v>193294</v>
      </c>
      <c r="G11" s="157">
        <v>193294</v>
      </c>
      <c r="H11" s="157">
        <v>193294</v>
      </c>
      <c r="I11" s="157">
        <v>193294</v>
      </c>
      <c r="J11" s="157">
        <v>193294</v>
      </c>
      <c r="K11" s="157">
        <v>193294</v>
      </c>
      <c r="L11" s="157">
        <v>193294</v>
      </c>
      <c r="M11" s="157">
        <v>193294</v>
      </c>
      <c r="N11" s="157">
        <v>193294</v>
      </c>
      <c r="O11" s="5">
        <f>SUM(C11:N11)</f>
        <v>1978296</v>
      </c>
      <c r="P11" s="119"/>
    </row>
    <row r="12" spans="1:16" ht="26.1" customHeight="1" x14ac:dyDescent="0.25">
      <c r="A12" s="158"/>
      <c r="B12" s="159" t="s">
        <v>359</v>
      </c>
      <c r="C12" s="160">
        <f t="shared" ref="C12:K12" si="0">SUM(C8:C11)</f>
        <v>1663425</v>
      </c>
      <c r="D12" s="160">
        <f t="shared" si="0"/>
        <v>1663425</v>
      </c>
      <c r="E12" s="160">
        <f t="shared" si="0"/>
        <v>2583425</v>
      </c>
      <c r="F12" s="160">
        <f t="shared" si="0"/>
        <v>1777169</v>
      </c>
      <c r="G12" s="160">
        <f t="shared" si="0"/>
        <v>1777169</v>
      </c>
      <c r="H12" s="160">
        <f t="shared" si="0"/>
        <v>1797169</v>
      </c>
      <c r="I12" s="160">
        <f t="shared" si="0"/>
        <v>1777169</v>
      </c>
      <c r="J12" s="160">
        <f t="shared" si="0"/>
        <v>1777169</v>
      </c>
      <c r="K12" s="160">
        <f t="shared" si="0"/>
        <v>2727169</v>
      </c>
      <c r="L12" s="160">
        <f>SUM(L8:L11)</f>
        <v>1777169</v>
      </c>
      <c r="M12" s="160">
        <f>SUM(M8:M11)</f>
        <v>1781169</v>
      </c>
      <c r="N12" s="160">
        <f>SUM(N8:N11)</f>
        <v>1797173</v>
      </c>
      <c r="O12" s="108">
        <f>SUM(O8:O11)</f>
        <v>22898800</v>
      </c>
      <c r="P12" s="119"/>
    </row>
    <row r="13" spans="1:16" ht="26.1" customHeight="1" x14ac:dyDescent="0.25">
      <c r="A13" s="76" t="s">
        <v>20</v>
      </c>
      <c r="B13" s="154" t="s">
        <v>360</v>
      </c>
      <c r="C13" s="155"/>
      <c r="D13" s="155" t="s">
        <v>314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5"/>
    </row>
    <row r="14" spans="1:16" ht="26.1" customHeight="1" x14ac:dyDescent="0.25">
      <c r="A14" s="20" t="s">
        <v>6</v>
      </c>
      <c r="B14" s="156" t="s">
        <v>9</v>
      </c>
      <c r="C14" s="155"/>
      <c r="D14" s="155"/>
      <c r="E14" s="155"/>
      <c r="F14" s="155"/>
      <c r="G14" s="155"/>
      <c r="H14" s="155"/>
      <c r="I14" s="155"/>
      <c r="J14" s="155">
        <v>29782096</v>
      </c>
      <c r="L14" s="155"/>
      <c r="M14" s="155"/>
      <c r="N14" s="155"/>
      <c r="O14" s="5">
        <v>29782096</v>
      </c>
    </row>
    <row r="15" spans="1:16" ht="26.1" customHeight="1" x14ac:dyDescent="0.25">
      <c r="A15" s="20" t="s">
        <v>8</v>
      </c>
      <c r="B15" s="161" t="s">
        <v>15</v>
      </c>
      <c r="C15" s="162"/>
      <c r="D15" s="157">
        <v>17154173</v>
      </c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5">
        <v>17154173</v>
      </c>
    </row>
    <row r="16" spans="1:16" ht="26.1" customHeight="1" x14ac:dyDescent="0.25">
      <c r="A16" s="20" t="s">
        <v>10</v>
      </c>
      <c r="B16" s="156" t="s">
        <v>64</v>
      </c>
      <c r="C16" s="155"/>
      <c r="D16" s="155"/>
      <c r="E16" s="155"/>
      <c r="F16" s="155"/>
      <c r="G16" s="155"/>
      <c r="H16" s="155"/>
      <c r="I16" s="155">
        <v>400000</v>
      </c>
      <c r="J16" s="155"/>
      <c r="K16" s="155"/>
      <c r="L16" s="155"/>
      <c r="M16" s="155"/>
      <c r="N16" s="155"/>
      <c r="O16" s="5">
        <v>400000</v>
      </c>
    </row>
    <row r="17" spans="1:17" ht="26.1" customHeight="1" x14ac:dyDescent="0.25">
      <c r="A17" s="158"/>
      <c r="B17" s="163" t="s">
        <v>361</v>
      </c>
      <c r="C17" s="162"/>
      <c r="D17" s="157"/>
      <c r="E17" s="413"/>
      <c r="F17" s="413"/>
      <c r="G17" s="413"/>
      <c r="H17" s="413"/>
      <c r="I17" s="413"/>
      <c r="J17" s="413"/>
      <c r="K17" s="413"/>
      <c r="L17" s="414"/>
      <c r="M17" s="414"/>
      <c r="N17" s="414"/>
      <c r="O17" s="414"/>
    </row>
    <row r="18" spans="1:17" ht="26.1" customHeight="1" x14ac:dyDescent="0.25">
      <c r="A18" s="158"/>
      <c r="B18" s="159" t="s">
        <v>362</v>
      </c>
      <c r="C18" s="160">
        <f>SUM(C12:C16)</f>
        <v>1663425</v>
      </c>
      <c r="D18" s="160">
        <f>SUM(D12:D17)</f>
        <v>18817598</v>
      </c>
      <c r="E18" s="160">
        <f>SUM(E12:E16)</f>
        <v>2583425</v>
      </c>
      <c r="F18" s="160">
        <f>SUM(F12:F17)</f>
        <v>1777169</v>
      </c>
      <c r="G18" s="160">
        <f>SUM(G12:G17)</f>
        <v>1777169</v>
      </c>
      <c r="H18" s="160">
        <f>SUM(H12:H17)</f>
        <v>1797169</v>
      </c>
      <c r="I18" s="160">
        <f>SUM(I12:I16)</f>
        <v>2177169</v>
      </c>
      <c r="J18" s="160">
        <f>SUM(J12:J16)</f>
        <v>31559265</v>
      </c>
      <c r="K18" s="160">
        <f>SUM(K12:K17)</f>
        <v>2727169</v>
      </c>
      <c r="L18" s="160">
        <f>SUM(L12:L17)</f>
        <v>1777169</v>
      </c>
      <c r="M18" s="160">
        <f>SUM(M12:M17)</f>
        <v>1781169</v>
      </c>
      <c r="N18" s="160">
        <f>SUM(N12:N17)</f>
        <v>1797173</v>
      </c>
      <c r="O18" s="108">
        <f>SUM(O14:O17)</f>
        <v>47336269</v>
      </c>
      <c r="P18" s="119"/>
    </row>
    <row r="19" spans="1:17" ht="26.1" customHeight="1" x14ac:dyDescent="0.25">
      <c r="A19" s="76" t="s">
        <v>48</v>
      </c>
      <c r="B19" s="154" t="s">
        <v>363</v>
      </c>
      <c r="C19" s="155">
        <v>138260451</v>
      </c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5">
        <v>138260451</v>
      </c>
      <c r="Q19" s="119"/>
    </row>
    <row r="20" spans="1:17" ht="26.1" customHeight="1" x14ac:dyDescent="0.25">
      <c r="A20" s="164"/>
      <c r="B20" s="165" t="s">
        <v>364</v>
      </c>
      <c r="C20" s="166">
        <f>SUM(C19+C18)</f>
        <v>139923876</v>
      </c>
      <c r="D20" s="166">
        <f>SUM(D18)</f>
        <v>18817598</v>
      </c>
      <c r="E20" s="166">
        <v>2583425</v>
      </c>
      <c r="F20" s="166">
        <v>1777169</v>
      </c>
      <c r="G20" s="166">
        <f>SUM(G18:G19)</f>
        <v>1777169</v>
      </c>
      <c r="H20" s="166">
        <v>1797169</v>
      </c>
      <c r="I20" s="166">
        <f>SUM(I18:I19)</f>
        <v>2177169</v>
      </c>
      <c r="J20" s="166">
        <f>SUM(J18:J19)</f>
        <v>31559265</v>
      </c>
      <c r="K20" s="166">
        <v>2727169</v>
      </c>
      <c r="L20" s="166">
        <v>1777169</v>
      </c>
      <c r="M20" s="166">
        <v>1781169</v>
      </c>
      <c r="N20" s="166">
        <f>SUM(N18:N19)</f>
        <v>1797173</v>
      </c>
      <c r="O20" s="166">
        <f>SUM(O19+O18+O12)</f>
        <v>208495520</v>
      </c>
      <c r="P20" s="119"/>
    </row>
    <row r="21" spans="1:17" ht="26.1" customHeight="1" x14ac:dyDescent="0.25">
      <c r="A21" s="20"/>
      <c r="B21" s="81" t="s">
        <v>23</v>
      </c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5"/>
    </row>
    <row r="22" spans="1:17" ht="26.1" customHeight="1" x14ac:dyDescent="0.25">
      <c r="A22" s="76" t="s">
        <v>4</v>
      </c>
      <c r="B22" s="81" t="s">
        <v>365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5"/>
    </row>
    <row r="23" spans="1:17" ht="26.1" customHeight="1" x14ac:dyDescent="0.25">
      <c r="A23" s="20" t="s">
        <v>6</v>
      </c>
      <c r="B23" s="132" t="s">
        <v>366</v>
      </c>
      <c r="C23" s="167">
        <v>775648</v>
      </c>
      <c r="D23" s="167">
        <v>845248</v>
      </c>
      <c r="E23" s="167">
        <v>862048</v>
      </c>
      <c r="F23" s="167">
        <v>950518</v>
      </c>
      <c r="G23" s="167">
        <v>1020518</v>
      </c>
      <c r="H23" s="167">
        <v>1020518</v>
      </c>
      <c r="I23" s="167">
        <v>1020518</v>
      </c>
      <c r="J23" s="167">
        <v>1020518</v>
      </c>
      <c r="K23" s="167">
        <v>801518</v>
      </c>
      <c r="L23" s="167">
        <v>801518</v>
      </c>
      <c r="M23" s="167">
        <v>801518</v>
      </c>
      <c r="N23" s="167">
        <v>901518</v>
      </c>
      <c r="O23" s="5">
        <f>SUM(C23:N23)</f>
        <v>10821606</v>
      </c>
    </row>
    <row r="24" spans="1:17" ht="26.1" customHeight="1" x14ac:dyDescent="0.25">
      <c r="A24" s="20" t="s">
        <v>8</v>
      </c>
      <c r="B24" s="132" t="s">
        <v>367</v>
      </c>
      <c r="C24" s="167">
        <v>113908</v>
      </c>
      <c r="D24" s="167">
        <v>124695</v>
      </c>
      <c r="E24" s="167">
        <v>130740</v>
      </c>
      <c r="F24" s="167">
        <v>147362</v>
      </c>
      <c r="G24" s="167">
        <v>147362</v>
      </c>
      <c r="H24" s="167">
        <v>147362</v>
      </c>
      <c r="I24" s="167">
        <v>147362</v>
      </c>
      <c r="J24" s="167">
        <v>147362</v>
      </c>
      <c r="K24" s="167">
        <v>113417</v>
      </c>
      <c r="L24" s="167">
        <v>113417</v>
      </c>
      <c r="M24" s="167">
        <v>113418</v>
      </c>
      <c r="N24" s="167">
        <v>127369</v>
      </c>
      <c r="O24" s="5">
        <f>SUM(C24:N24)</f>
        <v>1573774</v>
      </c>
    </row>
    <row r="25" spans="1:17" ht="26.1" customHeight="1" x14ac:dyDescent="0.25">
      <c r="A25" s="20" t="s">
        <v>10</v>
      </c>
      <c r="B25" s="132" t="s">
        <v>27</v>
      </c>
      <c r="C25" s="167">
        <v>250000</v>
      </c>
      <c r="D25" s="167">
        <v>250000</v>
      </c>
      <c r="E25" s="167">
        <v>300000</v>
      </c>
      <c r="F25" s="167">
        <v>250000</v>
      </c>
      <c r="G25" s="167">
        <v>450000</v>
      </c>
      <c r="H25" s="167">
        <v>300000</v>
      </c>
      <c r="I25" s="167">
        <v>500000</v>
      </c>
      <c r="J25" s="167">
        <v>500000</v>
      </c>
      <c r="K25" s="167">
        <v>574250</v>
      </c>
      <c r="L25" s="167">
        <v>574250</v>
      </c>
      <c r="M25" s="167">
        <v>574250</v>
      </c>
      <c r="N25" s="167">
        <v>982865</v>
      </c>
      <c r="O25" s="5">
        <f>SUM(C25:N25)</f>
        <v>5505615</v>
      </c>
    </row>
    <row r="26" spans="1:17" ht="26.1" customHeight="1" x14ac:dyDescent="0.25">
      <c r="A26" s="20" t="s">
        <v>12</v>
      </c>
      <c r="B26" s="132" t="s">
        <v>28</v>
      </c>
      <c r="C26" s="167">
        <v>25000</v>
      </c>
      <c r="D26" s="167">
        <v>50000</v>
      </c>
      <c r="E26" s="167">
        <v>100000</v>
      </c>
      <c r="F26" s="167">
        <v>50000</v>
      </c>
      <c r="G26" s="167">
        <v>50000</v>
      </c>
      <c r="H26" s="167">
        <v>50000</v>
      </c>
      <c r="I26" s="167">
        <v>50000</v>
      </c>
      <c r="J26" s="167">
        <v>400000</v>
      </c>
      <c r="K26" s="167">
        <v>50000</v>
      </c>
      <c r="L26" s="167">
        <v>50000</v>
      </c>
      <c r="M26" s="167">
        <v>2300000</v>
      </c>
      <c r="N26" s="167">
        <v>127000</v>
      </c>
      <c r="O26" s="5">
        <f>SUM(C26:N26)</f>
        <v>3302000</v>
      </c>
    </row>
    <row r="27" spans="1:17" ht="26.1" customHeight="1" x14ac:dyDescent="0.25">
      <c r="A27" s="20" t="s">
        <v>14</v>
      </c>
      <c r="B27" s="132" t="s">
        <v>29</v>
      </c>
      <c r="C27" s="167">
        <v>25000</v>
      </c>
      <c r="D27" s="167"/>
      <c r="E27" s="167">
        <v>70000</v>
      </c>
      <c r="F27" s="167"/>
      <c r="G27" s="167"/>
      <c r="H27" s="167">
        <v>70000</v>
      </c>
      <c r="I27" s="167">
        <v>10000</v>
      </c>
      <c r="J27" s="167">
        <v>70000</v>
      </c>
      <c r="K27" s="167">
        <v>20000</v>
      </c>
      <c r="L27" s="167">
        <v>20000</v>
      </c>
      <c r="M27" s="167">
        <v>75000</v>
      </c>
      <c r="N27" s="167"/>
      <c r="O27" s="5">
        <f>SUM(C27:N27)</f>
        <v>360000</v>
      </c>
    </row>
    <row r="28" spans="1:17" ht="26.1" customHeight="1" x14ac:dyDescent="0.25">
      <c r="A28" s="619"/>
      <c r="B28" s="620" t="s">
        <v>99</v>
      </c>
      <c r="C28" s="621">
        <f>SUM(C23:C27)</f>
        <v>1189556</v>
      </c>
      <c r="D28" s="621">
        <f>SUM(D23:D27)</f>
        <v>1269943</v>
      </c>
      <c r="E28" s="621">
        <f>SUM(E23:E27)</f>
        <v>1462788</v>
      </c>
      <c r="F28" s="621">
        <f>SUM(F23:F27)</f>
        <v>1397880</v>
      </c>
      <c r="G28" s="621">
        <f>SUM(G23:G27)</f>
        <v>1667880</v>
      </c>
      <c r="H28" s="621">
        <f t="shared" ref="H28:N28" si="1">SUM(H23:H27)</f>
        <v>1587880</v>
      </c>
      <c r="I28" s="621">
        <f t="shared" si="1"/>
        <v>1727880</v>
      </c>
      <c r="J28" s="621">
        <f t="shared" si="1"/>
        <v>2137880</v>
      </c>
      <c r="K28" s="621">
        <f t="shared" si="1"/>
        <v>1559185</v>
      </c>
      <c r="L28" s="621">
        <f t="shared" si="1"/>
        <v>1559185</v>
      </c>
      <c r="M28" s="621">
        <f t="shared" si="1"/>
        <v>3864186</v>
      </c>
      <c r="N28" s="621">
        <f t="shared" si="1"/>
        <v>2138752</v>
      </c>
      <c r="O28" s="622">
        <f>SUM(O23:O27)</f>
        <v>21562995</v>
      </c>
    </row>
    <row r="29" spans="1:17" ht="26.1" customHeight="1" x14ac:dyDescent="0.25">
      <c r="A29" s="76" t="s">
        <v>20</v>
      </c>
      <c r="B29" s="81" t="s">
        <v>368</v>
      </c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5"/>
    </row>
    <row r="30" spans="1:17" ht="26.1" customHeight="1" x14ac:dyDescent="0.25">
      <c r="A30" s="9" t="s">
        <v>6</v>
      </c>
      <c r="B30" s="132" t="s">
        <v>31</v>
      </c>
      <c r="C30" s="167"/>
      <c r="D30" s="167">
        <v>17154173</v>
      </c>
      <c r="E30" s="167">
        <v>400000</v>
      </c>
      <c r="F30" s="167"/>
      <c r="G30" s="167"/>
      <c r="H30" s="167"/>
      <c r="I30" s="167"/>
      <c r="J30" s="167"/>
      <c r="K30" s="167"/>
      <c r="L30" s="167">
        <v>96835503</v>
      </c>
      <c r="M30" s="167"/>
      <c r="N30" s="167"/>
      <c r="O30" s="5">
        <f>SUM(C29:N30)</f>
        <v>114389676</v>
      </c>
    </row>
    <row r="31" spans="1:17" ht="26.1" customHeight="1" x14ac:dyDescent="0.25">
      <c r="A31" s="9" t="s">
        <v>8</v>
      </c>
      <c r="B31" s="132" t="s">
        <v>32</v>
      </c>
      <c r="C31" s="167"/>
      <c r="D31" s="167"/>
      <c r="E31" s="167"/>
      <c r="F31" s="167"/>
      <c r="G31" s="167"/>
      <c r="H31" s="167"/>
      <c r="I31" s="167"/>
      <c r="J31" s="175">
        <v>71782589</v>
      </c>
      <c r="K31" s="167"/>
      <c r="L31" s="167"/>
      <c r="M31" s="167"/>
      <c r="N31" s="167"/>
      <c r="O31" s="5">
        <f>SUM(C31:N31)</f>
        <v>71782589</v>
      </c>
    </row>
    <row r="32" spans="1:17" ht="26.1" customHeight="1" x14ac:dyDescent="0.25">
      <c r="A32" s="9" t="s">
        <v>10</v>
      </c>
      <c r="B32" s="170" t="s">
        <v>34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36"/>
    </row>
    <row r="33" spans="1:17" ht="26.1" customHeight="1" x14ac:dyDescent="0.25">
      <c r="A33" s="20"/>
      <c r="B33" s="620" t="s">
        <v>369</v>
      </c>
      <c r="C33" s="621"/>
      <c r="D33" s="621">
        <f>SUM(D28:D31)</f>
        <v>18424116</v>
      </c>
      <c r="E33" s="621">
        <f>SUM(E29:E32)</f>
        <v>400000</v>
      </c>
      <c r="F33" s="621">
        <v>0</v>
      </c>
      <c r="G33" s="621">
        <f>SUM(G30:G32)</f>
        <v>0</v>
      </c>
      <c r="H33" s="621">
        <v>0</v>
      </c>
      <c r="I33" s="621">
        <v>0</v>
      </c>
      <c r="J33" s="621">
        <v>71782589</v>
      </c>
      <c r="K33" s="621">
        <v>0</v>
      </c>
      <c r="L33" s="621">
        <v>96835503</v>
      </c>
      <c r="M33" s="621">
        <v>0</v>
      </c>
      <c r="N33" s="621">
        <v>0</v>
      </c>
      <c r="O33" s="622">
        <f>SUM(O30:O32)</f>
        <v>186172265</v>
      </c>
    </row>
    <row r="34" spans="1:17" ht="26.1" customHeight="1" x14ac:dyDescent="0.25">
      <c r="A34" s="76" t="s">
        <v>48</v>
      </c>
      <c r="B34" s="81" t="s">
        <v>301</v>
      </c>
      <c r="C34" s="167">
        <v>760260</v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5">
        <v>760260</v>
      </c>
    </row>
    <row r="35" spans="1:17" ht="26.1" customHeight="1" x14ac:dyDescent="0.25">
      <c r="A35" s="20"/>
      <c r="B35" s="168" t="s">
        <v>370</v>
      </c>
      <c r="C35" s="169">
        <v>1949816</v>
      </c>
      <c r="D35" s="169">
        <v>18424116</v>
      </c>
      <c r="E35" s="169">
        <f>SUM(E33+E28)</f>
        <v>1862788</v>
      </c>
      <c r="F35" s="169">
        <f>SUM(F28:F32)</f>
        <v>1397880</v>
      </c>
      <c r="G35" s="169">
        <f>SUM(G33+G28)</f>
        <v>1667880</v>
      </c>
      <c r="H35" s="172">
        <f>SUM(H28:H32)</f>
        <v>1587880</v>
      </c>
      <c r="I35" s="169">
        <f>SUM(I33+I28)</f>
        <v>1727880</v>
      </c>
      <c r="J35" s="169">
        <f>SUM(J33+J28)</f>
        <v>73920469</v>
      </c>
      <c r="K35" s="169">
        <f>SUM(K32+K28)</f>
        <v>1559185</v>
      </c>
      <c r="L35" s="169">
        <f>SUM(L30+L28)</f>
        <v>98394688</v>
      </c>
      <c r="M35" s="169">
        <v>3864186</v>
      </c>
      <c r="N35" s="169">
        <f>SUM(N33+N28)</f>
        <v>2138752</v>
      </c>
      <c r="O35" s="231">
        <f>SUM(O34+O33+O28)</f>
        <v>208495520</v>
      </c>
      <c r="Q35" s="119"/>
    </row>
    <row r="36" spans="1:17" ht="26.1" customHeight="1" x14ac:dyDescent="0.2">
      <c r="N36" s="119"/>
    </row>
    <row r="37" spans="1:17" ht="26.1" customHeight="1" x14ac:dyDescent="0.2"/>
    <row r="38" spans="1:17" ht="26.1" customHeight="1" x14ac:dyDescent="0.2"/>
    <row r="39" spans="1:17" ht="26.1" customHeight="1" x14ac:dyDescent="0.2"/>
  </sheetData>
  <mergeCells count="1">
    <mergeCell ref="A3:O3"/>
  </mergeCells>
  <pageMargins left="0.7" right="0.7" top="0.75" bottom="0.75" header="0.3" footer="0.3"/>
  <pageSetup paperSize="9" scale="56" orientation="landscape" r:id="rId1"/>
  <colBreaks count="1" manualBreakCount="1">
    <brk id="15" max="5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view="pageBreakPreview" zoomScale="60" zoomScaleNormal="100" workbookViewId="0">
      <selection activeCell="F29" sqref="F29"/>
    </sheetView>
  </sheetViews>
  <sheetFormatPr defaultRowHeight="12.75" x14ac:dyDescent="0.2"/>
  <cols>
    <col min="2" max="2" width="37" customWidth="1"/>
    <col min="3" max="3" width="17.5703125" customWidth="1"/>
    <col min="4" max="4" width="15.5703125" customWidth="1"/>
    <col min="5" max="5" width="18.140625" customWidth="1"/>
    <col min="6" max="6" width="17.5703125" customWidth="1"/>
  </cols>
  <sheetData>
    <row r="2" spans="1:7" x14ac:dyDescent="0.2">
      <c r="B2" s="623" t="s">
        <v>627</v>
      </c>
      <c r="C2" s="670"/>
      <c r="D2" s="670"/>
      <c r="E2" s="670"/>
      <c r="F2" s="670"/>
      <c r="G2" s="671"/>
    </row>
    <row r="3" spans="1:7" ht="15.75" x14ac:dyDescent="0.25">
      <c r="A3" s="597"/>
      <c r="B3" s="1"/>
      <c r="C3" s="602"/>
      <c r="D3" s="3"/>
      <c r="E3" s="4"/>
      <c r="F3" s="3"/>
      <c r="G3" s="28"/>
    </row>
    <row r="4" spans="1:7" ht="15.75" x14ac:dyDescent="0.25">
      <c r="A4" s="607"/>
      <c r="B4" s="1"/>
      <c r="C4" s="603"/>
      <c r="D4" s="604"/>
      <c r="E4" s="605"/>
      <c r="F4" s="605" t="s">
        <v>451</v>
      </c>
      <c r="G4" s="604"/>
    </row>
    <row r="5" spans="1:7" ht="30" customHeight="1" x14ac:dyDescent="0.2">
      <c r="A5" s="606" t="s">
        <v>1</v>
      </c>
      <c r="B5" s="589" t="s">
        <v>2</v>
      </c>
      <c r="C5" s="598" t="s">
        <v>623</v>
      </c>
      <c r="D5" s="599" t="s">
        <v>624</v>
      </c>
      <c r="E5" s="600" t="s">
        <v>625</v>
      </c>
      <c r="F5" s="601" t="s">
        <v>626</v>
      </c>
    </row>
    <row r="6" spans="1:7" ht="30" customHeight="1" x14ac:dyDescent="0.25">
      <c r="A6" s="213" t="s">
        <v>4</v>
      </c>
      <c r="B6" s="592" t="s">
        <v>5</v>
      </c>
      <c r="C6" s="177"/>
      <c r="D6" s="97"/>
      <c r="E6" s="97"/>
      <c r="F6" s="97"/>
    </row>
    <row r="7" spans="1:7" ht="30" customHeight="1" x14ac:dyDescent="0.25">
      <c r="A7" s="75" t="s">
        <v>6</v>
      </c>
      <c r="B7" s="593" t="s">
        <v>7</v>
      </c>
      <c r="C7" s="177">
        <v>19006503</v>
      </c>
      <c r="D7" s="177">
        <v>19006500</v>
      </c>
      <c r="E7" s="177">
        <v>19006500</v>
      </c>
      <c r="F7" s="177">
        <v>19500000</v>
      </c>
    </row>
    <row r="8" spans="1:7" ht="30" customHeight="1" x14ac:dyDescent="0.25">
      <c r="A8" s="75" t="s">
        <v>8</v>
      </c>
      <c r="B8" s="593" t="s">
        <v>9</v>
      </c>
      <c r="C8" s="177">
        <v>29782096</v>
      </c>
      <c r="D8" s="177"/>
      <c r="E8" s="177"/>
      <c r="F8" s="177"/>
    </row>
    <row r="9" spans="1:7" ht="30" customHeight="1" x14ac:dyDescent="0.25">
      <c r="A9" s="75" t="s">
        <v>10</v>
      </c>
      <c r="B9" s="593" t="s">
        <v>11</v>
      </c>
      <c r="C9" s="177">
        <v>1830000</v>
      </c>
      <c r="D9" s="177">
        <v>1830000</v>
      </c>
      <c r="E9" s="177">
        <v>1830000</v>
      </c>
      <c r="F9" s="177">
        <v>1830000</v>
      </c>
    </row>
    <row r="10" spans="1:7" ht="30" customHeight="1" x14ac:dyDescent="0.25">
      <c r="A10" s="75" t="s">
        <v>12</v>
      </c>
      <c r="B10" s="594" t="s">
        <v>13</v>
      </c>
      <c r="C10" s="177">
        <v>84001</v>
      </c>
      <c r="D10" s="177">
        <v>85000</v>
      </c>
      <c r="E10" s="177">
        <v>85000</v>
      </c>
      <c r="F10" s="177">
        <v>85000</v>
      </c>
    </row>
    <row r="11" spans="1:7" ht="30" customHeight="1" x14ac:dyDescent="0.25">
      <c r="A11" s="75" t="s">
        <v>14</v>
      </c>
      <c r="B11" s="593" t="s">
        <v>15</v>
      </c>
      <c r="C11" s="177">
        <v>400000</v>
      </c>
      <c r="D11" s="177">
        <v>200000</v>
      </c>
      <c r="E11" s="177">
        <v>200000</v>
      </c>
      <c r="F11" s="177">
        <v>200000</v>
      </c>
    </row>
    <row r="12" spans="1:7" ht="30" customHeight="1" x14ac:dyDescent="0.25">
      <c r="A12" s="75" t="s">
        <v>16</v>
      </c>
      <c r="B12" s="593" t="s">
        <v>17</v>
      </c>
      <c r="C12" s="177">
        <v>1978296</v>
      </c>
      <c r="D12" s="177">
        <v>1900000</v>
      </c>
      <c r="E12" s="177">
        <v>1900000</v>
      </c>
      <c r="F12" s="177">
        <v>1900000</v>
      </c>
    </row>
    <row r="13" spans="1:7" ht="30" customHeight="1" x14ac:dyDescent="0.25">
      <c r="A13" s="75" t="s">
        <v>18</v>
      </c>
      <c r="B13" s="593" t="s">
        <v>622</v>
      </c>
      <c r="C13" s="177">
        <v>17154173</v>
      </c>
      <c r="D13" s="177"/>
      <c r="E13" s="177"/>
      <c r="F13" s="177"/>
    </row>
    <row r="14" spans="1:7" ht="30" customHeight="1" x14ac:dyDescent="0.25">
      <c r="A14" s="590"/>
      <c r="B14" s="592" t="s">
        <v>19</v>
      </c>
      <c r="C14" s="177">
        <f>SUM(C7:C13)</f>
        <v>70235069</v>
      </c>
      <c r="D14" s="177">
        <f>SUM(D7:D13)</f>
        <v>23021500</v>
      </c>
      <c r="E14" s="177">
        <f>SUM(E7:E13)</f>
        <v>23021500</v>
      </c>
      <c r="F14" s="177">
        <f>SUM(F7:F13)</f>
        <v>23515000</v>
      </c>
    </row>
    <row r="15" spans="1:7" ht="30" customHeight="1" x14ac:dyDescent="0.25">
      <c r="A15" s="213" t="s">
        <v>20</v>
      </c>
      <c r="B15" s="592" t="s">
        <v>21</v>
      </c>
      <c r="C15" s="177">
        <v>138260451</v>
      </c>
      <c r="D15" s="177">
        <v>2000000</v>
      </c>
      <c r="E15" s="177">
        <v>1000000</v>
      </c>
      <c r="F15" s="177">
        <v>1000000</v>
      </c>
    </row>
    <row r="16" spans="1:7" ht="30" customHeight="1" x14ac:dyDescent="0.25">
      <c r="A16" s="610"/>
      <c r="B16" s="609" t="s">
        <v>22</v>
      </c>
      <c r="C16" s="611">
        <f>SUM(C14:C15)</f>
        <v>208495520</v>
      </c>
      <c r="D16" s="611">
        <f>SUM(D14:D15)</f>
        <v>25021500</v>
      </c>
      <c r="E16" s="611">
        <f>SUM(E14:E15)</f>
        <v>24021500</v>
      </c>
      <c r="F16" s="611">
        <f>SUM(F14:F15)</f>
        <v>24515000</v>
      </c>
    </row>
    <row r="17" spans="1:6" ht="30" customHeight="1" x14ac:dyDescent="0.25">
      <c r="A17" s="590"/>
      <c r="B17" s="591" t="s">
        <v>23</v>
      </c>
      <c r="C17" s="71"/>
      <c r="D17" s="71"/>
      <c r="E17" s="71"/>
      <c r="F17" s="71"/>
    </row>
    <row r="18" spans="1:6" ht="30" customHeight="1" x14ac:dyDescent="0.25">
      <c r="A18" s="213" t="s">
        <v>4</v>
      </c>
      <c r="B18" s="592" t="s">
        <v>24</v>
      </c>
      <c r="C18" s="71"/>
      <c r="D18" s="71"/>
      <c r="E18" s="71"/>
      <c r="F18" s="71"/>
    </row>
    <row r="19" spans="1:6" ht="30" customHeight="1" x14ac:dyDescent="0.25">
      <c r="A19" s="75" t="s">
        <v>6</v>
      </c>
      <c r="B19" s="593" t="s">
        <v>25</v>
      </c>
      <c r="C19" s="103">
        <v>10821606</v>
      </c>
      <c r="D19" s="103">
        <v>10821606</v>
      </c>
      <c r="E19" s="103">
        <v>10821606</v>
      </c>
      <c r="F19" s="103">
        <v>10900605</v>
      </c>
    </row>
    <row r="20" spans="1:6" ht="30" customHeight="1" x14ac:dyDescent="0.25">
      <c r="A20" s="75" t="s">
        <v>8</v>
      </c>
      <c r="B20" s="595" t="s">
        <v>26</v>
      </c>
      <c r="C20" s="103">
        <v>1573774</v>
      </c>
      <c r="D20" s="103">
        <v>1573774</v>
      </c>
      <c r="E20" s="103">
        <v>1573774</v>
      </c>
      <c r="F20" s="103">
        <v>1575000</v>
      </c>
    </row>
    <row r="21" spans="1:6" ht="30" customHeight="1" x14ac:dyDescent="0.25">
      <c r="A21" s="75" t="s">
        <v>10</v>
      </c>
      <c r="B21" s="593" t="s">
        <v>27</v>
      </c>
      <c r="C21" s="103">
        <v>5505615</v>
      </c>
      <c r="D21" s="103">
        <v>5505615</v>
      </c>
      <c r="E21" s="103">
        <v>5505615</v>
      </c>
      <c r="F21" s="103">
        <v>5505615</v>
      </c>
    </row>
    <row r="22" spans="1:6" ht="30" customHeight="1" x14ac:dyDescent="0.25">
      <c r="A22" s="75" t="s">
        <v>12</v>
      </c>
      <c r="B22" s="596" t="s">
        <v>28</v>
      </c>
      <c r="C22" s="103">
        <v>3302000</v>
      </c>
      <c r="D22" s="103">
        <v>3302000</v>
      </c>
      <c r="E22" s="103">
        <v>3302000</v>
      </c>
      <c r="F22" s="103">
        <v>3302000</v>
      </c>
    </row>
    <row r="23" spans="1:6" ht="30" customHeight="1" x14ac:dyDescent="0.25">
      <c r="A23" s="75" t="s">
        <v>14</v>
      </c>
      <c r="B23" s="596" t="s">
        <v>29</v>
      </c>
      <c r="C23" s="103">
        <v>360000</v>
      </c>
      <c r="D23" s="103">
        <v>360000</v>
      </c>
      <c r="E23" s="103">
        <v>360000</v>
      </c>
      <c r="F23" s="103">
        <v>360000</v>
      </c>
    </row>
    <row r="24" spans="1:6" ht="30" customHeight="1" x14ac:dyDescent="0.25">
      <c r="A24" s="75" t="s">
        <v>30</v>
      </c>
      <c r="B24" s="596" t="s">
        <v>31</v>
      </c>
      <c r="C24" s="103">
        <v>114389676</v>
      </c>
      <c r="D24" s="103"/>
      <c r="E24" s="103"/>
      <c r="F24" s="103"/>
    </row>
    <row r="25" spans="1:6" ht="30" customHeight="1" x14ac:dyDescent="0.25">
      <c r="A25" s="75" t="s">
        <v>18</v>
      </c>
      <c r="B25" s="596" t="s">
        <v>32</v>
      </c>
      <c r="C25" s="103">
        <v>71782589</v>
      </c>
      <c r="D25" s="103">
        <v>2698245</v>
      </c>
      <c r="E25" s="103">
        <v>1698245</v>
      </c>
      <c r="F25" s="103">
        <v>2111520</v>
      </c>
    </row>
    <row r="26" spans="1:6" ht="30" customHeight="1" x14ac:dyDescent="0.25">
      <c r="A26" s="75" t="s">
        <v>33</v>
      </c>
      <c r="B26" s="596" t="s">
        <v>34</v>
      </c>
      <c r="C26" s="103"/>
      <c r="D26" s="103"/>
      <c r="E26" s="103"/>
      <c r="F26" s="103"/>
    </row>
    <row r="27" spans="1:6" ht="30" customHeight="1" x14ac:dyDescent="0.25">
      <c r="A27" s="88"/>
      <c r="B27" s="608" t="s">
        <v>35</v>
      </c>
      <c r="C27" s="612">
        <f>SUM(C19:C26)</f>
        <v>207735260</v>
      </c>
      <c r="D27" s="612">
        <f>SUM(D19:D26)</f>
        <v>24261240</v>
      </c>
      <c r="E27" s="612">
        <f>SUM(E19:E26)</f>
        <v>23261240</v>
      </c>
      <c r="F27" s="612">
        <f>SUM(F19:F26)</f>
        <v>23754740</v>
      </c>
    </row>
    <row r="28" spans="1:6" ht="30" customHeight="1" thickBot="1" x14ac:dyDescent="0.3">
      <c r="A28" s="615" t="s">
        <v>20</v>
      </c>
      <c r="B28" s="608" t="s">
        <v>301</v>
      </c>
      <c r="C28" s="612">
        <v>760260</v>
      </c>
      <c r="D28" s="612">
        <v>760260</v>
      </c>
      <c r="E28" s="612">
        <v>760260</v>
      </c>
      <c r="F28" s="612">
        <v>760260</v>
      </c>
    </row>
    <row r="29" spans="1:6" ht="30" customHeight="1" x14ac:dyDescent="0.25">
      <c r="A29" s="614"/>
      <c r="B29" s="613" t="s">
        <v>36</v>
      </c>
      <c r="C29" s="616">
        <f>SUM(C27:C28)</f>
        <v>208495520</v>
      </c>
      <c r="D29" s="616">
        <f>SUM(D27:D28)</f>
        <v>25021500</v>
      </c>
      <c r="E29" s="616">
        <f>SUM(E27:E28)</f>
        <v>24021500</v>
      </c>
      <c r="F29" s="616">
        <f>SUM(F27:F28)</f>
        <v>24515000</v>
      </c>
    </row>
  </sheetData>
  <mergeCells count="1">
    <mergeCell ref="B2:G2"/>
  </mergeCell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55"/>
  <sheetViews>
    <sheetView view="pageBreakPreview" topLeftCell="B13" zoomScale="60" zoomScaleNormal="100" workbookViewId="0">
      <selection activeCell="F50" sqref="F50"/>
    </sheetView>
  </sheetViews>
  <sheetFormatPr defaultColWidth="7.85546875" defaultRowHeight="15.75" x14ac:dyDescent="0.3"/>
  <cols>
    <col min="1" max="1" width="5" style="13" customWidth="1"/>
    <col min="2" max="2" width="18.42578125" style="13" customWidth="1"/>
    <col min="3" max="3" width="71.28515625" style="14" customWidth="1"/>
    <col min="4" max="4" width="51" style="16" customWidth="1"/>
    <col min="5" max="5" width="48.85546875" style="16" customWidth="1"/>
    <col min="6" max="6" width="43" style="16" customWidth="1"/>
    <col min="7" max="7" width="45.85546875" style="16" customWidth="1"/>
    <col min="8" max="8" width="19.42578125" style="16" bestFit="1" customWidth="1"/>
    <col min="9" max="9" width="16.5703125" style="16" bestFit="1" customWidth="1"/>
    <col min="10" max="10" width="16.28515625" style="16" bestFit="1" customWidth="1"/>
    <col min="11" max="241" width="7.85546875" style="16"/>
  </cols>
  <sheetData>
    <row r="1" spans="1:248" ht="69.95" customHeight="1" x14ac:dyDescent="0.3">
      <c r="A1" s="624" t="s">
        <v>487</v>
      </c>
      <c r="B1" s="624"/>
      <c r="C1" s="624"/>
      <c r="D1" s="430"/>
      <c r="E1" s="430" t="s">
        <v>453</v>
      </c>
      <c r="F1" s="430" t="s">
        <v>501</v>
      </c>
      <c r="G1" s="430"/>
    </row>
    <row r="2" spans="1:248" s="18" customFormat="1" ht="69.95" customHeight="1" x14ac:dyDescent="0.25">
      <c r="A2" s="431" t="s">
        <v>1</v>
      </c>
      <c r="B2" s="432" t="s">
        <v>219</v>
      </c>
      <c r="C2" s="433" t="s">
        <v>2</v>
      </c>
      <c r="D2" s="434" t="s">
        <v>450</v>
      </c>
      <c r="E2" s="435" t="s">
        <v>489</v>
      </c>
      <c r="F2" s="436" t="s">
        <v>490</v>
      </c>
      <c r="G2" s="437" t="s">
        <v>488</v>
      </c>
      <c r="IH2" s="19"/>
      <c r="II2" s="19"/>
      <c r="IJ2" s="19"/>
      <c r="IK2" s="19"/>
      <c r="IL2" s="19"/>
      <c r="IM2" s="19"/>
      <c r="IN2" s="19"/>
    </row>
    <row r="3" spans="1:248" ht="69.95" customHeight="1" x14ac:dyDescent="0.3">
      <c r="A3" s="438" t="s">
        <v>497</v>
      </c>
      <c r="B3" s="439"/>
      <c r="C3" s="440" t="s">
        <v>37</v>
      </c>
      <c r="D3" s="441"/>
      <c r="E3" s="442"/>
      <c r="F3" s="443"/>
      <c r="G3" s="444"/>
    </row>
    <row r="4" spans="1:248" ht="69.95" customHeight="1" x14ac:dyDescent="0.3">
      <c r="A4" s="438"/>
      <c r="B4" s="445" t="s">
        <v>230</v>
      </c>
      <c r="C4" s="446" t="s">
        <v>38</v>
      </c>
      <c r="D4" s="447">
        <v>9012003</v>
      </c>
      <c r="E4" s="447">
        <v>8978890</v>
      </c>
      <c r="F4" s="447">
        <v>8978890</v>
      </c>
      <c r="G4" s="448">
        <v>8955503</v>
      </c>
    </row>
    <row r="5" spans="1:248" ht="69.95" customHeight="1" x14ac:dyDescent="0.3">
      <c r="A5" s="438"/>
      <c r="B5" s="445"/>
      <c r="C5" s="446" t="s">
        <v>317</v>
      </c>
      <c r="D5" s="447"/>
      <c r="E5" s="447"/>
      <c r="F5" s="447"/>
      <c r="G5" s="448"/>
    </row>
    <row r="6" spans="1:248" ht="69.95" customHeight="1" x14ac:dyDescent="0.3">
      <c r="A6" s="438"/>
      <c r="B6" s="445" t="s">
        <v>231</v>
      </c>
      <c r="C6" s="449" t="s">
        <v>39</v>
      </c>
      <c r="D6" s="447"/>
      <c r="E6" s="447"/>
      <c r="F6" s="447"/>
      <c r="G6" s="448"/>
    </row>
    <row r="7" spans="1:248" ht="69.95" customHeight="1" x14ac:dyDescent="0.3">
      <c r="A7" s="438"/>
      <c r="B7" s="445" t="s">
        <v>232</v>
      </c>
      <c r="C7" s="446" t="s">
        <v>40</v>
      </c>
      <c r="D7" s="447">
        <v>3793610</v>
      </c>
      <c r="E7" s="447">
        <v>6945994</v>
      </c>
      <c r="F7" s="450">
        <v>6945994</v>
      </c>
      <c r="G7" s="448">
        <v>7781000</v>
      </c>
    </row>
    <row r="8" spans="1:248" ht="69.95" customHeight="1" x14ac:dyDescent="0.3">
      <c r="A8" s="438"/>
      <c r="B8" s="445" t="s">
        <v>233</v>
      </c>
      <c r="C8" s="446" t="s">
        <v>41</v>
      </c>
      <c r="D8" s="447">
        <v>1800000</v>
      </c>
      <c r="E8" s="447">
        <v>2000000</v>
      </c>
      <c r="F8" s="450">
        <v>2000000</v>
      </c>
      <c r="G8" s="448">
        <v>2270000</v>
      </c>
    </row>
    <row r="9" spans="1:248" ht="69.95" customHeight="1" x14ac:dyDescent="0.3">
      <c r="A9" s="438"/>
      <c r="B9" s="445" t="s">
        <v>234</v>
      </c>
      <c r="C9" s="446" t="s">
        <v>42</v>
      </c>
      <c r="D9" s="447"/>
      <c r="E9" s="447">
        <v>1247820</v>
      </c>
      <c r="F9" s="450">
        <v>1247820</v>
      </c>
      <c r="G9" s="448"/>
    </row>
    <row r="10" spans="1:248" ht="69.95" customHeight="1" x14ac:dyDescent="0.3">
      <c r="A10" s="438"/>
      <c r="B10" s="445" t="s">
        <v>235</v>
      </c>
      <c r="C10" s="446" t="s">
        <v>43</v>
      </c>
      <c r="D10" s="447"/>
      <c r="E10" s="447"/>
      <c r="F10" s="450"/>
      <c r="G10" s="448"/>
    </row>
    <row r="11" spans="1:248" s="21" customFormat="1" ht="69.95" customHeight="1" x14ac:dyDescent="0.3">
      <c r="A11" s="451"/>
      <c r="B11" s="452" t="s">
        <v>240</v>
      </c>
      <c r="C11" s="453" t="s">
        <v>491</v>
      </c>
      <c r="D11" s="454">
        <f>SUM(D4:D10)</f>
        <v>14605613</v>
      </c>
      <c r="E11" s="454">
        <f>SUM(E4:E10)</f>
        <v>19172704</v>
      </c>
      <c r="F11" s="455">
        <f>SUM(F3:F10)</f>
        <v>19172704</v>
      </c>
      <c r="G11" s="454">
        <f>SUM(G4:G9)</f>
        <v>19006503</v>
      </c>
      <c r="IH11" s="22"/>
      <c r="II11" s="22"/>
      <c r="IJ11" s="22"/>
      <c r="IK11" s="22"/>
      <c r="IL11" s="22"/>
      <c r="IM11" s="22"/>
      <c r="IN11" s="22"/>
    </row>
    <row r="12" spans="1:248" s="21" customFormat="1" ht="69.95" customHeight="1" x14ac:dyDescent="0.3">
      <c r="A12" s="451" t="s">
        <v>20</v>
      </c>
      <c r="B12" s="456" t="s">
        <v>206</v>
      </c>
      <c r="C12" s="457" t="s">
        <v>419</v>
      </c>
      <c r="D12" s="447">
        <v>2154535</v>
      </c>
      <c r="E12" s="447">
        <v>5423995</v>
      </c>
      <c r="F12" s="447">
        <v>1510056</v>
      </c>
      <c r="G12" s="448">
        <v>1978296</v>
      </c>
      <c r="IH12" s="22"/>
      <c r="II12" s="22"/>
      <c r="IJ12" s="22"/>
      <c r="IK12" s="22"/>
      <c r="IL12" s="22"/>
      <c r="IM12" s="22"/>
      <c r="IN12" s="22"/>
    </row>
    <row r="13" spans="1:248" s="21" customFormat="1" ht="69.95" customHeight="1" x14ac:dyDescent="0.3">
      <c r="A13" s="451"/>
      <c r="B13" s="456"/>
      <c r="C13" s="457" t="s">
        <v>493</v>
      </c>
      <c r="D13" s="447"/>
      <c r="E13" s="447"/>
      <c r="F13" s="447">
        <v>2969460</v>
      </c>
      <c r="G13" s="448"/>
      <c r="IH13" s="22"/>
      <c r="II13" s="22"/>
      <c r="IJ13" s="22"/>
      <c r="IK13" s="22"/>
      <c r="IL13" s="22"/>
      <c r="IM13" s="22"/>
      <c r="IN13" s="22"/>
    </row>
    <row r="14" spans="1:248" s="21" customFormat="1" ht="69.95" customHeight="1" x14ac:dyDescent="0.3">
      <c r="A14" s="451"/>
      <c r="B14" s="458"/>
      <c r="C14" s="457" t="s">
        <v>440</v>
      </c>
      <c r="D14" s="447">
        <v>200000</v>
      </c>
      <c r="E14" s="447">
        <v>200000</v>
      </c>
      <c r="F14" s="447">
        <v>500000</v>
      </c>
      <c r="G14" s="448"/>
      <c r="IH14" s="22"/>
      <c r="II14" s="22"/>
      <c r="IJ14" s="22"/>
      <c r="IK14" s="22"/>
      <c r="IL14" s="22"/>
      <c r="IM14" s="22"/>
      <c r="IN14" s="22"/>
    </row>
    <row r="15" spans="1:248" s="21" customFormat="1" ht="69.95" customHeight="1" x14ac:dyDescent="0.3">
      <c r="A15" s="451"/>
      <c r="B15" s="452" t="s">
        <v>245</v>
      </c>
      <c r="C15" s="459" t="s">
        <v>492</v>
      </c>
      <c r="D15" s="460">
        <f>SUM(D11:D14)</f>
        <v>16960148</v>
      </c>
      <c r="E15" s="460">
        <f>SUM(E11:E14)</f>
        <v>24796699</v>
      </c>
      <c r="F15" s="460">
        <f>SUM(F11:F14)</f>
        <v>24152220</v>
      </c>
      <c r="G15" s="460">
        <v>1978296</v>
      </c>
      <c r="IH15" s="22"/>
      <c r="II15" s="22"/>
      <c r="IJ15" s="22"/>
      <c r="IK15" s="22"/>
      <c r="IL15" s="22"/>
      <c r="IM15" s="22"/>
      <c r="IN15" s="22"/>
    </row>
    <row r="16" spans="1:248" s="23" customFormat="1" ht="69.95" customHeight="1" x14ac:dyDescent="0.3">
      <c r="A16" s="451" t="s">
        <v>48</v>
      </c>
      <c r="B16" s="445"/>
      <c r="C16" s="440" t="s">
        <v>45</v>
      </c>
      <c r="D16" s="461"/>
      <c r="E16" s="461"/>
      <c r="F16" s="461"/>
      <c r="G16" s="462"/>
      <c r="IH16" s="7"/>
      <c r="II16" s="7"/>
      <c r="IJ16" s="7"/>
      <c r="IK16" s="7"/>
      <c r="IL16" s="7"/>
      <c r="IM16" s="7"/>
      <c r="IN16" s="7"/>
    </row>
    <row r="17" spans="1:248" ht="69.95" customHeight="1" x14ac:dyDescent="0.3">
      <c r="A17" s="438"/>
      <c r="B17" s="445" t="s">
        <v>208</v>
      </c>
      <c r="C17" s="446" t="s">
        <v>46</v>
      </c>
      <c r="D17" s="443"/>
      <c r="E17" s="443"/>
      <c r="F17" s="443"/>
      <c r="G17" s="463"/>
    </row>
    <row r="18" spans="1:248" ht="69.95" customHeight="1" x14ac:dyDescent="0.3">
      <c r="A18" s="438"/>
      <c r="B18" s="445" t="s">
        <v>315</v>
      </c>
      <c r="C18" s="446" t="s">
        <v>517</v>
      </c>
      <c r="D18" s="443"/>
      <c r="E18" s="447">
        <v>29999999</v>
      </c>
      <c r="F18" s="464">
        <v>29999999</v>
      </c>
      <c r="G18" s="463"/>
    </row>
    <row r="19" spans="1:248" s="23" customFormat="1" ht="69.95" customHeight="1" x14ac:dyDescent="0.3">
      <c r="A19" s="451"/>
      <c r="B19" s="438" t="s">
        <v>454</v>
      </c>
      <c r="C19" s="465" t="s">
        <v>519</v>
      </c>
      <c r="D19" s="447">
        <v>9746155</v>
      </c>
      <c r="E19" s="447">
        <v>9746155</v>
      </c>
      <c r="F19" s="464"/>
      <c r="G19" s="448">
        <v>29782096</v>
      </c>
      <c r="IH19" s="7"/>
      <c r="II19" s="7"/>
      <c r="IJ19" s="7"/>
      <c r="IK19" s="7"/>
      <c r="IL19" s="7"/>
      <c r="IM19" s="7"/>
      <c r="IN19" s="7"/>
    </row>
    <row r="20" spans="1:248" ht="69.95" customHeight="1" x14ac:dyDescent="0.3">
      <c r="A20" s="451"/>
      <c r="B20" s="439" t="s">
        <v>315</v>
      </c>
      <c r="C20" s="453" t="s">
        <v>47</v>
      </c>
      <c r="D20" s="454">
        <v>9746155</v>
      </c>
      <c r="E20" s="454">
        <f>SUM(E18:E19)</f>
        <v>39746154</v>
      </c>
      <c r="F20" s="466">
        <f>SUM(F18:F19)</f>
        <v>29999999</v>
      </c>
      <c r="G20" s="454">
        <v>29782096</v>
      </c>
    </row>
    <row r="21" spans="1:248" ht="69.95" customHeight="1" x14ac:dyDescent="0.3">
      <c r="A21" s="438" t="s">
        <v>55</v>
      </c>
      <c r="B21" s="439"/>
      <c r="C21" s="440" t="s">
        <v>11</v>
      </c>
      <c r="D21" s="447"/>
      <c r="E21" s="447"/>
      <c r="F21" s="443"/>
      <c r="G21" s="448"/>
    </row>
    <row r="22" spans="1:248" ht="69.95" customHeight="1" x14ac:dyDescent="0.3">
      <c r="A22" s="438"/>
      <c r="B22" s="467" t="s">
        <v>247</v>
      </c>
      <c r="C22" s="446" t="s">
        <v>49</v>
      </c>
      <c r="D22" s="447"/>
      <c r="E22" s="447"/>
      <c r="F22" s="443"/>
      <c r="G22" s="448"/>
    </row>
    <row r="23" spans="1:248" ht="69.95" customHeight="1" x14ac:dyDescent="0.3">
      <c r="A23" s="438"/>
      <c r="B23" s="445" t="s">
        <v>247</v>
      </c>
      <c r="C23" s="446" t="s">
        <v>50</v>
      </c>
      <c r="D23" s="468">
        <v>2015000</v>
      </c>
      <c r="E23" s="468">
        <v>2015000</v>
      </c>
      <c r="F23" s="468">
        <v>1947617</v>
      </c>
      <c r="G23" s="469">
        <v>1800000</v>
      </c>
    </row>
    <row r="24" spans="1:248" ht="69.95" customHeight="1" x14ac:dyDescent="0.3">
      <c r="A24" s="438"/>
      <c r="B24" s="445" t="s">
        <v>292</v>
      </c>
      <c r="C24" s="470" t="s">
        <v>51</v>
      </c>
      <c r="D24" s="468"/>
      <c r="E24" s="468"/>
      <c r="F24" s="468"/>
      <c r="G24" s="469"/>
    </row>
    <row r="25" spans="1:248" ht="69.95" customHeight="1" x14ac:dyDescent="0.3">
      <c r="A25" s="438"/>
      <c r="B25" s="445" t="s">
        <v>250</v>
      </c>
      <c r="C25" s="470" t="s">
        <v>52</v>
      </c>
      <c r="D25" s="468">
        <v>576000</v>
      </c>
      <c r="E25" s="468">
        <v>576000</v>
      </c>
      <c r="F25" s="468">
        <v>0</v>
      </c>
      <c r="G25" s="469">
        <v>0</v>
      </c>
    </row>
    <row r="26" spans="1:248" ht="69.95" customHeight="1" x14ac:dyDescent="0.3">
      <c r="A26" s="471"/>
      <c r="B26" s="472" t="s">
        <v>252</v>
      </c>
      <c r="C26" s="470" t="s">
        <v>147</v>
      </c>
      <c r="D26" s="468">
        <v>110000</v>
      </c>
      <c r="E26" s="468">
        <v>110000</v>
      </c>
      <c r="F26" s="468">
        <v>0</v>
      </c>
      <c r="G26" s="469">
        <v>0</v>
      </c>
    </row>
    <row r="27" spans="1:248" ht="69.95" customHeight="1" x14ac:dyDescent="0.3">
      <c r="A27" s="471"/>
      <c r="B27" s="472" t="s">
        <v>254</v>
      </c>
      <c r="C27" s="470" t="s">
        <v>140</v>
      </c>
      <c r="D27" s="468"/>
      <c r="E27" s="468"/>
      <c r="F27" s="468"/>
      <c r="G27" s="469"/>
    </row>
    <row r="28" spans="1:248" ht="69.95" customHeight="1" x14ac:dyDescent="0.3">
      <c r="A28" s="438"/>
      <c r="B28" s="445" t="s">
        <v>254</v>
      </c>
      <c r="C28" s="470" t="s">
        <v>53</v>
      </c>
      <c r="D28" s="468">
        <v>70000</v>
      </c>
      <c r="E28" s="468">
        <v>70000</v>
      </c>
      <c r="F28" s="468">
        <v>85221</v>
      </c>
      <c r="G28" s="469">
        <v>30000</v>
      </c>
    </row>
    <row r="29" spans="1:248" ht="69.95" customHeight="1" x14ac:dyDescent="0.3">
      <c r="A29" s="438"/>
      <c r="B29" s="445" t="s">
        <v>254</v>
      </c>
      <c r="C29" s="470" t="s">
        <v>303</v>
      </c>
      <c r="D29" s="468"/>
      <c r="E29" s="468"/>
      <c r="F29" s="468">
        <v>30000</v>
      </c>
      <c r="G29" s="469"/>
    </row>
    <row r="30" spans="1:248" s="21" customFormat="1" ht="69.95" customHeight="1" x14ac:dyDescent="0.3">
      <c r="A30" s="473"/>
      <c r="B30" s="445" t="s">
        <v>254</v>
      </c>
      <c r="C30" s="470" t="s">
        <v>304</v>
      </c>
      <c r="D30" s="468"/>
      <c r="E30" s="468"/>
      <c r="F30" s="468"/>
      <c r="G30" s="469"/>
      <c r="IH30" s="22"/>
      <c r="II30" s="22"/>
      <c r="IJ30" s="22"/>
      <c r="IK30" s="22"/>
      <c r="IL30" s="22"/>
      <c r="IM30" s="22"/>
      <c r="IN30" s="22"/>
    </row>
    <row r="31" spans="1:248" s="21" customFormat="1" ht="69.95" customHeight="1" x14ac:dyDescent="0.3">
      <c r="A31" s="451" t="s">
        <v>61</v>
      </c>
      <c r="B31" s="452" t="s">
        <v>254</v>
      </c>
      <c r="C31" s="474" t="s">
        <v>54</v>
      </c>
      <c r="D31" s="475">
        <f>SUM(D21:D30)</f>
        <v>2771000</v>
      </c>
      <c r="E31" s="475">
        <f>SUM(E21:E30)</f>
        <v>2771000</v>
      </c>
      <c r="F31" s="475">
        <f>SUM(F21:F30)</f>
        <v>2062838</v>
      </c>
      <c r="G31" s="475">
        <f>SUM(G23:G29)</f>
        <v>1830000</v>
      </c>
      <c r="IH31" s="22"/>
      <c r="II31" s="22"/>
      <c r="IJ31" s="22"/>
      <c r="IK31" s="22"/>
      <c r="IL31" s="22"/>
      <c r="IM31" s="22"/>
      <c r="IN31" s="22"/>
    </row>
    <row r="32" spans="1:248" ht="69.95" customHeight="1" x14ac:dyDescent="0.3">
      <c r="A32" s="438"/>
      <c r="B32" s="445" t="s">
        <v>256</v>
      </c>
      <c r="C32" s="446" t="s">
        <v>57</v>
      </c>
      <c r="D32" s="468"/>
      <c r="E32" s="468"/>
      <c r="F32" s="468"/>
      <c r="G32" s="469"/>
      <c r="IH32" s="6"/>
      <c r="II32" s="6"/>
      <c r="IJ32" s="6"/>
      <c r="IK32" s="6"/>
      <c r="IL32" s="6"/>
      <c r="IM32" s="6"/>
      <c r="IN32" s="6"/>
    </row>
    <row r="33" spans="1:248" s="16" customFormat="1" ht="69.95" customHeight="1" x14ac:dyDescent="0.3">
      <c r="A33" s="438"/>
      <c r="B33" s="445" t="s">
        <v>260</v>
      </c>
      <c r="C33" s="446" t="s">
        <v>58</v>
      </c>
      <c r="D33" s="468">
        <v>51000</v>
      </c>
      <c r="E33" s="468">
        <v>51000</v>
      </c>
      <c r="F33" s="468">
        <v>77865</v>
      </c>
      <c r="G33" s="469">
        <v>80000</v>
      </c>
    </row>
    <row r="34" spans="1:248" s="16" customFormat="1" ht="69.95" customHeight="1" x14ac:dyDescent="0.3">
      <c r="A34" s="438"/>
      <c r="B34" s="445" t="s">
        <v>258</v>
      </c>
      <c r="C34" s="446" t="s">
        <v>59</v>
      </c>
      <c r="D34" s="468"/>
      <c r="E34" s="468"/>
      <c r="F34" s="468">
        <v>252782</v>
      </c>
      <c r="G34" s="469"/>
    </row>
    <row r="35" spans="1:248" ht="69.95" customHeight="1" x14ac:dyDescent="0.3">
      <c r="A35" s="438"/>
      <c r="B35" s="445" t="s">
        <v>305</v>
      </c>
      <c r="C35" s="449" t="s">
        <v>306</v>
      </c>
      <c r="D35" s="468">
        <v>2387</v>
      </c>
      <c r="E35" s="468">
        <v>2387</v>
      </c>
      <c r="F35" s="468">
        <v>2888</v>
      </c>
      <c r="G35" s="469">
        <v>4001</v>
      </c>
      <c r="IH35" s="6"/>
      <c r="II35" s="6"/>
      <c r="IJ35" s="6"/>
      <c r="IK35" s="6"/>
      <c r="IL35" s="6"/>
      <c r="IM35" s="6"/>
      <c r="IN35" s="6"/>
    </row>
    <row r="36" spans="1:248" ht="69.95" customHeight="1" x14ac:dyDescent="0.3">
      <c r="A36" s="438"/>
      <c r="B36" s="445" t="s">
        <v>494</v>
      </c>
      <c r="C36" s="449" t="s">
        <v>495</v>
      </c>
      <c r="D36" s="468"/>
      <c r="E36" s="468"/>
      <c r="F36" s="468">
        <v>112095</v>
      </c>
      <c r="G36" s="469"/>
      <c r="IH36" s="6"/>
      <c r="II36" s="6"/>
      <c r="IJ36" s="6"/>
      <c r="IK36" s="6"/>
      <c r="IL36" s="6"/>
      <c r="IM36" s="6"/>
      <c r="IN36" s="6"/>
    </row>
    <row r="37" spans="1:248" ht="69.95" customHeight="1" x14ac:dyDescent="0.3">
      <c r="A37" s="438"/>
      <c r="B37" s="445" t="s">
        <v>290</v>
      </c>
      <c r="C37" s="446" t="s">
        <v>291</v>
      </c>
      <c r="D37" s="468"/>
      <c r="E37" s="468"/>
      <c r="F37" s="468">
        <v>6360</v>
      </c>
      <c r="G37" s="469"/>
      <c r="IH37" s="6"/>
      <c r="II37" s="6"/>
      <c r="IJ37" s="6"/>
      <c r="IK37" s="6"/>
      <c r="IL37" s="6"/>
      <c r="IM37" s="6"/>
      <c r="IN37" s="6"/>
    </row>
    <row r="38" spans="1:248" s="21" customFormat="1" ht="69.95" customHeight="1" x14ac:dyDescent="0.3">
      <c r="A38" s="476"/>
      <c r="B38" s="445"/>
      <c r="C38" s="446" t="s">
        <v>496</v>
      </c>
      <c r="D38" s="468"/>
      <c r="E38" s="468"/>
      <c r="F38" s="468"/>
      <c r="G38" s="469"/>
      <c r="IH38" s="22"/>
      <c r="II38" s="22"/>
      <c r="IJ38" s="22"/>
      <c r="IK38" s="22"/>
      <c r="IL38" s="22"/>
      <c r="IM38" s="22"/>
      <c r="IN38" s="22"/>
    </row>
    <row r="39" spans="1:248" s="21" customFormat="1" ht="69.95" customHeight="1" x14ac:dyDescent="0.3">
      <c r="A39" s="451"/>
      <c r="B39" s="452"/>
      <c r="C39" s="453" t="s">
        <v>60</v>
      </c>
      <c r="D39" s="475">
        <f>SUM(D32:D38)</f>
        <v>53387</v>
      </c>
      <c r="E39" s="475">
        <f>SUM(E32:E38)</f>
        <v>53387</v>
      </c>
      <c r="F39" s="475">
        <f>SUM(F33:F38)</f>
        <v>451990</v>
      </c>
      <c r="G39" s="475">
        <f>SUM(G33:G38)</f>
        <v>84001</v>
      </c>
      <c r="IH39" s="22"/>
      <c r="II39" s="22"/>
      <c r="IJ39" s="22"/>
      <c r="IK39" s="22"/>
      <c r="IL39" s="22"/>
      <c r="IM39" s="22"/>
      <c r="IN39" s="22"/>
    </row>
    <row r="40" spans="1:248" ht="69.95" customHeight="1" x14ac:dyDescent="0.3">
      <c r="A40" s="451" t="s">
        <v>62</v>
      </c>
      <c r="B40" s="451"/>
      <c r="C40" s="477" t="s">
        <v>64</v>
      </c>
      <c r="D40" s="461"/>
      <c r="E40" s="461"/>
      <c r="F40" s="461"/>
      <c r="G40" s="478"/>
    </row>
    <row r="41" spans="1:248" ht="80.099999999999994" customHeight="1" x14ac:dyDescent="0.3">
      <c r="A41" s="438"/>
      <c r="B41" s="479" t="s">
        <v>403</v>
      </c>
      <c r="C41" s="480" t="s">
        <v>518</v>
      </c>
      <c r="D41" s="481">
        <v>7027018</v>
      </c>
      <c r="E41" s="481">
        <v>7027018</v>
      </c>
      <c r="F41" s="481"/>
      <c r="G41" s="448">
        <v>17154173</v>
      </c>
    </row>
    <row r="42" spans="1:248" s="21" customFormat="1" ht="69.95" customHeight="1" x14ac:dyDescent="0.3">
      <c r="A42" s="476"/>
      <c r="B42" s="438" t="s">
        <v>403</v>
      </c>
      <c r="C42" s="482" t="s">
        <v>498</v>
      </c>
      <c r="D42" s="447">
        <v>400000</v>
      </c>
      <c r="E42" s="447">
        <v>400000</v>
      </c>
      <c r="F42" s="447">
        <v>500870</v>
      </c>
      <c r="G42" s="448">
        <v>400000</v>
      </c>
      <c r="IH42" s="22"/>
      <c r="II42" s="22"/>
      <c r="IJ42" s="22"/>
      <c r="IK42" s="22"/>
      <c r="IL42" s="22"/>
      <c r="IM42" s="22"/>
      <c r="IN42" s="22"/>
    </row>
    <row r="43" spans="1:248" ht="69.95" customHeight="1" x14ac:dyDescent="0.3">
      <c r="A43" s="438"/>
      <c r="B43" s="476"/>
      <c r="C43" s="483" t="s">
        <v>499</v>
      </c>
      <c r="D43" s="454">
        <f>SUM(D41:D42)</f>
        <v>7427018</v>
      </c>
      <c r="E43" s="454">
        <f>SUM(E41:E42)</f>
        <v>7427018</v>
      </c>
      <c r="F43" s="454">
        <f>SUM(F42)</f>
        <v>500870</v>
      </c>
      <c r="G43" s="454">
        <f>SUM(G41:G42)</f>
        <v>17554173</v>
      </c>
    </row>
    <row r="44" spans="1:248" ht="69.95" customHeight="1" x14ac:dyDescent="0.3">
      <c r="A44" s="438"/>
      <c r="B44" s="473"/>
      <c r="C44" s="484" t="s">
        <v>500</v>
      </c>
      <c r="D44" s="454">
        <f>SUM(D42+D41+D39+D31+D20+D15)</f>
        <v>36957708</v>
      </c>
      <c r="E44" s="454">
        <f>SUM(E42+E41+E39+E31+E20+E15)</f>
        <v>74794258</v>
      </c>
      <c r="F44" s="454">
        <f>SUM(F42+F39+F31+F20+F15)</f>
        <v>57167917</v>
      </c>
      <c r="G44" s="454">
        <f>SUM(G43+G39+G31+G20+G15+G11)</f>
        <v>70235069</v>
      </c>
      <c r="H44" s="305"/>
    </row>
    <row r="45" spans="1:248" ht="69.95" customHeight="1" x14ac:dyDescent="0.3">
      <c r="A45" s="438"/>
      <c r="B45" s="438"/>
      <c r="C45" s="485" t="s">
        <v>67</v>
      </c>
      <c r="D45" s="486"/>
      <c r="E45" s="486"/>
      <c r="F45" s="486"/>
      <c r="G45" s="487"/>
    </row>
    <row r="46" spans="1:248" ht="69.95" customHeight="1" x14ac:dyDescent="0.3">
      <c r="A46" s="438"/>
      <c r="B46" s="438" t="s">
        <v>293</v>
      </c>
      <c r="C46" s="485" t="s">
        <v>318</v>
      </c>
      <c r="D46" s="468">
        <v>119152292</v>
      </c>
      <c r="E46" s="468">
        <v>119152292</v>
      </c>
      <c r="F46" s="447">
        <v>119166943</v>
      </c>
      <c r="G46" s="469">
        <v>138260451</v>
      </c>
    </row>
    <row r="47" spans="1:248" s="21" customFormat="1" ht="69.95" customHeight="1" x14ac:dyDescent="0.3">
      <c r="A47" s="473"/>
      <c r="B47" s="438"/>
      <c r="C47" s="485" t="s">
        <v>319</v>
      </c>
      <c r="D47" s="443"/>
      <c r="E47" s="464">
        <v>61575</v>
      </c>
      <c r="F47" s="447">
        <v>821835</v>
      </c>
      <c r="G47" s="487"/>
      <c r="IH47" s="22"/>
      <c r="II47" s="22"/>
      <c r="IJ47" s="22"/>
      <c r="IK47" s="22"/>
      <c r="IL47" s="22"/>
      <c r="IM47" s="22"/>
      <c r="IN47" s="22"/>
    </row>
    <row r="48" spans="1:248" s="21" customFormat="1" ht="69.95" customHeight="1" x14ac:dyDescent="0.3">
      <c r="A48" s="488"/>
      <c r="B48" s="489" t="s">
        <v>263</v>
      </c>
      <c r="C48" s="490" t="s">
        <v>68</v>
      </c>
      <c r="D48" s="491">
        <v>119152292</v>
      </c>
      <c r="E48" s="491">
        <f>SUM(E46:E47)</f>
        <v>119213867</v>
      </c>
      <c r="F48" s="492">
        <f>SUM(F46:F47)</f>
        <v>119988778</v>
      </c>
      <c r="G48" s="491">
        <v>138260451</v>
      </c>
      <c r="H48" s="304"/>
      <c r="IH48" s="22"/>
      <c r="II48" s="22"/>
      <c r="IJ48" s="22"/>
      <c r="IK48" s="22"/>
      <c r="IL48" s="22"/>
      <c r="IM48" s="22"/>
      <c r="IN48" s="22"/>
    </row>
    <row r="49" spans="1:9" ht="69.95" customHeight="1" x14ac:dyDescent="0.3">
      <c r="A49" s="493"/>
      <c r="B49" s="494"/>
      <c r="C49" s="484" t="s">
        <v>69</v>
      </c>
      <c r="D49" s="475">
        <f>SUM(D48+D44)</f>
        <v>156110000</v>
      </c>
      <c r="E49" s="475">
        <f>SUM(E48+E44)</f>
        <v>194008125</v>
      </c>
      <c r="F49" s="454">
        <f>SUM(F48+F44)</f>
        <v>177156695</v>
      </c>
      <c r="G49" s="475">
        <f>SUM(G46+G44)</f>
        <v>208495520</v>
      </c>
      <c r="I49" s="305"/>
    </row>
    <row r="50" spans="1:9" ht="69.95" customHeight="1" x14ac:dyDescent="0.3">
      <c r="A50" s="495"/>
      <c r="B50" s="495"/>
      <c r="C50" s="496"/>
      <c r="D50" s="497"/>
      <c r="E50" s="497"/>
      <c r="F50" s="497"/>
      <c r="G50" s="497"/>
    </row>
    <row r="51" spans="1:9" ht="30" customHeight="1" x14ac:dyDescent="0.3">
      <c r="A51" s="495"/>
      <c r="B51" s="495"/>
      <c r="C51" s="496"/>
      <c r="D51" s="497"/>
      <c r="E51" s="497"/>
      <c r="F51" s="497"/>
      <c r="G51" s="497"/>
    </row>
    <row r="52" spans="1:9" ht="30" customHeight="1" x14ac:dyDescent="0.3">
      <c r="B52" s="26"/>
      <c r="C52" s="17"/>
    </row>
    <row r="53" spans="1:9" ht="30" customHeight="1" x14ac:dyDescent="0.3"/>
    <row r="54" spans="1:9" ht="30" customHeight="1" x14ac:dyDescent="0.3"/>
    <row r="55" spans="1:9" ht="30" customHeight="1" x14ac:dyDescent="0.3"/>
  </sheetData>
  <sheetProtection selectLockedCells="1" selectUnlockedCells="1"/>
  <mergeCells count="1">
    <mergeCell ref="A1:C1"/>
  </mergeCells>
  <phoneticPr fontId="0" type="noConversion"/>
  <pageMargins left="0.35972222222222222" right="0.43333333333333335" top="0.72986111111111107" bottom="0.74027777777777781" header="0.51180555555555551" footer="0.51180555555555551"/>
  <pageSetup paperSize="9" scale="33" firstPageNumber="0" orientation="portrait" r:id="rId1"/>
  <headerFooter alignWithMargins="0"/>
  <rowBreaks count="2" manualBreakCount="2">
    <brk id="31" max="6" man="1"/>
    <brk id="50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N72"/>
  <sheetViews>
    <sheetView view="pageBreakPreview" topLeftCell="A52" zoomScaleNormal="100" zoomScaleSheetLayoutView="100" workbookViewId="0">
      <selection activeCell="B61" sqref="B61"/>
    </sheetView>
  </sheetViews>
  <sheetFormatPr defaultColWidth="7.85546875" defaultRowHeight="15.75" x14ac:dyDescent="0.3"/>
  <cols>
    <col min="2" max="2" width="5" style="15" customWidth="1"/>
    <col min="3" max="3" width="7.7109375" style="15" customWidth="1"/>
    <col min="4" max="4" width="34.7109375" style="29" customWidth="1"/>
    <col min="5" max="5" width="20.28515625" style="16" customWidth="1"/>
    <col min="6" max="6" width="22.140625" style="16" customWidth="1"/>
    <col min="7" max="7" width="21.42578125" style="16" customWidth="1"/>
    <col min="8" max="8" width="21" style="16" customWidth="1"/>
    <col min="9" max="9" width="16.85546875" style="16" bestFit="1" customWidth="1"/>
    <col min="10" max="10" width="12.7109375" style="16" bestFit="1" customWidth="1"/>
    <col min="11" max="242" width="7.85546875" style="16"/>
  </cols>
  <sheetData>
    <row r="1" spans="2:8" ht="31.35" customHeight="1" x14ac:dyDescent="0.3">
      <c r="B1" s="631" t="s">
        <v>502</v>
      </c>
      <c r="C1" s="631"/>
      <c r="D1" s="631"/>
      <c r="E1" s="631"/>
      <c r="G1" s="16" t="s">
        <v>446</v>
      </c>
    </row>
    <row r="2" spans="2:8" ht="15.6" customHeight="1" x14ac:dyDescent="0.3">
      <c r="B2" s="27"/>
      <c r="C2" s="27"/>
      <c r="D2" s="381" t="s">
        <v>480</v>
      </c>
      <c r="G2" s="16" t="s">
        <v>479</v>
      </c>
    </row>
    <row r="3" spans="2:8" ht="30" customHeight="1" x14ac:dyDescent="0.3">
      <c r="B3" s="219" t="s">
        <v>1</v>
      </c>
      <c r="C3" s="219" t="s">
        <v>150</v>
      </c>
      <c r="D3" s="217" t="s">
        <v>2</v>
      </c>
      <c r="E3" s="549" t="s">
        <v>470</v>
      </c>
      <c r="F3" s="409" t="s">
        <v>552</v>
      </c>
      <c r="G3" s="549" t="s">
        <v>504</v>
      </c>
      <c r="H3" s="549" t="s">
        <v>503</v>
      </c>
    </row>
    <row r="4" spans="2:8" s="32" customFormat="1" ht="24.95" customHeight="1" x14ac:dyDescent="0.2">
      <c r="B4" s="356" t="s">
        <v>4</v>
      </c>
      <c r="C4" s="356"/>
      <c r="D4" s="357" t="s">
        <v>25</v>
      </c>
      <c r="E4" s="220"/>
      <c r="F4" s="220"/>
      <c r="G4" s="220"/>
      <c r="H4" s="533"/>
    </row>
    <row r="5" spans="2:8" s="33" customFormat="1" ht="24.95" customHeight="1" x14ac:dyDescent="0.2">
      <c r="B5" s="125" t="s">
        <v>6</v>
      </c>
      <c r="C5" s="358" t="s">
        <v>152</v>
      </c>
      <c r="D5" s="359" t="s">
        <v>151</v>
      </c>
      <c r="E5" s="206">
        <v>4089500</v>
      </c>
      <c r="F5" s="206">
        <v>6402703</v>
      </c>
      <c r="G5" s="206">
        <v>6402703</v>
      </c>
      <c r="H5" s="226">
        <v>7851390</v>
      </c>
    </row>
    <row r="6" spans="2:8" s="33" customFormat="1" ht="24.95" customHeight="1" x14ac:dyDescent="0.2">
      <c r="B6" s="125"/>
      <c r="C6" s="358" t="s">
        <v>505</v>
      </c>
      <c r="D6" s="359" t="s">
        <v>506</v>
      </c>
      <c r="E6" s="206"/>
      <c r="F6" s="206">
        <v>161000</v>
      </c>
      <c r="G6" s="206">
        <v>161000</v>
      </c>
      <c r="H6" s="226"/>
    </row>
    <row r="7" spans="2:8" s="33" customFormat="1" ht="24.95" customHeight="1" x14ac:dyDescent="0.2">
      <c r="B7" s="125" t="s">
        <v>8</v>
      </c>
      <c r="C7" s="358" t="s">
        <v>153</v>
      </c>
      <c r="D7" s="359" t="s">
        <v>155</v>
      </c>
      <c r="E7" s="206">
        <v>28900</v>
      </c>
      <c r="F7" s="206">
        <v>628626</v>
      </c>
      <c r="G7" s="206">
        <v>222346</v>
      </c>
      <c r="H7" s="226">
        <v>245736</v>
      </c>
    </row>
    <row r="8" spans="2:8" s="33" customFormat="1" ht="24.95" customHeight="1" x14ac:dyDescent="0.2">
      <c r="B8" s="625" t="s">
        <v>154</v>
      </c>
      <c r="C8" s="626"/>
      <c r="D8" s="360" t="s">
        <v>509</v>
      </c>
      <c r="E8" s="226">
        <f>SUM(E5:E7)</f>
        <v>4118400</v>
      </c>
      <c r="F8" s="226">
        <f>SUM(F5:F7)</f>
        <v>7192329</v>
      </c>
      <c r="G8" s="226">
        <f>SUM(G5:G7)</f>
        <v>6786049</v>
      </c>
      <c r="H8" s="226">
        <f>SUM(H5:H7)</f>
        <v>8097126</v>
      </c>
    </row>
    <row r="9" spans="2:8" s="33" customFormat="1" ht="24.95" customHeight="1" x14ac:dyDescent="0.2">
      <c r="B9" s="361" t="s">
        <v>10</v>
      </c>
      <c r="C9" s="362" t="s">
        <v>156</v>
      </c>
      <c r="D9" s="363" t="s">
        <v>157</v>
      </c>
      <c r="E9" s="206">
        <v>2064480</v>
      </c>
      <c r="F9" s="206">
        <v>2047830</v>
      </c>
      <c r="G9" s="206">
        <v>2047830</v>
      </c>
      <c r="H9" s="226">
        <v>2064480</v>
      </c>
    </row>
    <row r="10" spans="2:8" s="34" customFormat="1" ht="24.95" customHeight="1" x14ac:dyDescent="0.2">
      <c r="B10" s="364" t="s">
        <v>12</v>
      </c>
      <c r="C10" s="356" t="s">
        <v>423</v>
      </c>
      <c r="D10" s="359" t="s">
        <v>70</v>
      </c>
      <c r="E10" s="206">
        <v>1770000</v>
      </c>
      <c r="F10" s="206">
        <v>2645961</v>
      </c>
      <c r="G10" s="206">
        <v>75000</v>
      </c>
      <c r="H10" s="226">
        <v>660000</v>
      </c>
    </row>
    <row r="11" spans="2:8" s="34" customFormat="1" ht="24.95" customHeight="1" x14ac:dyDescent="0.2">
      <c r="B11" s="417" t="s">
        <v>14</v>
      </c>
      <c r="C11" s="418" t="s">
        <v>507</v>
      </c>
      <c r="D11" s="359" t="s">
        <v>508</v>
      </c>
      <c r="E11" s="206"/>
      <c r="F11" s="206"/>
      <c r="G11" s="206"/>
      <c r="H11" s="226"/>
    </row>
    <row r="12" spans="2:8" s="34" customFormat="1" ht="24.95" customHeight="1" x14ac:dyDescent="0.2">
      <c r="B12" s="627" t="s">
        <v>158</v>
      </c>
      <c r="C12" s="628"/>
      <c r="D12" s="365" t="s">
        <v>159</v>
      </c>
      <c r="E12" s="226">
        <f>SUM(E9:E10)</f>
        <v>3834480</v>
      </c>
      <c r="F12" s="226">
        <f>SUM(F9:F10)</f>
        <v>4693791</v>
      </c>
      <c r="G12" s="226">
        <v>2122830</v>
      </c>
      <c r="H12" s="226">
        <f>SUM(H9:H11)</f>
        <v>2724480</v>
      </c>
    </row>
    <row r="13" spans="2:8" s="32" customFormat="1" ht="24.95" customHeight="1" x14ac:dyDescent="0.2">
      <c r="B13" s="629" t="s">
        <v>160</v>
      </c>
      <c r="C13" s="630"/>
      <c r="D13" s="366" t="s">
        <v>161</v>
      </c>
      <c r="E13" s="227">
        <v>7952880</v>
      </c>
      <c r="F13" s="227">
        <f>SUM(F12+F8)</f>
        <v>11886120</v>
      </c>
      <c r="G13" s="227">
        <v>9315159</v>
      </c>
      <c r="H13" s="227">
        <f>SUM(H12+H8)</f>
        <v>10821606</v>
      </c>
    </row>
    <row r="14" spans="2:8" s="32" customFormat="1" ht="24.95" customHeight="1" x14ac:dyDescent="0.2">
      <c r="B14" s="367" t="s">
        <v>20</v>
      </c>
      <c r="C14" s="367" t="s">
        <v>162</v>
      </c>
      <c r="D14" s="368" t="s">
        <v>26</v>
      </c>
      <c r="E14" s="227">
        <v>1177745</v>
      </c>
      <c r="F14" s="227">
        <v>1809543</v>
      </c>
      <c r="G14" s="227">
        <v>1411044</v>
      </c>
      <c r="H14" s="227">
        <v>1573774</v>
      </c>
    </row>
    <row r="15" spans="2:8" s="32" customFormat="1" ht="24.95" customHeight="1" x14ac:dyDescent="0.2">
      <c r="B15" s="358" t="s">
        <v>48</v>
      </c>
      <c r="C15" s="358"/>
      <c r="D15" s="369" t="s">
        <v>27</v>
      </c>
      <c r="E15" s="220"/>
      <c r="F15" s="220"/>
      <c r="G15" s="532"/>
      <c r="H15" s="532"/>
    </row>
    <row r="16" spans="2:8" s="32" customFormat="1" ht="24.95" customHeight="1" x14ac:dyDescent="0.2">
      <c r="B16" s="367" t="s">
        <v>66</v>
      </c>
      <c r="C16" s="367" t="s">
        <v>163</v>
      </c>
      <c r="D16" s="499" t="s">
        <v>308</v>
      </c>
      <c r="E16" s="504"/>
      <c r="F16" s="500">
        <v>80000</v>
      </c>
      <c r="G16" s="500">
        <v>80000</v>
      </c>
      <c r="H16" s="504"/>
    </row>
    <row r="17" spans="2:8" s="34" customFormat="1" ht="24.95" customHeight="1" x14ac:dyDescent="0.2">
      <c r="B17" s="501"/>
      <c r="C17" s="367" t="s">
        <v>163</v>
      </c>
      <c r="D17" s="499" t="s">
        <v>309</v>
      </c>
      <c r="E17" s="500">
        <v>1700000</v>
      </c>
      <c r="F17" s="500">
        <v>5943369</v>
      </c>
      <c r="G17" s="500">
        <v>2476347</v>
      </c>
      <c r="H17" s="500">
        <v>1200000</v>
      </c>
    </row>
    <row r="18" spans="2:8" s="34" customFormat="1" ht="24.95" customHeight="1" x14ac:dyDescent="0.2">
      <c r="B18" s="501" t="s">
        <v>56</v>
      </c>
      <c r="C18" s="502" t="s">
        <v>164</v>
      </c>
      <c r="D18" s="503" t="s">
        <v>71</v>
      </c>
      <c r="E18" s="500">
        <v>260000</v>
      </c>
      <c r="F18" s="500">
        <v>289548</v>
      </c>
      <c r="G18" s="500">
        <v>239914</v>
      </c>
      <c r="H18" s="500">
        <v>260000</v>
      </c>
    </row>
    <row r="19" spans="2:8" s="34" customFormat="1" ht="24.95" customHeight="1" x14ac:dyDescent="0.2">
      <c r="B19" s="370"/>
      <c r="C19" s="223" t="s">
        <v>181</v>
      </c>
      <c r="D19" s="222" t="s">
        <v>510</v>
      </c>
      <c r="E19" s="206">
        <v>900000</v>
      </c>
      <c r="F19" s="206">
        <v>1221058</v>
      </c>
      <c r="G19" s="206">
        <v>1076881</v>
      </c>
      <c r="H19" s="226">
        <v>1080000</v>
      </c>
    </row>
    <row r="20" spans="2:8" s="34" customFormat="1" ht="24.95" customHeight="1" x14ac:dyDescent="0.2">
      <c r="B20" s="370"/>
      <c r="C20" s="223" t="s">
        <v>183</v>
      </c>
      <c r="D20" s="222" t="s">
        <v>535</v>
      </c>
      <c r="E20" s="419">
        <v>180000</v>
      </c>
      <c r="F20" s="419">
        <v>180000</v>
      </c>
      <c r="G20" s="419">
        <v>163479</v>
      </c>
      <c r="H20" s="534">
        <v>180000</v>
      </c>
    </row>
    <row r="21" spans="2:8" s="34" customFormat="1" ht="24.95" customHeight="1" x14ac:dyDescent="0.2">
      <c r="B21" s="420"/>
      <c r="C21" s="421" t="s">
        <v>185</v>
      </c>
      <c r="D21" s="422" t="s">
        <v>420</v>
      </c>
      <c r="E21" s="419">
        <v>50000</v>
      </c>
      <c r="F21" s="419">
        <v>50000</v>
      </c>
      <c r="G21" s="419">
        <v>0</v>
      </c>
      <c r="H21" s="534">
        <v>50000</v>
      </c>
    </row>
    <row r="22" spans="2:8" s="34" customFormat="1" ht="24.95" customHeight="1" x14ac:dyDescent="0.2">
      <c r="B22" s="361"/>
      <c r="C22" s="428" t="s">
        <v>511</v>
      </c>
      <c r="D22" s="427" t="s">
        <v>512</v>
      </c>
      <c r="E22" s="206">
        <v>950000</v>
      </c>
      <c r="F22" s="206">
        <v>321377</v>
      </c>
      <c r="G22" s="206">
        <v>169368</v>
      </c>
      <c r="H22" s="226">
        <v>614135</v>
      </c>
    </row>
    <row r="23" spans="2:8" s="34" customFormat="1" ht="24.95" customHeight="1" x14ac:dyDescent="0.2">
      <c r="B23" s="423"/>
      <c r="C23" s="424" t="s">
        <v>200</v>
      </c>
      <c r="D23" s="425" t="s">
        <v>513</v>
      </c>
      <c r="E23" s="426">
        <v>50000</v>
      </c>
      <c r="F23" s="426">
        <v>132743</v>
      </c>
      <c r="G23" s="426">
        <v>39880</v>
      </c>
      <c r="H23" s="535">
        <v>50000</v>
      </c>
    </row>
    <row r="24" spans="2:8" s="34" customFormat="1" ht="24.95" customHeight="1" x14ac:dyDescent="0.2">
      <c r="B24" s="224"/>
      <c r="C24" s="223" t="s">
        <v>514</v>
      </c>
      <c r="D24" s="222" t="s">
        <v>515</v>
      </c>
      <c r="E24" s="206">
        <v>1700000</v>
      </c>
      <c r="F24" s="206">
        <v>2014587</v>
      </c>
      <c r="G24" s="206">
        <v>1608015</v>
      </c>
      <c r="H24" s="226">
        <v>900000</v>
      </c>
    </row>
    <row r="25" spans="2:8" s="34" customFormat="1" ht="24.95" customHeight="1" x14ac:dyDescent="0.2">
      <c r="B25" s="224"/>
      <c r="C25" s="223"/>
      <c r="D25" s="222" t="s">
        <v>516</v>
      </c>
      <c r="E25" s="206"/>
      <c r="F25" s="206"/>
      <c r="G25" s="206">
        <v>196770</v>
      </c>
      <c r="H25" s="226"/>
    </row>
    <row r="26" spans="2:8" s="34" customFormat="1" ht="24.95" customHeight="1" x14ac:dyDescent="0.2">
      <c r="B26" s="498" t="s">
        <v>10</v>
      </c>
      <c r="C26" s="498" t="s">
        <v>192</v>
      </c>
      <c r="D26" s="499" t="s">
        <v>520</v>
      </c>
      <c r="E26" s="500">
        <f>SUM(E19:E25)</f>
        <v>3830000</v>
      </c>
      <c r="F26" s="500">
        <v>3919765</v>
      </c>
      <c r="G26" s="500">
        <f>SUM(G24+G23+G22+G21+G20+G19)</f>
        <v>3057623</v>
      </c>
      <c r="H26" s="500">
        <f>SUM(H19:H25)</f>
        <v>2874135</v>
      </c>
    </row>
    <row r="27" spans="2:8" s="34" customFormat="1" ht="24.95" customHeight="1" x14ac:dyDescent="0.2">
      <c r="B27" s="370" t="s">
        <v>12</v>
      </c>
      <c r="C27" s="370" t="s">
        <v>197</v>
      </c>
      <c r="D27" s="359" t="s">
        <v>133</v>
      </c>
      <c r="E27" s="206">
        <v>100000</v>
      </c>
      <c r="F27" s="206">
        <v>100000</v>
      </c>
      <c r="G27" s="206"/>
      <c r="H27" s="226"/>
    </row>
    <row r="28" spans="2:8" s="34" customFormat="1" ht="24.95" customHeight="1" x14ac:dyDescent="0.2">
      <c r="B28" s="370" t="s">
        <v>14</v>
      </c>
      <c r="C28" s="370" t="s">
        <v>199</v>
      </c>
      <c r="D28" s="359" t="s">
        <v>273</v>
      </c>
      <c r="E28" s="206"/>
      <c r="F28" s="206"/>
      <c r="G28" s="206"/>
      <c r="H28" s="226"/>
    </row>
    <row r="29" spans="2:8" s="34" customFormat="1" ht="24.95" customHeight="1" x14ac:dyDescent="0.2">
      <c r="B29" s="370" t="s">
        <v>16</v>
      </c>
      <c r="C29" s="370" t="s">
        <v>200</v>
      </c>
      <c r="D29" s="359" t="s">
        <v>271</v>
      </c>
      <c r="E29" s="206">
        <v>1000</v>
      </c>
      <c r="F29" s="206">
        <v>2306</v>
      </c>
      <c r="G29" s="206">
        <v>2306</v>
      </c>
      <c r="H29" s="226">
        <v>4000</v>
      </c>
    </row>
    <row r="30" spans="2:8" s="34" customFormat="1" ht="24.95" customHeight="1" x14ac:dyDescent="0.2">
      <c r="B30" s="370" t="s">
        <v>18</v>
      </c>
      <c r="C30" s="370" t="s">
        <v>198</v>
      </c>
      <c r="D30" s="359" t="s">
        <v>272</v>
      </c>
      <c r="E30" s="206">
        <v>1000000</v>
      </c>
      <c r="F30" s="206">
        <v>1218911</v>
      </c>
      <c r="G30" s="206">
        <v>1130047</v>
      </c>
      <c r="H30" s="226">
        <v>1167480</v>
      </c>
    </row>
    <row r="31" spans="2:8" s="32" customFormat="1" ht="24.95" customHeight="1" x14ac:dyDescent="0.2">
      <c r="B31" s="371"/>
      <c r="C31" s="371" t="s">
        <v>274</v>
      </c>
      <c r="D31" s="366" t="s">
        <v>74</v>
      </c>
      <c r="E31" s="384">
        <v>6891000</v>
      </c>
      <c r="F31" s="384">
        <f>SUM(F30+F29+F27+F26+F18+F17+F16)</f>
        <v>11553899</v>
      </c>
      <c r="G31" s="227">
        <f>SUM(G30+G29+G26+G18+G17+G16)</f>
        <v>6986237</v>
      </c>
      <c r="H31" s="227">
        <f>SUM(H30+H29+H26+H18+H17)</f>
        <v>5505615</v>
      </c>
    </row>
    <row r="32" spans="2:8" s="35" customFormat="1" ht="24.95" customHeight="1" x14ac:dyDescent="0.2">
      <c r="B32" s="371" t="s">
        <v>75</v>
      </c>
      <c r="C32" s="371" t="s">
        <v>275</v>
      </c>
      <c r="D32" s="366" t="s">
        <v>28</v>
      </c>
      <c r="E32" s="227">
        <v>3793610</v>
      </c>
      <c r="F32" s="227">
        <v>3795000</v>
      </c>
      <c r="G32" s="227">
        <v>3795000</v>
      </c>
      <c r="H32" s="227">
        <v>3302000</v>
      </c>
    </row>
    <row r="33" spans="2:8" s="36" customFormat="1" ht="24.95" customHeight="1" x14ac:dyDescent="0.25">
      <c r="B33" s="372" t="s">
        <v>61</v>
      </c>
      <c r="C33" s="372"/>
      <c r="D33" s="373" t="s">
        <v>29</v>
      </c>
      <c r="E33" s="183"/>
      <c r="F33" s="183"/>
      <c r="G33" s="183"/>
      <c r="H33" s="536"/>
    </row>
    <row r="34" spans="2:8" s="33" customFormat="1" ht="24.95" customHeight="1" x14ac:dyDescent="0.2">
      <c r="B34" s="370" t="s">
        <v>66</v>
      </c>
      <c r="C34" s="370" t="s">
        <v>310</v>
      </c>
      <c r="D34" s="359" t="s">
        <v>76</v>
      </c>
      <c r="E34" s="183"/>
      <c r="F34" s="500">
        <v>98893</v>
      </c>
      <c r="G34" s="500">
        <v>98893</v>
      </c>
      <c r="H34" s="536"/>
    </row>
    <row r="35" spans="2:8" s="33" customFormat="1" ht="24.95" customHeight="1" x14ac:dyDescent="0.2">
      <c r="B35" s="498" t="s">
        <v>8</v>
      </c>
      <c r="C35" s="498"/>
      <c r="D35" s="499" t="s">
        <v>77</v>
      </c>
      <c r="E35" s="505"/>
      <c r="F35" s="505"/>
      <c r="G35" s="505"/>
      <c r="H35" s="536"/>
    </row>
    <row r="36" spans="2:8" s="34" customFormat="1" ht="24.95" customHeight="1" x14ac:dyDescent="0.2">
      <c r="B36" s="498" t="s">
        <v>10</v>
      </c>
      <c r="C36" s="498" t="s">
        <v>212</v>
      </c>
      <c r="D36" s="499" t="s">
        <v>78</v>
      </c>
      <c r="E36" s="500">
        <v>260000</v>
      </c>
      <c r="F36" s="500">
        <v>260000</v>
      </c>
      <c r="G36" s="500">
        <v>255938</v>
      </c>
      <c r="H36" s="226">
        <v>300000</v>
      </c>
    </row>
    <row r="37" spans="2:8" ht="24.95" customHeight="1" x14ac:dyDescent="0.3">
      <c r="B37" s="237" t="s">
        <v>12</v>
      </c>
      <c r="C37" s="237"/>
      <c r="D37" s="359" t="s">
        <v>521</v>
      </c>
      <c r="E37" s="103"/>
      <c r="F37" s="103"/>
      <c r="G37" s="103">
        <v>89318</v>
      </c>
      <c r="H37" s="203"/>
    </row>
    <row r="38" spans="2:8" ht="24.95" customHeight="1" x14ac:dyDescent="0.3">
      <c r="B38" s="237"/>
      <c r="C38" s="237"/>
      <c r="D38" s="359" t="s">
        <v>522</v>
      </c>
      <c r="E38" s="103"/>
      <c r="F38" s="103"/>
      <c r="G38" s="103">
        <v>18900</v>
      </c>
      <c r="H38" s="203"/>
    </row>
    <row r="39" spans="2:8" ht="24.95" customHeight="1" x14ac:dyDescent="0.3">
      <c r="B39" s="237"/>
      <c r="C39" s="237"/>
      <c r="D39" s="359" t="s">
        <v>523</v>
      </c>
      <c r="E39" s="103"/>
      <c r="F39" s="103"/>
      <c r="G39" s="103">
        <v>147720</v>
      </c>
      <c r="H39" s="203"/>
    </row>
    <row r="40" spans="2:8" ht="24.95" customHeight="1" x14ac:dyDescent="0.3">
      <c r="B40" s="506" t="s">
        <v>73</v>
      </c>
      <c r="C40" s="506" t="s">
        <v>211</v>
      </c>
      <c r="D40" s="499" t="s">
        <v>79</v>
      </c>
      <c r="E40" s="383">
        <v>60000</v>
      </c>
      <c r="F40" s="383">
        <v>544800</v>
      </c>
      <c r="G40" s="383">
        <v>523223</v>
      </c>
      <c r="H40" s="203">
        <v>60000</v>
      </c>
    </row>
    <row r="41" spans="2:8" ht="24.95" customHeight="1" x14ac:dyDescent="0.3">
      <c r="B41" s="507"/>
      <c r="C41" s="507"/>
      <c r="D41" s="221" t="s">
        <v>524</v>
      </c>
      <c r="E41" s="228"/>
      <c r="F41" s="228"/>
      <c r="G41" s="228">
        <v>24703</v>
      </c>
      <c r="H41" s="203"/>
    </row>
    <row r="42" spans="2:8" ht="24.95" customHeight="1" x14ac:dyDescent="0.3">
      <c r="B42" s="507"/>
      <c r="C42" s="507"/>
      <c r="D42" s="221" t="s">
        <v>525</v>
      </c>
      <c r="E42" s="228"/>
      <c r="F42" s="228"/>
      <c r="G42" s="228">
        <v>498520</v>
      </c>
      <c r="H42" s="203"/>
    </row>
    <row r="43" spans="2:8" s="35" customFormat="1" ht="24.95" customHeight="1" x14ac:dyDescent="0.2">
      <c r="B43" s="512"/>
      <c r="C43" s="512" t="s">
        <v>166</v>
      </c>
      <c r="D43" s="509" t="s">
        <v>80</v>
      </c>
      <c r="E43" s="510">
        <f>SUM(E36:E40)</f>
        <v>320000</v>
      </c>
      <c r="F43" s="510">
        <f>SUM(F40+F36+F34)</f>
        <v>903693</v>
      </c>
      <c r="G43" s="510">
        <f>SUM(G40+G36+G34)</f>
        <v>878054</v>
      </c>
      <c r="H43" s="227">
        <f>SUM(H36:H40)</f>
        <v>360000</v>
      </c>
    </row>
    <row r="44" spans="2:8" s="32" customFormat="1" ht="24.95" customHeight="1" x14ac:dyDescent="0.2">
      <c r="B44" s="220"/>
      <c r="C44" s="517" t="s">
        <v>526</v>
      </c>
      <c r="D44" s="518" t="s">
        <v>527</v>
      </c>
      <c r="E44" s="225">
        <v>76400180</v>
      </c>
      <c r="F44" s="225">
        <v>76400180</v>
      </c>
      <c r="G44" s="225">
        <v>192920</v>
      </c>
      <c r="H44" s="226"/>
    </row>
    <row r="45" spans="2:8" s="32" customFormat="1" ht="24.95" customHeight="1" x14ac:dyDescent="0.2">
      <c r="B45" s="220"/>
      <c r="C45" s="517"/>
      <c r="D45" s="518" t="s">
        <v>536</v>
      </c>
      <c r="E45" s="225"/>
      <c r="F45" s="225"/>
      <c r="G45" s="225"/>
      <c r="H45" s="226">
        <v>13507223</v>
      </c>
    </row>
    <row r="46" spans="2:8" s="32" customFormat="1" ht="24.95" customHeight="1" x14ac:dyDescent="0.2">
      <c r="B46" s="220"/>
      <c r="C46" s="517"/>
      <c r="D46" s="518" t="s">
        <v>415</v>
      </c>
      <c r="E46" s="225"/>
      <c r="F46" s="225"/>
      <c r="G46" s="225"/>
      <c r="H46" s="226">
        <v>76248275</v>
      </c>
    </row>
    <row r="47" spans="2:8" s="32" customFormat="1" ht="24.95" customHeight="1" x14ac:dyDescent="0.2">
      <c r="B47" s="220"/>
      <c r="C47" s="517"/>
      <c r="D47" s="518" t="s">
        <v>539</v>
      </c>
      <c r="E47" s="225"/>
      <c r="F47" s="225"/>
      <c r="G47" s="225"/>
      <c r="H47" s="226">
        <v>314960</v>
      </c>
    </row>
    <row r="48" spans="2:8" s="32" customFormat="1" ht="24.95" customHeight="1" x14ac:dyDescent="0.2">
      <c r="B48" s="511"/>
      <c r="C48" s="519" t="s">
        <v>222</v>
      </c>
      <c r="D48" s="520" t="s">
        <v>529</v>
      </c>
      <c r="E48" s="426">
        <v>10537333</v>
      </c>
      <c r="F48" s="426">
        <v>10478181</v>
      </c>
      <c r="G48" s="426">
        <v>10477356</v>
      </c>
      <c r="H48" s="535"/>
    </row>
    <row r="49" spans="2:248" s="32" customFormat="1" ht="24.95" customHeight="1" x14ac:dyDescent="0.2">
      <c r="B49" s="372"/>
      <c r="C49" s="521" t="s">
        <v>528</v>
      </c>
      <c r="D49" s="522" t="s">
        <v>530</v>
      </c>
      <c r="E49" s="206">
        <v>23473349</v>
      </c>
      <c r="F49" s="206">
        <v>23473349</v>
      </c>
      <c r="G49" s="206">
        <v>2771593</v>
      </c>
      <c r="H49" s="226"/>
    </row>
    <row r="50" spans="2:248" s="32" customFormat="1" ht="24.95" customHeight="1" x14ac:dyDescent="0.2">
      <c r="B50" s="508"/>
      <c r="C50" s="537"/>
      <c r="D50" s="538" t="s">
        <v>537</v>
      </c>
      <c r="E50" s="419"/>
      <c r="F50" s="419"/>
      <c r="G50" s="419"/>
      <c r="H50" s="534">
        <v>3646950</v>
      </c>
    </row>
    <row r="51" spans="2:248" s="32" customFormat="1" ht="24.95" customHeight="1" x14ac:dyDescent="0.2">
      <c r="B51" s="508"/>
      <c r="C51" s="537"/>
      <c r="D51" s="538" t="s">
        <v>540</v>
      </c>
      <c r="E51" s="419"/>
      <c r="F51" s="419"/>
      <c r="G51" s="419"/>
      <c r="H51" s="534">
        <v>85040</v>
      </c>
    </row>
    <row r="52" spans="2:248" s="32" customFormat="1" ht="24.95" customHeight="1" x14ac:dyDescent="0.2">
      <c r="B52" s="508"/>
      <c r="C52" s="537"/>
      <c r="D52" s="538" t="s">
        <v>538</v>
      </c>
      <c r="E52" s="419"/>
      <c r="F52" s="419"/>
      <c r="G52" s="419"/>
      <c r="H52" s="534">
        <v>20587228</v>
      </c>
    </row>
    <row r="53" spans="2:248" s="32" customFormat="1" ht="24.95" customHeight="1" x14ac:dyDescent="0.2">
      <c r="B53" s="513" t="s">
        <v>62</v>
      </c>
      <c r="C53" s="523" t="s">
        <v>224</v>
      </c>
      <c r="D53" s="524" t="s">
        <v>31</v>
      </c>
      <c r="E53" s="514">
        <f>SUM(E44:E49)</f>
        <v>110410862</v>
      </c>
      <c r="F53" s="514">
        <f>SUM(F44:F49)</f>
        <v>110351710</v>
      </c>
      <c r="G53" s="514">
        <f>SUM(G44:G49)</f>
        <v>13441869</v>
      </c>
      <c r="H53" s="514">
        <f>SUM(H45:H52)</f>
        <v>114389676</v>
      </c>
    </row>
    <row r="54" spans="2:248" s="32" customFormat="1" ht="30" customHeight="1" x14ac:dyDescent="0.2">
      <c r="B54" s="220"/>
      <c r="C54" s="517" t="s">
        <v>225</v>
      </c>
      <c r="D54" s="550" t="s">
        <v>553</v>
      </c>
      <c r="E54" s="225">
        <v>19669000</v>
      </c>
      <c r="F54" s="225">
        <v>41388380</v>
      </c>
      <c r="G54" s="225">
        <v>2320741</v>
      </c>
      <c r="H54" s="226">
        <v>56588570</v>
      </c>
    </row>
    <row r="55" spans="2:248" s="32" customFormat="1" ht="24.95" customHeight="1" x14ac:dyDescent="0.2">
      <c r="B55" s="372"/>
      <c r="C55" s="521" t="s">
        <v>226</v>
      </c>
      <c r="D55" s="522" t="s">
        <v>532</v>
      </c>
      <c r="E55" s="206">
        <v>5310679</v>
      </c>
      <c r="F55" s="206">
        <v>11688632</v>
      </c>
      <c r="G55" s="206">
        <v>102341</v>
      </c>
      <c r="H55" s="226">
        <v>15194019</v>
      </c>
    </row>
    <row r="56" spans="2:248" s="32" customFormat="1" ht="24.95" customHeight="1" x14ac:dyDescent="0.2">
      <c r="B56" s="515" t="s">
        <v>531</v>
      </c>
      <c r="C56" s="525" t="s">
        <v>229</v>
      </c>
      <c r="D56" s="526" t="s">
        <v>533</v>
      </c>
      <c r="E56" s="516">
        <f>SUM(E54:E55)</f>
        <v>24979679</v>
      </c>
      <c r="F56" s="516">
        <f>SUM(F54:F55)</f>
        <v>53077012</v>
      </c>
      <c r="G56" s="500">
        <f>SUM(G54:G55)</f>
        <v>2423082</v>
      </c>
      <c r="H56" s="500">
        <f>SUM(H54:H55)</f>
        <v>71782589</v>
      </c>
    </row>
    <row r="57" spans="2:248" s="32" customFormat="1" ht="24.95" customHeight="1" x14ac:dyDescent="0.2">
      <c r="B57" s="372" t="s">
        <v>65</v>
      </c>
      <c r="C57" s="372" t="s">
        <v>213</v>
      </c>
      <c r="D57" s="374" t="s">
        <v>534</v>
      </c>
      <c r="E57" s="183"/>
      <c r="F57" s="206"/>
      <c r="G57" s="206"/>
      <c r="H57" s="536"/>
    </row>
    <row r="58" spans="2:248" s="32" customFormat="1" ht="24.95" customHeight="1" x14ac:dyDescent="0.2">
      <c r="B58" s="372"/>
      <c r="C58" s="370" t="s">
        <v>277</v>
      </c>
      <c r="D58" s="369" t="s">
        <v>276</v>
      </c>
      <c r="E58" s="183"/>
      <c r="F58" s="382"/>
      <c r="G58" s="206"/>
      <c r="H58" s="536"/>
    </row>
    <row r="59" spans="2:248" ht="24.95" customHeight="1" x14ac:dyDescent="0.3">
      <c r="B59" s="237" t="s">
        <v>66</v>
      </c>
      <c r="C59" s="237" t="s">
        <v>213</v>
      </c>
      <c r="D59" s="359" t="s">
        <v>81</v>
      </c>
      <c r="E59" s="71"/>
      <c r="F59" s="302"/>
      <c r="G59" s="103"/>
      <c r="H59" s="142"/>
    </row>
    <row r="60" spans="2:248" ht="24.95" customHeight="1" x14ac:dyDescent="0.3">
      <c r="B60" s="8" t="s">
        <v>8</v>
      </c>
      <c r="C60" s="8" t="s">
        <v>439</v>
      </c>
      <c r="D60" s="375" t="s">
        <v>146</v>
      </c>
      <c r="E60" s="71"/>
      <c r="F60" s="103"/>
      <c r="G60" s="103"/>
      <c r="H60" s="142"/>
    </row>
    <row r="61" spans="2:248" ht="24.95" customHeight="1" x14ac:dyDescent="0.3">
      <c r="B61" s="9" t="s">
        <v>10</v>
      </c>
      <c r="C61" s="9" t="s">
        <v>213</v>
      </c>
      <c r="D61" s="359" t="s">
        <v>82</v>
      </c>
      <c r="E61" s="71"/>
      <c r="F61" s="71"/>
      <c r="G61" s="103"/>
      <c r="H61" s="142"/>
      <c r="II61" s="6"/>
      <c r="IJ61" s="6"/>
      <c r="IK61" s="6"/>
      <c r="IL61" s="6"/>
      <c r="IM61" s="6"/>
      <c r="IN61" s="6"/>
    </row>
    <row r="62" spans="2:248" s="23" customFormat="1" ht="24.95" customHeight="1" x14ac:dyDescent="0.25">
      <c r="B62" s="9" t="s">
        <v>12</v>
      </c>
      <c r="C62" s="9" t="s">
        <v>213</v>
      </c>
      <c r="D62" s="359" t="s">
        <v>83</v>
      </c>
      <c r="E62" s="71"/>
      <c r="F62" s="71"/>
      <c r="G62" s="103"/>
      <c r="H62" s="142"/>
    </row>
    <row r="63" spans="2:248" s="23" customFormat="1" ht="24.95" customHeight="1" x14ac:dyDescent="0.25">
      <c r="B63" s="529"/>
      <c r="C63" s="530"/>
      <c r="D63" s="531" t="s">
        <v>36</v>
      </c>
      <c r="E63" s="199">
        <f>SUM(E56+E53+E43+E32+E31+E14+E13)</f>
        <v>155525776</v>
      </c>
      <c r="F63" s="199">
        <f>SUM(F56+F53+F43+F32+F31+F14+F13)</f>
        <v>193376977</v>
      </c>
      <c r="G63" s="199">
        <f>SUM(G56+G53+G43+G32+G31+G14+G13)</f>
        <v>38250445</v>
      </c>
      <c r="H63" s="199">
        <f>SUM(H56+H53+H43+H32+H31+H14+H13)</f>
        <v>207735260</v>
      </c>
      <c r="I63" s="539"/>
      <c r="II63" s="7"/>
      <c r="IJ63" s="7"/>
      <c r="IK63" s="7"/>
      <c r="IL63" s="7"/>
      <c r="IM63" s="7"/>
      <c r="IN63" s="7"/>
    </row>
    <row r="64" spans="2:248" s="23" customFormat="1" ht="24.95" customHeight="1" x14ac:dyDescent="0.25">
      <c r="B64" s="9" t="s">
        <v>14</v>
      </c>
      <c r="C64" s="10" t="s">
        <v>296</v>
      </c>
      <c r="D64" s="376" t="s">
        <v>297</v>
      </c>
      <c r="E64" s="383">
        <v>584224</v>
      </c>
      <c r="F64" s="383">
        <v>645799</v>
      </c>
      <c r="G64" s="383">
        <v>645799</v>
      </c>
      <c r="H64" s="203">
        <v>760260</v>
      </c>
      <c r="II64" s="7"/>
      <c r="IJ64" s="7"/>
      <c r="IK64" s="7"/>
      <c r="IL64" s="7"/>
      <c r="IM64" s="7"/>
      <c r="IN64" s="7"/>
    </row>
    <row r="65" spans="2:248" s="23" customFormat="1" ht="24.95" customHeight="1" x14ac:dyDescent="0.25">
      <c r="B65" s="9"/>
      <c r="C65" s="10" t="s">
        <v>406</v>
      </c>
      <c r="D65" s="376" t="s">
        <v>301</v>
      </c>
      <c r="E65" s="104"/>
      <c r="F65" s="104"/>
      <c r="G65" s="202"/>
      <c r="H65" s="142"/>
      <c r="II65" s="7"/>
      <c r="IJ65" s="7"/>
      <c r="IK65" s="7"/>
      <c r="IL65" s="7"/>
      <c r="IM65" s="7"/>
      <c r="IN65" s="7"/>
    </row>
    <row r="66" spans="2:248" s="23" customFormat="1" ht="24.95" customHeight="1" x14ac:dyDescent="0.25">
      <c r="B66" s="11"/>
      <c r="C66" s="11"/>
      <c r="D66" s="377" t="s">
        <v>84</v>
      </c>
      <c r="E66" s="187">
        <f>SUM(E64+E63)</f>
        <v>156110000</v>
      </c>
      <c r="F66" s="187">
        <f>SUM(F64+F63)</f>
        <v>194022776</v>
      </c>
      <c r="G66" s="187">
        <f>SUM(G64+G63)</f>
        <v>38896244</v>
      </c>
      <c r="H66" s="405">
        <f>SUM(H63:H64)</f>
        <v>208495520</v>
      </c>
      <c r="II66" s="7"/>
      <c r="IJ66" s="7"/>
      <c r="IK66" s="7"/>
      <c r="IL66" s="7"/>
      <c r="IM66" s="7"/>
      <c r="IN66" s="7"/>
    </row>
    <row r="67" spans="2:248" ht="24.95" customHeight="1" x14ac:dyDescent="0.3">
      <c r="B67" s="9"/>
      <c r="C67" s="237"/>
      <c r="D67" s="378" t="s">
        <v>104</v>
      </c>
      <c r="E67" s="187">
        <v>156110000</v>
      </c>
      <c r="F67" s="187">
        <v>194022776</v>
      </c>
      <c r="G67" s="188">
        <v>38896244</v>
      </c>
      <c r="H67" s="405">
        <v>208495520</v>
      </c>
    </row>
    <row r="68" spans="2:248" ht="24.95" customHeight="1" x14ac:dyDescent="0.3">
      <c r="B68" s="326"/>
      <c r="C68" s="8"/>
      <c r="D68" s="379" t="s">
        <v>105</v>
      </c>
      <c r="E68" s="71"/>
      <c r="F68" s="71"/>
      <c r="G68" s="71"/>
      <c r="H68" s="142"/>
    </row>
    <row r="69" spans="2:248" ht="24.95" customHeight="1" x14ac:dyDescent="0.3">
      <c r="B69" s="11"/>
      <c r="C69" s="11"/>
      <c r="D69" s="380" t="s">
        <v>106</v>
      </c>
      <c r="E69" s="71">
        <v>5</v>
      </c>
      <c r="F69" s="71">
        <v>5</v>
      </c>
      <c r="G69" s="71">
        <v>5</v>
      </c>
      <c r="H69" s="142">
        <v>5</v>
      </c>
    </row>
    <row r="70" spans="2:248" ht="24.95" customHeight="1" x14ac:dyDescent="0.3">
      <c r="B70" s="25"/>
      <c r="C70" s="25"/>
      <c r="D70" s="25" t="s">
        <v>107</v>
      </c>
      <c r="E70" s="71">
        <v>5</v>
      </c>
      <c r="F70" s="71">
        <v>5</v>
      </c>
      <c r="G70" s="71">
        <v>5</v>
      </c>
      <c r="H70" s="142">
        <v>5</v>
      </c>
    </row>
    <row r="71" spans="2:248" ht="24.95" customHeight="1" x14ac:dyDescent="0.3">
      <c r="B71" s="25"/>
      <c r="C71" s="25"/>
      <c r="D71" s="25" t="s">
        <v>105</v>
      </c>
      <c r="E71" s="71"/>
      <c r="F71" s="71"/>
      <c r="G71" s="71"/>
      <c r="H71" s="142"/>
    </row>
    <row r="72" spans="2:248" ht="24.95" customHeight="1" x14ac:dyDescent="0.3">
      <c r="B72" s="25"/>
      <c r="C72" s="25"/>
      <c r="D72" s="25" t="s">
        <v>108</v>
      </c>
      <c r="E72" s="71">
        <v>2</v>
      </c>
      <c r="F72" s="71">
        <v>2</v>
      </c>
      <c r="G72" s="71">
        <v>2</v>
      </c>
      <c r="H72" s="142">
        <v>2</v>
      </c>
    </row>
  </sheetData>
  <sheetProtection selectLockedCells="1" selectUnlockedCells="1"/>
  <mergeCells count="4">
    <mergeCell ref="B8:C8"/>
    <mergeCell ref="B12:C12"/>
    <mergeCell ref="B13:C13"/>
    <mergeCell ref="B1:E1"/>
  </mergeCells>
  <phoneticPr fontId="0" type="noConversion"/>
  <printOptions horizontalCentered="1"/>
  <pageMargins left="0.32013888888888886" right="0.39027777777777778" top="0.42986111111111114" bottom="0.47222222222222221" header="0.51180555555555551" footer="0.51180555555555551"/>
  <pageSetup paperSize="9" scale="56" firstPageNumber="0" orientation="portrait" r:id="rId1"/>
  <headerFooter alignWithMargins="0"/>
  <rowBreaks count="1" manualBreakCount="1">
    <brk id="5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7" zoomScaleNormal="100" zoomScaleSheetLayoutView="100" workbookViewId="0">
      <selection activeCell="A33" sqref="A33"/>
    </sheetView>
  </sheetViews>
  <sheetFormatPr defaultColWidth="11.5703125" defaultRowHeight="15.75" x14ac:dyDescent="0.25"/>
  <cols>
    <col min="1" max="1" width="4.7109375" style="38" customWidth="1"/>
    <col min="2" max="2" width="38" style="39" customWidth="1"/>
    <col min="3" max="3" width="20" style="30" customWidth="1"/>
    <col min="4" max="4" width="19.5703125" style="30" customWidth="1"/>
    <col min="5" max="5" width="18.28515625" style="30" customWidth="1"/>
    <col min="6" max="6" width="19" style="30" customWidth="1"/>
    <col min="7" max="7" width="3.5703125" style="38" customWidth="1"/>
    <col min="8" max="8" width="35.28515625" style="39" customWidth="1"/>
    <col min="9" max="9" width="17.7109375" customWidth="1"/>
    <col min="10" max="10" width="17.28515625" customWidth="1"/>
    <col min="11" max="11" width="16.7109375" customWidth="1"/>
    <col min="12" max="12" width="18.5703125" customWidth="1"/>
  </cols>
  <sheetData>
    <row r="1" spans="1:12" ht="12" customHeight="1" x14ac:dyDescent="0.25">
      <c r="A1" s="40"/>
      <c r="B1" s="40"/>
      <c r="C1" s="40"/>
      <c r="D1" s="40"/>
      <c r="E1" s="40"/>
      <c r="F1" s="40"/>
      <c r="G1" s="40"/>
      <c r="H1" s="40"/>
    </row>
    <row r="2" spans="1:12" ht="10.5" customHeight="1" x14ac:dyDescent="0.25">
      <c r="A2" s="40"/>
      <c r="B2" s="40"/>
      <c r="C2" s="40"/>
      <c r="D2" s="40"/>
      <c r="E2" s="40"/>
      <c r="F2" s="40"/>
      <c r="G2" s="40"/>
      <c r="H2" s="40"/>
    </row>
    <row r="3" spans="1:12" s="41" customFormat="1" ht="21" customHeight="1" x14ac:dyDescent="0.3">
      <c r="A3" s="632" t="s">
        <v>441</v>
      </c>
      <c r="B3" s="632"/>
      <c r="C3" s="632"/>
      <c r="D3" s="632"/>
      <c r="E3" s="632"/>
      <c r="F3" s="632"/>
      <c r="G3" s="632"/>
      <c r="H3" s="632"/>
    </row>
    <row r="4" spans="1:12" s="41" customFormat="1" ht="22.35" customHeight="1" x14ac:dyDescent="0.3">
      <c r="A4" s="633" t="s">
        <v>554</v>
      </c>
      <c r="B4" s="633"/>
      <c r="C4" s="633"/>
      <c r="D4" s="633"/>
      <c r="E4" s="633"/>
      <c r="F4" s="633"/>
      <c r="G4" s="633"/>
      <c r="H4" s="633"/>
      <c r="J4" s="406" t="s">
        <v>447</v>
      </c>
      <c r="K4" s="41" t="s">
        <v>479</v>
      </c>
    </row>
    <row r="5" spans="1:12" ht="9.75" customHeight="1" x14ac:dyDescent="0.25"/>
    <row r="6" spans="1:12" s="44" customFormat="1" ht="34.5" customHeight="1" x14ac:dyDescent="0.25">
      <c r="A6" s="42" t="s">
        <v>1</v>
      </c>
      <c r="B6" s="43" t="s">
        <v>2</v>
      </c>
      <c r="C6" s="126" t="s">
        <v>450</v>
      </c>
      <c r="D6" s="126" t="s">
        <v>557</v>
      </c>
      <c r="E6" s="126" t="s">
        <v>556</v>
      </c>
      <c r="F6" s="126" t="s">
        <v>488</v>
      </c>
      <c r="G6" s="246" t="s">
        <v>1</v>
      </c>
      <c r="H6" s="408" t="s">
        <v>2</v>
      </c>
      <c r="I6" s="409" t="s">
        <v>450</v>
      </c>
      <c r="J6" s="218" t="s">
        <v>555</v>
      </c>
      <c r="K6" s="409" t="s">
        <v>558</v>
      </c>
      <c r="L6" s="409" t="s">
        <v>488</v>
      </c>
    </row>
    <row r="7" spans="1:12" x14ac:dyDescent="0.25">
      <c r="A7" s="247"/>
      <c r="B7" s="248" t="s">
        <v>85</v>
      </c>
      <c r="C7" s="236"/>
      <c r="D7" s="236"/>
      <c r="E7" s="236"/>
      <c r="F7" s="236"/>
      <c r="G7" s="237"/>
      <c r="H7" s="249" t="s">
        <v>86</v>
      </c>
      <c r="I7" s="97"/>
      <c r="J7" s="238"/>
      <c r="K7" s="97"/>
      <c r="L7" s="97"/>
    </row>
    <row r="8" spans="1:12" x14ac:dyDescent="0.25">
      <c r="A8" s="247" t="s">
        <v>6</v>
      </c>
      <c r="B8" s="250" t="s">
        <v>87</v>
      </c>
      <c r="C8" s="236"/>
      <c r="D8" s="236"/>
      <c r="E8" s="236"/>
      <c r="F8" s="236"/>
      <c r="G8" s="237" t="s">
        <v>6</v>
      </c>
      <c r="H8" s="242" t="s">
        <v>149</v>
      </c>
      <c r="I8" s="97"/>
      <c r="J8" s="238"/>
      <c r="K8" s="97"/>
      <c r="L8" s="97"/>
    </row>
    <row r="9" spans="1:12" x14ac:dyDescent="0.25">
      <c r="A9" s="247"/>
      <c r="B9" s="250" t="s">
        <v>88</v>
      </c>
      <c r="C9" s="236">
        <v>9012003</v>
      </c>
      <c r="D9" s="236">
        <v>8978890</v>
      </c>
      <c r="E9" s="236">
        <v>8978890</v>
      </c>
      <c r="F9" s="236">
        <v>8955503</v>
      </c>
      <c r="G9" s="237"/>
      <c r="H9" s="242" t="s">
        <v>89</v>
      </c>
      <c r="I9" s="103">
        <v>7952880</v>
      </c>
      <c r="J9" s="103">
        <v>11886120</v>
      </c>
      <c r="K9" s="103">
        <v>9315159</v>
      </c>
      <c r="L9" s="103">
        <v>10821606</v>
      </c>
    </row>
    <row r="10" spans="1:12" x14ac:dyDescent="0.25">
      <c r="A10" s="247"/>
      <c r="B10" s="250" t="s">
        <v>279</v>
      </c>
      <c r="C10" s="236">
        <v>3793610</v>
      </c>
      <c r="D10" s="236">
        <v>6945994</v>
      </c>
      <c r="E10" s="236">
        <v>6945994</v>
      </c>
      <c r="F10" s="236">
        <v>7781000</v>
      </c>
      <c r="G10" s="237"/>
      <c r="H10" s="242" t="s">
        <v>90</v>
      </c>
      <c r="I10" s="103">
        <v>1177745</v>
      </c>
      <c r="J10" s="103">
        <v>1809543</v>
      </c>
      <c r="K10" s="103">
        <v>1411044</v>
      </c>
      <c r="L10" s="103">
        <v>1573774</v>
      </c>
    </row>
    <row r="11" spans="1:12" x14ac:dyDescent="0.25">
      <c r="A11" s="247"/>
      <c r="B11" s="250" t="s">
        <v>280</v>
      </c>
      <c r="C11" s="236">
        <v>1800000</v>
      </c>
      <c r="D11" s="236">
        <v>2000000</v>
      </c>
      <c r="E11" s="236">
        <v>2000000</v>
      </c>
      <c r="F11" s="236">
        <v>2270000</v>
      </c>
      <c r="G11" s="237"/>
      <c r="H11" s="242" t="s">
        <v>91</v>
      </c>
      <c r="I11" s="103">
        <v>6891000</v>
      </c>
      <c r="J11" s="103">
        <v>11553899</v>
      </c>
      <c r="K11" s="103">
        <v>6986237</v>
      </c>
      <c r="L11" s="103">
        <v>5505615</v>
      </c>
    </row>
    <row r="12" spans="1:12" x14ac:dyDescent="0.25">
      <c r="A12" s="247"/>
      <c r="B12" s="251" t="s">
        <v>281</v>
      </c>
      <c r="C12" s="236"/>
      <c r="D12" s="236">
        <v>1247820</v>
      </c>
      <c r="E12" s="236">
        <v>1247820</v>
      </c>
      <c r="F12" s="236"/>
      <c r="G12" s="237"/>
      <c r="H12" s="242"/>
      <c r="I12" s="97"/>
      <c r="J12" s="103"/>
      <c r="K12" s="97"/>
      <c r="L12" s="97"/>
    </row>
    <row r="13" spans="1:12" x14ac:dyDescent="0.25">
      <c r="A13" s="247"/>
      <c r="B13" s="250" t="s">
        <v>299</v>
      </c>
      <c r="C13" s="236"/>
      <c r="D13" s="236"/>
      <c r="E13" s="236"/>
      <c r="F13" s="236"/>
      <c r="G13" s="237" t="s">
        <v>8</v>
      </c>
      <c r="H13" s="242"/>
      <c r="I13" s="97"/>
      <c r="J13" s="71"/>
      <c r="K13" s="97"/>
      <c r="L13" s="97"/>
    </row>
    <row r="14" spans="1:12" x14ac:dyDescent="0.25">
      <c r="A14" s="247"/>
      <c r="B14" s="252" t="s">
        <v>44</v>
      </c>
      <c r="C14" s="239">
        <f>SUM(C8:C12)</f>
        <v>14605613</v>
      </c>
      <c r="D14" s="239">
        <f>SUM(D9:D13)</f>
        <v>19172704</v>
      </c>
      <c r="E14" s="239">
        <f>SUM(E9:E13)</f>
        <v>19172704</v>
      </c>
      <c r="F14" s="239">
        <f>SUM(F9:F13)</f>
        <v>19006503</v>
      </c>
      <c r="G14" s="237"/>
      <c r="H14" s="242"/>
      <c r="I14" s="97"/>
      <c r="J14" s="71"/>
      <c r="K14" s="97"/>
      <c r="L14" s="97"/>
    </row>
    <row r="15" spans="1:12" x14ac:dyDescent="0.25">
      <c r="A15" s="247" t="s">
        <v>56</v>
      </c>
      <c r="B15" s="250" t="s">
        <v>11</v>
      </c>
      <c r="C15" s="236"/>
      <c r="D15" s="236"/>
      <c r="E15" s="236"/>
      <c r="F15" s="236"/>
      <c r="G15" s="237"/>
      <c r="H15" s="242"/>
      <c r="I15" s="97"/>
      <c r="J15" s="71"/>
      <c r="K15" s="97"/>
      <c r="L15" s="97"/>
    </row>
    <row r="16" spans="1:12" x14ac:dyDescent="0.25">
      <c r="A16" s="247"/>
      <c r="B16" s="253" t="s">
        <v>92</v>
      </c>
      <c r="C16" s="236"/>
      <c r="D16" s="236"/>
      <c r="E16" s="236"/>
      <c r="F16" s="236"/>
      <c r="G16" s="237"/>
      <c r="H16" s="242"/>
      <c r="I16" s="97"/>
      <c r="J16" s="71"/>
      <c r="K16" s="97"/>
      <c r="L16" s="97"/>
    </row>
    <row r="17" spans="1:12" x14ac:dyDescent="0.25">
      <c r="A17" s="247"/>
      <c r="B17" s="253" t="s">
        <v>93</v>
      </c>
      <c r="C17" s="236"/>
      <c r="D17" s="236"/>
      <c r="E17" s="236"/>
      <c r="F17" s="236"/>
      <c r="G17" s="237" t="s">
        <v>94</v>
      </c>
      <c r="H17" s="242"/>
      <c r="I17" s="97"/>
      <c r="J17" s="71"/>
      <c r="K17" s="97"/>
      <c r="L17" s="97"/>
    </row>
    <row r="18" spans="1:12" x14ac:dyDescent="0.25">
      <c r="A18" s="247"/>
      <c r="B18" s="253" t="s">
        <v>95</v>
      </c>
      <c r="C18" s="240"/>
      <c r="D18" s="240"/>
      <c r="E18" s="240"/>
      <c r="F18" s="240"/>
      <c r="G18" s="237"/>
      <c r="H18" s="242"/>
      <c r="I18" s="97"/>
      <c r="J18" s="71"/>
      <c r="K18" s="97"/>
      <c r="L18" s="97"/>
    </row>
    <row r="19" spans="1:12" x14ac:dyDescent="0.25">
      <c r="A19" s="247"/>
      <c r="B19" s="253" t="s">
        <v>96</v>
      </c>
      <c r="C19" s="240">
        <v>2015000</v>
      </c>
      <c r="D19" s="240">
        <v>2015000</v>
      </c>
      <c r="E19" s="240">
        <v>1947617</v>
      </c>
      <c r="F19" s="240">
        <v>1800000</v>
      </c>
      <c r="G19" s="237"/>
      <c r="H19" s="242"/>
      <c r="I19" s="97"/>
      <c r="J19" s="71"/>
      <c r="K19" s="97"/>
      <c r="L19" s="97"/>
    </row>
    <row r="20" spans="1:12" x14ac:dyDescent="0.25">
      <c r="A20" s="247"/>
      <c r="B20" s="253" t="s">
        <v>282</v>
      </c>
      <c r="C20" s="240"/>
      <c r="D20" s="240"/>
      <c r="E20" s="240"/>
      <c r="F20" s="240"/>
      <c r="G20" s="237"/>
      <c r="H20" s="242"/>
      <c r="I20" s="97"/>
      <c r="J20" s="71"/>
      <c r="K20" s="97"/>
      <c r="L20" s="97"/>
    </row>
    <row r="21" spans="1:12" x14ac:dyDescent="0.25">
      <c r="A21" s="247"/>
      <c r="B21" s="250" t="s">
        <v>283</v>
      </c>
      <c r="C21" s="236">
        <v>576000</v>
      </c>
      <c r="D21" s="236">
        <v>576000</v>
      </c>
      <c r="E21" s="236"/>
      <c r="F21" s="236"/>
      <c r="G21" s="237"/>
      <c r="H21" s="242"/>
      <c r="I21" s="97"/>
      <c r="J21" s="71"/>
      <c r="K21" s="97"/>
      <c r="L21" s="97"/>
    </row>
    <row r="22" spans="1:12" x14ac:dyDescent="0.25">
      <c r="A22" s="247"/>
      <c r="B22" s="250" t="s">
        <v>284</v>
      </c>
      <c r="C22" s="236"/>
      <c r="D22" s="236"/>
      <c r="E22" s="236"/>
      <c r="F22" s="236"/>
      <c r="G22" s="237"/>
      <c r="H22" s="242"/>
      <c r="I22" s="97"/>
      <c r="J22" s="71"/>
      <c r="K22" s="97"/>
      <c r="L22" s="97"/>
    </row>
    <row r="23" spans="1:12" x14ac:dyDescent="0.25">
      <c r="A23" s="247"/>
      <c r="B23" s="250" t="s">
        <v>285</v>
      </c>
      <c r="C23" s="236"/>
      <c r="D23" s="236"/>
      <c r="E23" s="236"/>
      <c r="F23" s="236"/>
      <c r="G23" s="237"/>
      <c r="H23" s="242"/>
      <c r="I23" s="97"/>
      <c r="J23" s="71"/>
      <c r="K23" s="97"/>
      <c r="L23" s="97"/>
    </row>
    <row r="24" spans="1:12" x14ac:dyDescent="0.25">
      <c r="A24" s="247"/>
      <c r="B24" s="250" t="s">
        <v>286</v>
      </c>
      <c r="C24" s="236">
        <v>110000</v>
      </c>
      <c r="D24" s="236">
        <v>110000</v>
      </c>
      <c r="E24" s="236"/>
      <c r="F24" s="236"/>
      <c r="G24" s="237"/>
      <c r="H24" s="242"/>
      <c r="I24" s="97"/>
      <c r="J24" s="71"/>
      <c r="K24" s="97"/>
      <c r="L24" s="97"/>
    </row>
    <row r="25" spans="1:12" x14ac:dyDescent="0.25">
      <c r="A25" s="247"/>
      <c r="B25" s="250" t="s">
        <v>97</v>
      </c>
      <c r="C25" s="236">
        <v>70000</v>
      </c>
      <c r="D25" s="236">
        <v>70000</v>
      </c>
      <c r="E25" s="236">
        <v>115221</v>
      </c>
      <c r="F25" s="236">
        <v>30000</v>
      </c>
      <c r="G25" s="237" t="s">
        <v>142</v>
      </c>
      <c r="H25" s="242" t="s">
        <v>28</v>
      </c>
      <c r="I25" s="103">
        <v>3793610</v>
      </c>
      <c r="J25" s="103">
        <v>3795000</v>
      </c>
      <c r="K25" s="103">
        <v>3795000</v>
      </c>
      <c r="L25" s="103">
        <v>3302000</v>
      </c>
    </row>
    <row r="26" spans="1:12" x14ac:dyDescent="0.25">
      <c r="A26" s="247"/>
      <c r="B26" s="252" t="s">
        <v>54</v>
      </c>
      <c r="C26" s="174">
        <f>SUM(C19:C25)</f>
        <v>2771000</v>
      </c>
      <c r="D26" s="174">
        <f>SUM(D19:D25)</f>
        <v>2771000</v>
      </c>
      <c r="E26" s="174">
        <v>2062838</v>
      </c>
      <c r="F26" s="174">
        <v>1830000</v>
      </c>
      <c r="G26" s="237"/>
      <c r="H26" s="242"/>
      <c r="I26" s="71"/>
      <c r="J26" s="103"/>
      <c r="K26" s="71"/>
      <c r="L26" s="71"/>
    </row>
    <row r="27" spans="1:12" x14ac:dyDescent="0.25">
      <c r="A27" s="247" t="s">
        <v>10</v>
      </c>
      <c r="B27" s="250" t="s">
        <v>13</v>
      </c>
      <c r="C27" s="236">
        <v>53387</v>
      </c>
      <c r="D27" s="236">
        <v>53387</v>
      </c>
      <c r="E27" s="236">
        <v>451990</v>
      </c>
      <c r="F27" s="236">
        <v>84001</v>
      </c>
      <c r="G27" s="237" t="s">
        <v>14</v>
      </c>
      <c r="H27" s="242" t="s">
        <v>29</v>
      </c>
      <c r="I27" s="103">
        <v>320000</v>
      </c>
      <c r="J27" s="103">
        <v>903693</v>
      </c>
      <c r="K27" s="103">
        <v>878054</v>
      </c>
      <c r="L27" s="103">
        <v>360000</v>
      </c>
    </row>
    <row r="28" spans="1:12" x14ac:dyDescent="0.25">
      <c r="A28" s="247" t="s">
        <v>98</v>
      </c>
      <c r="B28" s="250" t="s">
        <v>63</v>
      </c>
      <c r="C28" s="236"/>
      <c r="D28" s="552"/>
      <c r="E28" s="236"/>
      <c r="F28" s="236"/>
      <c r="G28" s="237"/>
      <c r="H28" s="242"/>
      <c r="I28" s="97"/>
      <c r="J28" s="103"/>
      <c r="K28" s="97"/>
      <c r="L28" s="97"/>
    </row>
    <row r="29" spans="1:12" x14ac:dyDescent="0.25">
      <c r="A29" s="247" t="s">
        <v>14</v>
      </c>
      <c r="B29" s="250" t="s">
        <v>63</v>
      </c>
      <c r="C29" s="407">
        <v>2354535</v>
      </c>
      <c r="D29" s="554">
        <v>5623995</v>
      </c>
      <c r="E29" s="407">
        <v>4979516</v>
      </c>
      <c r="F29" s="407">
        <v>1978296</v>
      </c>
      <c r="H29" s="254"/>
      <c r="I29" s="97"/>
      <c r="J29" s="238"/>
      <c r="K29" s="97"/>
      <c r="L29" s="97"/>
    </row>
    <row r="30" spans="1:12" x14ac:dyDescent="0.25">
      <c r="A30" s="247" t="s">
        <v>30</v>
      </c>
      <c r="B30" s="255" t="s">
        <v>407</v>
      </c>
      <c r="C30" s="236"/>
      <c r="D30" s="553"/>
      <c r="E30" s="236"/>
      <c r="F30" s="236"/>
      <c r="G30" s="237"/>
      <c r="H30" s="30"/>
      <c r="I30" s="97"/>
      <c r="J30" s="238"/>
      <c r="K30" s="97"/>
      <c r="L30" s="97"/>
    </row>
    <row r="31" spans="1:12" s="7" customFormat="1" x14ac:dyDescent="0.25">
      <c r="A31" s="528"/>
      <c r="B31" s="252" t="s">
        <v>60</v>
      </c>
      <c r="C31" s="174">
        <f>SUM(C14+C26+C27+C29)</f>
        <v>19784535</v>
      </c>
      <c r="D31" s="174">
        <f>SUM(D29+D27+D26+D14)</f>
        <v>27621086</v>
      </c>
      <c r="E31" s="174">
        <f>SUM(E29+E27+E26+E14)</f>
        <v>26667048</v>
      </c>
      <c r="F31" s="174">
        <f>SUM(F29+F27+F26+F14)</f>
        <v>22898800</v>
      </c>
      <c r="G31" s="241"/>
      <c r="H31" s="410" t="s">
        <v>99</v>
      </c>
      <c r="I31" s="280">
        <f>SUM(I8:I30)</f>
        <v>20135235</v>
      </c>
      <c r="J31" s="280">
        <f>SUM(J8:J29)</f>
        <v>29948255</v>
      </c>
      <c r="K31" s="280">
        <f>SUM(K7:K30)</f>
        <v>22385494</v>
      </c>
      <c r="L31" s="280">
        <f>SUM(L8:L30)</f>
        <v>21562995</v>
      </c>
    </row>
    <row r="32" spans="1:12" x14ac:dyDescent="0.25">
      <c r="A32" s="247"/>
      <c r="B32" s="248" t="s">
        <v>100</v>
      </c>
      <c r="C32" s="236"/>
      <c r="D32" s="236"/>
      <c r="E32" s="236"/>
      <c r="F32" s="236"/>
      <c r="G32" s="237"/>
      <c r="H32" s="244" t="s">
        <v>101</v>
      </c>
      <c r="I32" s="71"/>
      <c r="J32" s="103"/>
      <c r="K32" s="71"/>
      <c r="L32" s="71"/>
    </row>
    <row r="33" spans="1:12" x14ac:dyDescent="0.25">
      <c r="A33" s="247" t="s">
        <v>66</v>
      </c>
      <c r="B33" s="250" t="s">
        <v>102</v>
      </c>
      <c r="C33" s="236">
        <v>9746155</v>
      </c>
      <c r="D33" s="236">
        <v>29999999</v>
      </c>
      <c r="E33" s="236">
        <v>29999999</v>
      </c>
      <c r="F33" s="236">
        <v>29782096</v>
      </c>
      <c r="G33" s="237" t="s">
        <v>6</v>
      </c>
      <c r="H33" s="245" t="s">
        <v>31</v>
      </c>
      <c r="I33" s="103">
        <v>110410862</v>
      </c>
      <c r="J33" s="103">
        <v>110351710</v>
      </c>
      <c r="K33" s="103">
        <v>13441869</v>
      </c>
      <c r="L33" s="103">
        <v>114389676</v>
      </c>
    </row>
    <row r="34" spans="1:12" x14ac:dyDescent="0.25">
      <c r="A34" s="247" t="s">
        <v>56</v>
      </c>
      <c r="B34" s="250" t="s">
        <v>15</v>
      </c>
      <c r="C34" s="236">
        <v>7027018</v>
      </c>
      <c r="D34" s="236">
        <v>16773173</v>
      </c>
      <c r="E34" s="236"/>
      <c r="F34" s="236">
        <v>17154173</v>
      </c>
      <c r="G34" s="237" t="s">
        <v>8</v>
      </c>
      <c r="H34" s="245" t="s">
        <v>32</v>
      </c>
      <c r="I34" s="103">
        <v>24979679</v>
      </c>
      <c r="J34" s="103">
        <v>53077012</v>
      </c>
      <c r="K34" s="103">
        <v>2423082</v>
      </c>
      <c r="L34" s="103">
        <v>71782589</v>
      </c>
    </row>
    <row r="35" spans="1:12" x14ac:dyDescent="0.25">
      <c r="A35" s="247" t="s">
        <v>10</v>
      </c>
      <c r="B35" s="250" t="s">
        <v>64</v>
      </c>
      <c r="C35" s="236">
        <v>400000</v>
      </c>
      <c r="D35" s="236">
        <v>400000</v>
      </c>
      <c r="E35" s="236">
        <v>500870</v>
      </c>
      <c r="F35" s="236">
        <v>400000</v>
      </c>
      <c r="G35" s="237" t="s">
        <v>10</v>
      </c>
      <c r="H35" s="245" t="s">
        <v>34</v>
      </c>
      <c r="I35" s="103"/>
      <c r="J35" s="103"/>
      <c r="K35" s="103"/>
      <c r="L35" s="103"/>
    </row>
    <row r="36" spans="1:12" x14ac:dyDescent="0.25">
      <c r="A36" s="527"/>
      <c r="B36" s="252" t="s">
        <v>100</v>
      </c>
      <c r="C36" s="551">
        <f>SUM(C33:C35)</f>
        <v>17173173</v>
      </c>
      <c r="D36" s="551">
        <f>SUM(D33:D35)</f>
        <v>47173172</v>
      </c>
      <c r="E36" s="551">
        <f>SUM(E33:E35)</f>
        <v>30500869</v>
      </c>
      <c r="F36" s="551">
        <f>SUM(F33:F35)</f>
        <v>47336269</v>
      </c>
      <c r="G36" s="237"/>
      <c r="H36" s="245"/>
      <c r="I36" s="103"/>
      <c r="J36" s="103"/>
      <c r="K36" s="103"/>
      <c r="L36" s="103"/>
    </row>
    <row r="37" spans="1:12" x14ac:dyDescent="0.25">
      <c r="A37" s="527"/>
      <c r="B37" s="252" t="s">
        <v>22</v>
      </c>
      <c r="C37" s="551">
        <f>SUM(C36+C31)</f>
        <v>36957708</v>
      </c>
      <c r="D37" s="551">
        <f>SUM(D36+D31)</f>
        <v>74794258</v>
      </c>
      <c r="E37" s="551">
        <f>SUM(E36+E31)</f>
        <v>57167917</v>
      </c>
      <c r="F37" s="551">
        <f>SUM(F36+F31)</f>
        <v>70235069</v>
      </c>
      <c r="G37" s="237"/>
      <c r="H37" s="245"/>
      <c r="I37" s="103"/>
      <c r="J37" s="103"/>
      <c r="K37" s="103"/>
      <c r="L37" s="103"/>
    </row>
    <row r="38" spans="1:12" x14ac:dyDescent="0.25">
      <c r="A38" s="247"/>
      <c r="B38" s="256" t="s">
        <v>103</v>
      </c>
      <c r="C38" s="129">
        <v>119152292</v>
      </c>
      <c r="D38" s="129">
        <v>119166943</v>
      </c>
      <c r="E38" s="129">
        <v>119166943</v>
      </c>
      <c r="F38" s="129">
        <v>137500191</v>
      </c>
      <c r="G38" s="237"/>
      <c r="H38" s="244" t="s">
        <v>442</v>
      </c>
      <c r="I38" s="103"/>
      <c r="J38" s="135"/>
      <c r="K38" s="103"/>
      <c r="L38" s="103"/>
    </row>
    <row r="39" spans="1:12" x14ac:dyDescent="0.25">
      <c r="A39" s="9"/>
      <c r="B39" s="256" t="s">
        <v>324</v>
      </c>
      <c r="C39" s="129"/>
      <c r="D39" s="129">
        <v>61575</v>
      </c>
      <c r="E39" s="129">
        <v>821835</v>
      </c>
      <c r="F39" s="129">
        <v>760260</v>
      </c>
      <c r="G39" s="237"/>
      <c r="H39" s="244"/>
      <c r="I39" s="71"/>
      <c r="J39" s="103"/>
      <c r="K39" s="71"/>
      <c r="L39" s="71"/>
    </row>
    <row r="40" spans="1:12" x14ac:dyDescent="0.25">
      <c r="A40" s="9"/>
      <c r="B40" s="256"/>
      <c r="C40" s="129"/>
      <c r="D40" s="129"/>
      <c r="E40" s="129"/>
      <c r="F40" s="129"/>
      <c r="G40" s="237"/>
      <c r="H40" s="244" t="s">
        <v>311</v>
      </c>
      <c r="I40" s="134">
        <v>584224</v>
      </c>
      <c r="J40" s="103">
        <v>645799</v>
      </c>
      <c r="K40" s="103">
        <v>645799</v>
      </c>
      <c r="L40" s="134">
        <v>760260</v>
      </c>
    </row>
    <row r="41" spans="1:12" s="6" customFormat="1" x14ac:dyDescent="0.25">
      <c r="A41" s="78"/>
      <c r="B41" s="111" t="s">
        <v>22</v>
      </c>
      <c r="C41" s="107">
        <f>SUM(C37:C39)</f>
        <v>156110000</v>
      </c>
      <c r="D41" s="562">
        <f>SUM(D37:D40)</f>
        <v>194022776</v>
      </c>
      <c r="E41" s="107">
        <f>SUM(E37:E40)</f>
        <v>177156695</v>
      </c>
      <c r="F41" s="107">
        <f>SUM(F37:F40)</f>
        <v>208495520</v>
      </c>
      <c r="G41" s="237"/>
      <c r="H41" s="243" t="s">
        <v>36</v>
      </c>
      <c r="I41" s="411">
        <f>SUM(I30:I40)</f>
        <v>156110000</v>
      </c>
      <c r="J41" s="280">
        <f>SUM(J31:J40)</f>
        <v>194022776</v>
      </c>
      <c r="K41" s="280">
        <f>SUM(K31:K40)</f>
        <v>38896244</v>
      </c>
      <c r="L41" s="411">
        <f>SUM(L30:L40)</f>
        <v>208495520</v>
      </c>
    </row>
    <row r="42" spans="1:12" x14ac:dyDescent="0.25">
      <c r="G42" s="45"/>
      <c r="H42" s="46"/>
    </row>
    <row r="43" spans="1:12" x14ac:dyDescent="0.25">
      <c r="H43" s="46"/>
    </row>
    <row r="44" spans="1:12" x14ac:dyDescent="0.25">
      <c r="H44" s="46"/>
    </row>
    <row r="45" spans="1:12" x14ac:dyDescent="0.25">
      <c r="H45" s="46"/>
    </row>
    <row r="46" spans="1:12" x14ac:dyDescent="0.25">
      <c r="H46" s="46"/>
    </row>
    <row r="47" spans="1:12" x14ac:dyDescent="0.25">
      <c r="H47" s="46"/>
    </row>
    <row r="48" spans="1:12" x14ac:dyDescent="0.25">
      <c r="H48" s="46"/>
    </row>
    <row r="49" spans="8:8" x14ac:dyDescent="0.25">
      <c r="H49" s="46"/>
    </row>
    <row r="50" spans="8:8" x14ac:dyDescent="0.25">
      <c r="H50" s="46"/>
    </row>
  </sheetData>
  <sheetProtection selectLockedCells="1" selectUnlockedCells="1"/>
  <mergeCells count="2">
    <mergeCell ref="A3:H3"/>
    <mergeCell ref="A4:H4"/>
  </mergeCells>
  <phoneticPr fontId="0" type="noConversion"/>
  <pageMargins left="0.4597222222222222" right="0.22152777777777777" top="0.19027777777777777" bottom="0.25" header="0.19" footer="0.51180555555555551"/>
  <pageSetup paperSize="9" scale="5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1"/>
  <sheetViews>
    <sheetView topLeftCell="A10" zoomScaleNormal="100" zoomScaleSheetLayoutView="100" workbookViewId="0">
      <selection activeCell="E20" sqref="E20"/>
    </sheetView>
  </sheetViews>
  <sheetFormatPr defaultColWidth="7.85546875" defaultRowHeight="16.5" x14ac:dyDescent="0.3"/>
  <cols>
    <col min="1" max="1" width="5.7109375" style="50" customWidth="1"/>
    <col min="2" max="2" width="8.7109375" style="50" customWidth="1"/>
    <col min="3" max="3" width="33.42578125" style="18" customWidth="1"/>
    <col min="4" max="4" width="27.42578125" style="16" customWidth="1"/>
    <col min="5" max="5" width="26.5703125" style="16" customWidth="1"/>
    <col min="6" max="6" width="22.7109375" style="16" customWidth="1"/>
    <col min="7" max="7" width="19.28515625" style="16" customWidth="1"/>
    <col min="8" max="8" width="7.85546875" style="16"/>
    <col min="9" max="9" width="12.5703125" style="16" bestFit="1" customWidth="1"/>
    <col min="10" max="241" width="7.85546875" style="16"/>
  </cols>
  <sheetData>
    <row r="1" spans="1:9" ht="18.399999999999999" customHeight="1" x14ac:dyDescent="0.3">
      <c r="A1" s="307" t="s">
        <v>141</v>
      </c>
      <c r="B1" s="307"/>
      <c r="C1" s="307"/>
      <c r="D1" s="56" t="s">
        <v>567</v>
      </c>
      <c r="E1" s="56" t="s">
        <v>568</v>
      </c>
      <c r="F1" s="56"/>
      <c r="G1" s="56"/>
    </row>
    <row r="2" spans="1:9" s="23" customFormat="1" ht="12.75" hidden="1" customHeight="1" x14ac:dyDescent="0.25">
      <c r="A2" s="38"/>
      <c r="B2" s="38"/>
      <c r="C2" s="51"/>
      <c r="D2" s="308"/>
      <c r="E2" s="308"/>
      <c r="F2" s="308"/>
      <c r="G2" s="308"/>
    </row>
    <row r="3" spans="1:9" s="23" customFormat="1" ht="17.850000000000001" customHeight="1" x14ac:dyDescent="0.25">
      <c r="A3" s="38"/>
      <c r="B3" s="38"/>
      <c r="C3" s="47"/>
      <c r="D3" s="308"/>
      <c r="E3" s="309" t="s">
        <v>109</v>
      </c>
      <c r="F3" s="308" t="s">
        <v>451</v>
      </c>
      <c r="G3" s="308"/>
    </row>
    <row r="4" spans="1:9" s="34" customFormat="1" ht="50.1" customHeight="1" x14ac:dyDescent="0.2">
      <c r="A4" s="268" t="s">
        <v>1</v>
      </c>
      <c r="B4" s="268" t="s">
        <v>150</v>
      </c>
      <c r="C4" s="269" t="s">
        <v>2</v>
      </c>
      <c r="D4" s="271" t="s">
        <v>450</v>
      </c>
      <c r="E4" s="267" t="s">
        <v>559</v>
      </c>
      <c r="F4" s="270" t="s">
        <v>560</v>
      </c>
      <c r="G4" s="271" t="s">
        <v>488</v>
      </c>
    </row>
    <row r="5" spans="1:9" s="34" customFormat="1" ht="50.1" customHeight="1" x14ac:dyDescent="0.25">
      <c r="A5" s="275" t="s">
        <v>134</v>
      </c>
      <c r="B5" s="556" t="s">
        <v>152</v>
      </c>
      <c r="C5" s="557" t="s">
        <v>561</v>
      </c>
      <c r="D5" s="225">
        <v>2445900</v>
      </c>
      <c r="E5" s="277">
        <v>1821703</v>
      </c>
      <c r="F5" s="277">
        <v>1821703</v>
      </c>
      <c r="G5" s="225">
        <v>1774590</v>
      </c>
    </row>
    <row r="6" spans="1:9" s="34" customFormat="1" ht="50.1" customHeight="1" x14ac:dyDescent="0.25">
      <c r="A6" s="275" t="s">
        <v>144</v>
      </c>
      <c r="B6" s="556" t="s">
        <v>152</v>
      </c>
      <c r="C6" s="276" t="s">
        <v>562</v>
      </c>
      <c r="D6" s="225">
        <v>809000</v>
      </c>
      <c r="E6" s="277">
        <v>1777000</v>
      </c>
      <c r="F6" s="277">
        <v>1777000</v>
      </c>
      <c r="G6" s="225">
        <v>1780000</v>
      </c>
    </row>
    <row r="7" spans="1:9" s="34" customFormat="1" ht="50.1" customHeight="1" x14ac:dyDescent="0.25">
      <c r="A7" s="275" t="s">
        <v>135</v>
      </c>
      <c r="B7" s="556" t="s">
        <v>152</v>
      </c>
      <c r="C7" s="276" t="s">
        <v>443</v>
      </c>
      <c r="D7" s="225">
        <v>834600</v>
      </c>
      <c r="E7" s="277">
        <v>1677000</v>
      </c>
      <c r="F7" s="277">
        <v>1677000</v>
      </c>
      <c r="G7" s="225">
        <v>1735200</v>
      </c>
    </row>
    <row r="8" spans="1:9" s="34" customFormat="1" ht="50.1" customHeight="1" x14ac:dyDescent="0.25">
      <c r="A8" s="275" t="s">
        <v>142</v>
      </c>
      <c r="B8" s="556" t="s">
        <v>152</v>
      </c>
      <c r="C8" s="276" t="s">
        <v>563</v>
      </c>
      <c r="D8" s="225"/>
      <c r="E8" s="277">
        <v>1127000</v>
      </c>
      <c r="F8" s="277">
        <v>1127000</v>
      </c>
      <c r="G8" s="225">
        <v>2561600</v>
      </c>
    </row>
    <row r="9" spans="1:9" s="34" customFormat="1" ht="50.1" customHeight="1" x14ac:dyDescent="0.2">
      <c r="A9" s="636" t="s">
        <v>564</v>
      </c>
      <c r="B9" s="636"/>
      <c r="C9" s="636"/>
      <c r="D9" s="273">
        <f>SUM(D5:D7)</f>
        <v>4089500</v>
      </c>
      <c r="E9" s="274">
        <v>6402703</v>
      </c>
      <c r="F9" s="272">
        <f>SUM(F5:F8)</f>
        <v>6402703</v>
      </c>
      <c r="G9" s="273">
        <f>SUM(G5:G8)</f>
        <v>7851390</v>
      </c>
      <c r="I9" s="555"/>
    </row>
    <row r="10" spans="1:9" s="34" customFormat="1" ht="50.1" customHeight="1" x14ac:dyDescent="0.25">
      <c r="A10" s="275" t="s">
        <v>136</v>
      </c>
      <c r="B10" s="275" t="s">
        <v>505</v>
      </c>
      <c r="C10" s="276" t="s">
        <v>566</v>
      </c>
      <c r="D10" s="225"/>
      <c r="E10" s="134">
        <v>161000</v>
      </c>
      <c r="F10" s="134">
        <v>161000</v>
      </c>
      <c r="G10" s="225"/>
    </row>
    <row r="11" spans="1:9" s="53" customFormat="1" ht="50.1" customHeight="1" x14ac:dyDescent="0.25">
      <c r="A11" s="275" t="s">
        <v>137</v>
      </c>
      <c r="B11" s="275" t="s">
        <v>153</v>
      </c>
      <c r="C11" s="557" t="s">
        <v>165</v>
      </c>
      <c r="D11" s="225">
        <v>28900</v>
      </c>
      <c r="E11" s="277">
        <v>628626</v>
      </c>
      <c r="F11" s="206">
        <v>628626</v>
      </c>
      <c r="G11" s="225">
        <v>245736</v>
      </c>
    </row>
    <row r="12" spans="1:9" s="34" customFormat="1" ht="50.1" customHeight="1" x14ac:dyDescent="0.2">
      <c r="A12" s="635" t="s">
        <v>565</v>
      </c>
      <c r="B12" s="635"/>
      <c r="C12" s="635"/>
      <c r="D12" s="273">
        <v>28900</v>
      </c>
      <c r="E12" s="274">
        <f>SUM(E10:E11)</f>
        <v>789626</v>
      </c>
      <c r="F12" s="272">
        <f>SUM(F10:F11)</f>
        <v>789626</v>
      </c>
      <c r="G12" s="273">
        <v>245736</v>
      </c>
    </row>
    <row r="13" spans="1:9" ht="50.1" customHeight="1" x14ac:dyDescent="0.3">
      <c r="A13" s="617">
        <v>7</v>
      </c>
      <c r="B13" s="275" t="s">
        <v>156</v>
      </c>
      <c r="C13" s="557" t="s">
        <v>167</v>
      </c>
      <c r="D13" s="225">
        <v>2064480</v>
      </c>
      <c r="E13" s="206">
        <v>2047830</v>
      </c>
      <c r="F13" s="206">
        <v>2047830</v>
      </c>
      <c r="G13" s="225">
        <v>2064480</v>
      </c>
    </row>
    <row r="14" spans="1:9" ht="50.1" customHeight="1" x14ac:dyDescent="0.3">
      <c r="A14" s="617">
        <v>8</v>
      </c>
      <c r="B14" s="275" t="s">
        <v>423</v>
      </c>
      <c r="C14" s="276" t="s">
        <v>424</v>
      </c>
      <c r="D14" s="225">
        <v>1770000</v>
      </c>
      <c r="E14" s="277">
        <v>2645961</v>
      </c>
      <c r="F14" s="206">
        <v>75000</v>
      </c>
      <c r="G14" s="225">
        <v>660000</v>
      </c>
    </row>
    <row r="15" spans="1:9" s="34" customFormat="1" ht="50.1" customHeight="1" x14ac:dyDescent="0.2">
      <c r="A15" s="635" t="s">
        <v>400</v>
      </c>
      <c r="B15" s="635"/>
      <c r="C15" s="635"/>
      <c r="D15" s="273">
        <f>SUM(D13:D14)</f>
        <v>3834480</v>
      </c>
      <c r="E15" s="274">
        <f>SUM(E13:E14)</f>
        <v>4693791</v>
      </c>
      <c r="F15" s="272">
        <f>SUM(F13:F14)</f>
        <v>2122830</v>
      </c>
      <c r="G15" s="273">
        <f>SUM(G13:G14)</f>
        <v>2724480</v>
      </c>
    </row>
    <row r="16" spans="1:9" s="34" customFormat="1" ht="50.1" customHeight="1" x14ac:dyDescent="0.2">
      <c r="A16" s="637" t="s">
        <v>401</v>
      </c>
      <c r="B16" s="638"/>
      <c r="C16" s="638"/>
      <c r="D16" s="273">
        <v>7952880</v>
      </c>
      <c r="E16" s="561">
        <f>SUM(E15+E12+E9)</f>
        <v>11886120</v>
      </c>
      <c r="F16" s="273">
        <f>SUM(F15+F12+F9)</f>
        <v>9315159</v>
      </c>
      <c r="G16" s="273">
        <v>10821606</v>
      </c>
    </row>
    <row r="17" spans="1:250" s="34" customFormat="1" ht="50.1" customHeight="1" x14ac:dyDescent="0.25">
      <c r="A17" s="275">
        <v>9</v>
      </c>
      <c r="B17" s="275" t="s">
        <v>162</v>
      </c>
      <c r="C17" s="276" t="s">
        <v>132</v>
      </c>
      <c r="D17" s="225">
        <v>1177745</v>
      </c>
      <c r="E17" s="277">
        <v>1809543</v>
      </c>
      <c r="F17" s="206">
        <v>1411044</v>
      </c>
      <c r="G17" s="225">
        <v>1573774</v>
      </c>
    </row>
    <row r="18" spans="1:250" s="54" customFormat="1" ht="50.1" customHeight="1" x14ac:dyDescent="0.25">
      <c r="A18" s="634" t="s">
        <v>402</v>
      </c>
      <c r="B18" s="634"/>
      <c r="C18" s="634"/>
      <c r="D18" s="273">
        <v>1177745</v>
      </c>
      <c r="E18" s="278">
        <v>1809543</v>
      </c>
      <c r="F18" s="273">
        <v>1411044</v>
      </c>
      <c r="G18" s="273">
        <v>1573774</v>
      </c>
      <c r="IH18" s="55"/>
      <c r="II18" s="55"/>
      <c r="IJ18" s="55"/>
      <c r="IK18" s="55"/>
      <c r="IL18" s="55"/>
      <c r="IM18" s="55"/>
      <c r="IN18" s="55"/>
      <c r="IO18" s="55"/>
      <c r="IP18" s="55"/>
    </row>
    <row r="19" spans="1:250" ht="50.1" customHeight="1" x14ac:dyDescent="0.3">
      <c r="A19" s="275"/>
      <c r="B19" s="275"/>
      <c r="C19" s="559" t="s">
        <v>398</v>
      </c>
      <c r="D19" s="281">
        <v>5</v>
      </c>
      <c r="E19" s="560">
        <v>5</v>
      </c>
      <c r="F19" s="558">
        <v>5</v>
      </c>
      <c r="G19" s="281">
        <v>5</v>
      </c>
    </row>
    <row r="20" spans="1:250" ht="50.1" customHeight="1" x14ac:dyDescent="0.3">
      <c r="A20" s="275"/>
      <c r="B20" s="275"/>
      <c r="C20" s="103" t="s">
        <v>399</v>
      </c>
      <c r="D20" s="281">
        <v>2</v>
      </c>
      <c r="E20" s="558">
        <v>2</v>
      </c>
      <c r="F20" s="558">
        <v>2</v>
      </c>
      <c r="G20" s="281">
        <v>2</v>
      </c>
    </row>
    <row r="21" spans="1:250" ht="50.1" customHeight="1" x14ac:dyDescent="0.3">
      <c r="A21" s="38"/>
      <c r="B21" s="38"/>
      <c r="C21" s="19"/>
    </row>
    <row r="22" spans="1:250" ht="50.1" customHeight="1" x14ac:dyDescent="0.3">
      <c r="A22" s="38"/>
      <c r="B22" s="38"/>
      <c r="C22" s="19"/>
    </row>
    <row r="23" spans="1:250" ht="50.1" customHeight="1" x14ac:dyDescent="0.3">
      <c r="A23" s="38"/>
      <c r="B23" s="38"/>
      <c r="C23" s="19"/>
    </row>
    <row r="24" spans="1:250" ht="50.1" customHeight="1" x14ac:dyDescent="0.3">
      <c r="C24" s="19"/>
    </row>
    <row r="25" spans="1:250" x14ac:dyDescent="0.3">
      <c r="C25" s="19"/>
    </row>
    <row r="26" spans="1:250" x14ac:dyDescent="0.3">
      <c r="C26" s="19"/>
    </row>
    <row r="27" spans="1:250" x14ac:dyDescent="0.3">
      <c r="C27" s="19"/>
    </row>
    <row r="28" spans="1:250" x14ac:dyDescent="0.3">
      <c r="C28" s="19"/>
    </row>
    <row r="29" spans="1:250" x14ac:dyDescent="0.3">
      <c r="C29" s="19"/>
    </row>
    <row r="30" spans="1:250" x14ac:dyDescent="0.3">
      <c r="C30" s="19"/>
    </row>
    <row r="31" spans="1:250" x14ac:dyDescent="0.3">
      <c r="C31" s="19"/>
    </row>
    <row r="32" spans="1:250" x14ac:dyDescent="0.3">
      <c r="C32" s="19"/>
    </row>
    <row r="33" spans="3:3" x14ac:dyDescent="0.3">
      <c r="C33" s="19"/>
    </row>
    <row r="34" spans="3:3" x14ac:dyDescent="0.3">
      <c r="C34" s="19"/>
    </row>
    <row r="35" spans="3:3" x14ac:dyDescent="0.3">
      <c r="C35" s="19"/>
    </row>
    <row r="36" spans="3:3" x14ac:dyDescent="0.3">
      <c r="C36" s="19"/>
    </row>
    <row r="37" spans="3:3" x14ac:dyDescent="0.3">
      <c r="C37" s="19"/>
    </row>
    <row r="38" spans="3:3" x14ac:dyDescent="0.3">
      <c r="C38" s="19"/>
    </row>
    <row r="39" spans="3:3" x14ac:dyDescent="0.3">
      <c r="C39" s="19"/>
    </row>
    <row r="40" spans="3:3" x14ac:dyDescent="0.3">
      <c r="C40" s="19"/>
    </row>
    <row r="41" spans="3:3" x14ac:dyDescent="0.3">
      <c r="C41" s="19"/>
    </row>
  </sheetData>
  <sheetProtection selectLockedCells="1" selectUnlockedCells="1"/>
  <mergeCells count="5">
    <mergeCell ref="A18:C18"/>
    <mergeCell ref="A12:C12"/>
    <mergeCell ref="A9:C9"/>
    <mergeCell ref="A15:C15"/>
    <mergeCell ref="A16:C16"/>
  </mergeCells>
  <phoneticPr fontId="0" type="noConversion"/>
  <printOptions horizontalCentered="1"/>
  <pageMargins left="0.22013888888888888" right="0.4201388888888889" top="0.92013888888888884" bottom="2.3201388888888888" header="0.51180555555555551" footer="0.51180555555555551"/>
  <pageSetup paperSize="9" scale="63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topLeftCell="A19" zoomScaleNormal="100" zoomScaleSheetLayoutView="100" workbookViewId="0">
      <selection activeCell="G23" sqref="G23"/>
    </sheetView>
  </sheetViews>
  <sheetFormatPr defaultRowHeight="12.75" x14ac:dyDescent="0.2"/>
  <cols>
    <col min="1" max="2" width="7.28515625" customWidth="1"/>
    <col min="3" max="3" width="25.42578125" customWidth="1"/>
    <col min="4" max="4" width="23.5703125" customWidth="1"/>
    <col min="5" max="5" width="22.140625" customWidth="1"/>
    <col min="6" max="6" width="17.42578125" customWidth="1"/>
    <col min="7" max="7" width="16.85546875" customWidth="1"/>
    <col min="8" max="8" width="11.42578125" bestFit="1" customWidth="1"/>
  </cols>
  <sheetData>
    <row r="1" spans="1:7" ht="50.1" customHeight="1" x14ac:dyDescent="0.25">
      <c r="A1" s="639" t="s">
        <v>569</v>
      </c>
      <c r="B1" s="640"/>
      <c r="C1" s="640"/>
      <c r="D1" s="640"/>
      <c r="E1" s="19" t="s">
        <v>457</v>
      </c>
      <c r="F1" t="s">
        <v>456</v>
      </c>
    </row>
    <row r="2" spans="1:7" ht="50.1" customHeight="1" x14ac:dyDescent="0.25">
      <c r="A2" s="415" t="s">
        <v>168</v>
      </c>
      <c r="B2" s="415" t="s">
        <v>150</v>
      </c>
      <c r="C2" s="415" t="s">
        <v>2</v>
      </c>
      <c r="D2" s="566" t="s">
        <v>450</v>
      </c>
      <c r="E2" s="566" t="s">
        <v>570</v>
      </c>
      <c r="F2" s="566" t="s">
        <v>571</v>
      </c>
      <c r="G2" s="567" t="s">
        <v>488</v>
      </c>
    </row>
    <row r="3" spans="1:7" ht="50.1" customHeight="1" x14ac:dyDescent="0.25">
      <c r="A3" s="233">
        <v>1</v>
      </c>
      <c r="B3" s="563" t="s">
        <v>169</v>
      </c>
      <c r="C3" s="564" t="s">
        <v>170</v>
      </c>
      <c r="D3" s="565"/>
      <c r="E3" s="565">
        <v>80000</v>
      </c>
      <c r="F3" s="565">
        <v>80000</v>
      </c>
      <c r="G3" s="103"/>
    </row>
    <row r="4" spans="1:7" ht="50.1" customHeight="1" x14ac:dyDescent="0.25">
      <c r="A4" s="71">
        <v>2</v>
      </c>
      <c r="B4" s="83" t="s">
        <v>171</v>
      </c>
      <c r="C4" s="127" t="s">
        <v>172</v>
      </c>
      <c r="D4" s="103">
        <v>1700000</v>
      </c>
      <c r="E4" s="103">
        <v>5943369</v>
      </c>
      <c r="F4" s="103">
        <v>2476347</v>
      </c>
      <c r="G4" s="103">
        <v>1200000</v>
      </c>
    </row>
    <row r="5" spans="1:7" ht="50.1" customHeight="1" x14ac:dyDescent="0.25">
      <c r="A5" s="71">
        <v>3</v>
      </c>
      <c r="B5" s="83" t="s">
        <v>174</v>
      </c>
      <c r="C5" s="71" t="s">
        <v>173</v>
      </c>
      <c r="D5" s="238"/>
      <c r="E5" s="103"/>
      <c r="F5" s="568"/>
      <c r="G5" s="103"/>
    </row>
    <row r="6" spans="1:7" s="6" customFormat="1" ht="50.1" customHeight="1" x14ac:dyDescent="0.25">
      <c r="A6" s="642" t="s">
        <v>175</v>
      </c>
      <c r="B6" s="642"/>
      <c r="C6" s="642"/>
      <c r="D6" s="106">
        <v>1700000</v>
      </c>
      <c r="E6" s="106">
        <f>SUM(E2:E5)</f>
        <v>6023369</v>
      </c>
      <c r="F6" s="106">
        <f>SUM(F3:F5)</f>
        <v>2556347</v>
      </c>
      <c r="G6" s="202">
        <v>1200000</v>
      </c>
    </row>
    <row r="7" spans="1:7" s="6" customFormat="1" ht="50.1" customHeight="1" x14ac:dyDescent="0.25">
      <c r="A7" s="71">
        <v>4</v>
      </c>
      <c r="B7" s="83" t="s">
        <v>176</v>
      </c>
      <c r="C7" s="127" t="s">
        <v>179</v>
      </c>
      <c r="D7" s="568">
        <v>120000</v>
      </c>
      <c r="E7" s="134">
        <v>139548</v>
      </c>
      <c r="F7" s="568">
        <v>137208</v>
      </c>
      <c r="G7" s="103">
        <v>130000</v>
      </c>
    </row>
    <row r="8" spans="1:7" s="6" customFormat="1" ht="50.1" customHeight="1" x14ac:dyDescent="0.25">
      <c r="A8" s="71">
        <v>5</v>
      </c>
      <c r="B8" s="83" t="s">
        <v>177</v>
      </c>
      <c r="C8" s="71" t="s">
        <v>180</v>
      </c>
      <c r="D8" s="568">
        <v>140000</v>
      </c>
      <c r="E8" s="134">
        <v>150000</v>
      </c>
      <c r="F8" s="568">
        <v>102706</v>
      </c>
      <c r="G8" s="103">
        <v>130000</v>
      </c>
    </row>
    <row r="9" spans="1:7" s="6" customFormat="1" ht="50.1" customHeight="1" x14ac:dyDescent="0.25">
      <c r="A9" s="644" t="s">
        <v>178</v>
      </c>
      <c r="B9" s="644"/>
      <c r="C9" s="644"/>
      <c r="D9" s="106">
        <f>SUM(D7:D8)</f>
        <v>260000</v>
      </c>
      <c r="E9" s="298">
        <v>289548</v>
      </c>
      <c r="F9" s="106">
        <f>SUM(F7:F8)</f>
        <v>239914</v>
      </c>
      <c r="G9" s="202">
        <v>260000</v>
      </c>
    </row>
    <row r="10" spans="1:7" s="6" customFormat="1" ht="50.1" customHeight="1" x14ac:dyDescent="0.25">
      <c r="A10" s="178">
        <v>6</v>
      </c>
      <c r="B10" s="179" t="s">
        <v>181</v>
      </c>
      <c r="C10" s="180" t="s">
        <v>182</v>
      </c>
      <c r="D10" s="103">
        <v>900000</v>
      </c>
      <c r="E10" s="103">
        <v>1221058</v>
      </c>
      <c r="F10" s="103">
        <v>1076881</v>
      </c>
      <c r="G10" s="103">
        <v>1080000</v>
      </c>
    </row>
    <row r="11" spans="1:7" s="6" customFormat="1" ht="50.1" customHeight="1" x14ac:dyDescent="0.25">
      <c r="A11" s="178">
        <v>7</v>
      </c>
      <c r="B11" s="179" t="s">
        <v>183</v>
      </c>
      <c r="C11" s="180" t="s">
        <v>184</v>
      </c>
      <c r="D11" s="103">
        <v>180000</v>
      </c>
      <c r="E11" s="185">
        <v>180000</v>
      </c>
      <c r="F11" s="103">
        <v>163479</v>
      </c>
      <c r="G11" s="103">
        <v>180000</v>
      </c>
    </row>
    <row r="12" spans="1:7" s="6" customFormat="1" ht="50.1" customHeight="1" x14ac:dyDescent="0.25">
      <c r="A12" s="181">
        <v>8</v>
      </c>
      <c r="B12" s="179" t="s">
        <v>185</v>
      </c>
      <c r="C12" s="71" t="s">
        <v>143</v>
      </c>
      <c r="D12" s="103">
        <v>50000</v>
      </c>
      <c r="E12" s="185">
        <v>115000</v>
      </c>
      <c r="F12" s="103"/>
      <c r="G12" s="103">
        <v>50000</v>
      </c>
    </row>
    <row r="13" spans="1:7" s="6" customFormat="1" ht="50.1" customHeight="1" x14ac:dyDescent="0.25">
      <c r="A13" s="71">
        <v>9</v>
      </c>
      <c r="B13" s="179" t="s">
        <v>186</v>
      </c>
      <c r="C13" s="71" t="s">
        <v>187</v>
      </c>
      <c r="D13" s="103">
        <v>950000</v>
      </c>
      <c r="E13" s="185">
        <v>321377</v>
      </c>
      <c r="F13" s="103">
        <v>169368</v>
      </c>
      <c r="G13" s="103">
        <v>614135</v>
      </c>
    </row>
    <row r="14" spans="1:7" ht="50.1" customHeight="1" x14ac:dyDescent="0.25">
      <c r="A14" s="71">
        <v>10</v>
      </c>
      <c r="B14" s="179" t="s">
        <v>188</v>
      </c>
      <c r="C14" s="71" t="s">
        <v>189</v>
      </c>
      <c r="D14" s="103">
        <v>50000</v>
      </c>
      <c r="E14" s="185">
        <v>132743</v>
      </c>
      <c r="F14" s="103">
        <v>39880</v>
      </c>
      <c r="G14" s="103">
        <v>50000</v>
      </c>
    </row>
    <row r="15" spans="1:7" ht="50.1" customHeight="1" x14ac:dyDescent="0.25">
      <c r="A15" s="71">
        <v>11</v>
      </c>
      <c r="B15" s="179" t="s">
        <v>190</v>
      </c>
      <c r="C15" s="182" t="s">
        <v>191</v>
      </c>
      <c r="D15" s="103">
        <v>1700000</v>
      </c>
      <c r="E15" s="185">
        <v>2014587</v>
      </c>
      <c r="F15" s="103">
        <v>1608015</v>
      </c>
      <c r="G15" s="103">
        <v>900000</v>
      </c>
    </row>
    <row r="16" spans="1:7" ht="50.1" customHeight="1" x14ac:dyDescent="0.25">
      <c r="A16" s="71"/>
      <c r="B16" s="179"/>
      <c r="C16" s="182" t="s">
        <v>455</v>
      </c>
      <c r="D16" s="103"/>
      <c r="E16" s="185"/>
      <c r="F16" s="311">
        <v>196770</v>
      </c>
      <c r="G16" s="103"/>
    </row>
    <row r="17" spans="1:8" ht="50.1" customHeight="1" x14ac:dyDescent="0.25">
      <c r="A17" s="641" t="s">
        <v>192</v>
      </c>
      <c r="B17" s="641"/>
      <c r="C17" s="184" t="s">
        <v>72</v>
      </c>
      <c r="D17" s="106">
        <f>SUM(D10:D16)</f>
        <v>3830000</v>
      </c>
      <c r="E17" s="310">
        <v>3919765</v>
      </c>
      <c r="F17" s="106">
        <v>3057623</v>
      </c>
      <c r="G17" s="202">
        <v>2874135</v>
      </c>
    </row>
    <row r="18" spans="1:8" ht="50.1" customHeight="1" x14ac:dyDescent="0.25">
      <c r="A18" s="71">
        <v>12</v>
      </c>
      <c r="B18" s="84" t="s">
        <v>193</v>
      </c>
      <c r="C18" s="71" t="s">
        <v>194</v>
      </c>
      <c r="D18" s="103">
        <v>100000</v>
      </c>
      <c r="E18" s="134">
        <v>100000</v>
      </c>
      <c r="F18" s="103">
        <v>0</v>
      </c>
      <c r="G18" s="103"/>
    </row>
    <row r="19" spans="1:8" ht="50.1" customHeight="1" x14ac:dyDescent="0.25">
      <c r="A19" s="183">
        <v>13</v>
      </c>
      <c r="B19" s="128" t="s">
        <v>195</v>
      </c>
      <c r="C19" s="182" t="s">
        <v>196</v>
      </c>
      <c r="D19" s="103"/>
      <c r="E19" s="134"/>
      <c r="F19" s="103"/>
      <c r="G19" s="103"/>
    </row>
    <row r="20" spans="1:8" ht="50.1" customHeight="1" x14ac:dyDescent="0.25">
      <c r="A20" s="641" t="s">
        <v>197</v>
      </c>
      <c r="B20" s="641"/>
      <c r="C20" s="186" t="s">
        <v>204</v>
      </c>
      <c r="D20" s="202">
        <v>100000</v>
      </c>
      <c r="E20" s="297">
        <v>100000</v>
      </c>
      <c r="F20" s="202">
        <v>0</v>
      </c>
      <c r="G20" s="202">
        <v>0</v>
      </c>
    </row>
    <row r="21" spans="1:8" ht="50.1" customHeight="1" x14ac:dyDescent="0.25">
      <c r="A21" s="71">
        <v>14</v>
      </c>
      <c r="B21" s="84" t="s">
        <v>198</v>
      </c>
      <c r="C21" s="71" t="s">
        <v>272</v>
      </c>
      <c r="D21" s="103">
        <v>1000000</v>
      </c>
      <c r="E21" s="103">
        <v>1218911</v>
      </c>
      <c r="F21" s="103">
        <v>1130047</v>
      </c>
      <c r="G21" s="103">
        <v>1167480</v>
      </c>
    </row>
    <row r="22" spans="1:8" ht="50.1" customHeight="1" x14ac:dyDescent="0.25">
      <c r="A22" s="71">
        <v>15</v>
      </c>
      <c r="B22" s="84" t="s">
        <v>200</v>
      </c>
      <c r="C22" s="71" t="s">
        <v>201</v>
      </c>
      <c r="D22" s="103">
        <v>1000</v>
      </c>
      <c r="E22" s="134">
        <v>2306</v>
      </c>
      <c r="F22" s="103">
        <v>2306</v>
      </c>
      <c r="G22" s="103">
        <v>4000</v>
      </c>
    </row>
    <row r="23" spans="1:8" ht="50.1" customHeight="1" x14ac:dyDescent="0.25">
      <c r="A23" s="642" t="s">
        <v>202</v>
      </c>
      <c r="B23" s="642"/>
      <c r="C23" s="569" t="s">
        <v>203</v>
      </c>
      <c r="D23" s="202">
        <f>SUM(D22+D21)</f>
        <v>1001000</v>
      </c>
      <c r="E23" s="106">
        <f>SUM(E21:E22)</f>
        <v>1221217</v>
      </c>
      <c r="F23" s="202">
        <v>1132353</v>
      </c>
      <c r="G23" s="202">
        <f>SUM(G21:G22)</f>
        <v>1171480</v>
      </c>
    </row>
    <row r="24" spans="1:8" ht="50.1" customHeight="1" x14ac:dyDescent="0.25">
      <c r="A24" s="643" t="s">
        <v>205</v>
      </c>
      <c r="B24" s="643"/>
      <c r="C24" s="643"/>
      <c r="D24" s="106">
        <f>SUM(D23+D20+D17+D9+D6)</f>
        <v>6891000</v>
      </c>
      <c r="E24" s="189">
        <f>SUM(E23+E20+E17+E9+E6)</f>
        <v>11553899</v>
      </c>
      <c r="F24" s="106">
        <f>SUM(F23+F17+F9+F6)</f>
        <v>6986237</v>
      </c>
      <c r="G24" s="106">
        <v>5505615</v>
      </c>
      <c r="H24" s="400"/>
    </row>
    <row r="25" spans="1:8" ht="24.95" customHeight="1" x14ac:dyDescent="0.2"/>
    <row r="26" spans="1:8" ht="18.600000000000001" customHeight="1" x14ac:dyDescent="0.2"/>
    <row r="27" spans="1:8" ht="18.600000000000001" customHeight="1" x14ac:dyDescent="0.2"/>
    <row r="28" spans="1:8" s="49" customFormat="1" ht="18.600000000000001" customHeight="1" x14ac:dyDescent="0.2"/>
    <row r="29" spans="1:8" ht="18.600000000000001" customHeight="1" x14ac:dyDescent="0.2"/>
    <row r="30" spans="1:8" ht="18.600000000000001" customHeight="1" x14ac:dyDescent="0.2"/>
    <row r="31" spans="1:8" s="41" customFormat="1" ht="18.600000000000001" customHeight="1" x14ac:dyDescent="0.2"/>
    <row r="32" spans="1:8" s="41" customFormat="1" ht="16.5" customHeight="1" x14ac:dyDescent="0.2"/>
  </sheetData>
  <sheetProtection selectLockedCells="1" selectUnlockedCells="1"/>
  <mergeCells count="7">
    <mergeCell ref="A1:D1"/>
    <mergeCell ref="A17:B17"/>
    <mergeCell ref="A20:B20"/>
    <mergeCell ref="A23:B23"/>
    <mergeCell ref="A24:C24"/>
    <mergeCell ref="A6:C6"/>
    <mergeCell ref="A9:C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opLeftCell="A31" zoomScaleNormal="100" workbookViewId="0">
      <selection activeCell="H20" sqref="H20"/>
    </sheetView>
  </sheetViews>
  <sheetFormatPr defaultRowHeight="12.75" x14ac:dyDescent="0.2"/>
  <cols>
    <col min="1" max="1" width="8" customWidth="1"/>
    <col min="2" max="2" width="38.42578125" customWidth="1"/>
    <col min="3" max="3" width="28.5703125" style="73" customWidth="1"/>
    <col min="4" max="4" width="22.85546875" style="73" customWidth="1"/>
    <col min="5" max="6" width="26.85546875" style="73" customWidth="1"/>
    <col min="7" max="7" width="35.140625" customWidth="1"/>
    <col min="8" max="8" width="23.85546875" customWidth="1"/>
    <col min="9" max="9" width="22.85546875" customWidth="1"/>
    <col min="10" max="10" width="21.7109375" customWidth="1"/>
    <col min="11" max="11" width="22.5703125" customWidth="1"/>
    <col min="13" max="13" width="13.5703125" bestFit="1" customWidth="1"/>
  </cols>
  <sheetData>
    <row r="1" spans="1:11" s="3" customFormat="1" x14ac:dyDescent="0.2"/>
    <row r="2" spans="1:11" s="3" customFormat="1" ht="35.25" customHeight="1" x14ac:dyDescent="0.3">
      <c r="B2" s="647" t="s">
        <v>584</v>
      </c>
      <c r="C2" s="647"/>
      <c r="D2" s="647"/>
      <c r="E2" s="647"/>
      <c r="F2" s="647"/>
      <c r="G2" s="647"/>
      <c r="I2" s="56" t="s">
        <v>110</v>
      </c>
      <c r="J2" s="3" t="s">
        <v>453</v>
      </c>
    </row>
    <row r="3" spans="1:11" ht="30" customHeight="1" x14ac:dyDescent="0.25">
      <c r="A3" s="254"/>
      <c r="B3" s="138" t="s">
        <v>583</v>
      </c>
      <c r="C3" s="138" t="s">
        <v>450</v>
      </c>
      <c r="D3" s="138" t="s">
        <v>572</v>
      </c>
      <c r="E3" s="138" t="s">
        <v>571</v>
      </c>
      <c r="F3" s="138" t="s">
        <v>488</v>
      </c>
      <c r="G3" s="257" t="s">
        <v>582</v>
      </c>
      <c r="H3" s="138" t="s">
        <v>450</v>
      </c>
      <c r="I3" s="138" t="s">
        <v>577</v>
      </c>
      <c r="J3" s="138" t="s">
        <v>558</v>
      </c>
      <c r="K3" s="138" t="s">
        <v>488</v>
      </c>
    </row>
    <row r="4" spans="1:11" ht="24.95" customHeight="1" x14ac:dyDescent="0.25">
      <c r="A4" s="254"/>
      <c r="B4" s="133" t="s">
        <v>111</v>
      </c>
      <c r="C4" s="176"/>
      <c r="D4" s="176"/>
      <c r="E4" s="176"/>
      <c r="F4" s="176"/>
      <c r="G4" s="176" t="s">
        <v>111</v>
      </c>
      <c r="H4" s="238"/>
      <c r="I4" s="71"/>
      <c r="J4" s="71"/>
      <c r="K4" s="238"/>
    </row>
    <row r="5" spans="1:11" ht="30" customHeight="1" x14ac:dyDescent="0.25">
      <c r="A5" s="385" t="s">
        <v>230</v>
      </c>
      <c r="B5" s="71" t="s">
        <v>241</v>
      </c>
      <c r="C5" s="190">
        <v>9012003</v>
      </c>
      <c r="D5" s="190">
        <v>8978890</v>
      </c>
      <c r="E5" s="190">
        <v>8978890</v>
      </c>
      <c r="F5" s="190">
        <v>8955503</v>
      </c>
      <c r="G5" s="396" t="s">
        <v>268</v>
      </c>
      <c r="H5" s="103">
        <v>7952880</v>
      </c>
      <c r="I5" s="103">
        <v>11886120</v>
      </c>
      <c r="J5" s="103">
        <v>9315159</v>
      </c>
      <c r="K5" s="103">
        <v>10821606</v>
      </c>
    </row>
    <row r="6" spans="1:11" ht="30" customHeight="1" x14ac:dyDescent="0.25">
      <c r="A6" s="385" t="s">
        <v>232</v>
      </c>
      <c r="B6" s="71" t="s">
        <v>312</v>
      </c>
      <c r="C6" s="190">
        <v>3793610</v>
      </c>
      <c r="D6" s="190">
        <v>6945994</v>
      </c>
      <c r="E6" s="190">
        <v>6945994</v>
      </c>
      <c r="F6" s="190">
        <v>7781000</v>
      </c>
      <c r="G6" s="396" t="s">
        <v>269</v>
      </c>
      <c r="H6" s="103">
        <v>1177745</v>
      </c>
      <c r="I6" s="103">
        <v>1809543</v>
      </c>
      <c r="J6" s="103">
        <v>1411044</v>
      </c>
      <c r="K6" s="103">
        <v>1573774</v>
      </c>
    </row>
    <row r="7" spans="1:11" ht="30" customHeight="1" x14ac:dyDescent="0.25">
      <c r="A7" s="385" t="s">
        <v>233</v>
      </c>
      <c r="B7" s="71" t="s">
        <v>242</v>
      </c>
      <c r="C7" s="190">
        <v>1800000</v>
      </c>
      <c r="D7" s="190">
        <v>2000000</v>
      </c>
      <c r="E7" s="190">
        <v>2000000</v>
      </c>
      <c r="F7" s="190">
        <v>2270000</v>
      </c>
      <c r="G7" s="396" t="s">
        <v>148</v>
      </c>
      <c r="H7" s="103">
        <v>6891000</v>
      </c>
      <c r="I7" s="103">
        <v>11553899</v>
      </c>
      <c r="J7" s="103">
        <v>6986237</v>
      </c>
      <c r="K7" s="103">
        <v>5505615</v>
      </c>
    </row>
    <row r="8" spans="1:11" ht="30" customHeight="1" x14ac:dyDescent="0.25">
      <c r="A8" s="385" t="s">
        <v>234</v>
      </c>
      <c r="B8" s="71" t="s">
        <v>243</v>
      </c>
      <c r="C8" s="190"/>
      <c r="D8" s="190">
        <v>1247820</v>
      </c>
      <c r="E8" s="190">
        <v>1247820</v>
      </c>
      <c r="F8" s="190"/>
      <c r="G8" s="396"/>
      <c r="H8" s="103"/>
      <c r="I8" s="103"/>
      <c r="J8" s="103"/>
      <c r="K8" s="103"/>
    </row>
    <row r="9" spans="1:11" ht="30" customHeight="1" x14ac:dyDescent="0.25">
      <c r="A9" s="385" t="s">
        <v>235</v>
      </c>
      <c r="B9" s="71" t="s">
        <v>405</v>
      </c>
      <c r="C9" s="190"/>
      <c r="D9" s="190"/>
      <c r="E9" s="190"/>
      <c r="F9" s="190"/>
      <c r="G9" s="396" t="s">
        <v>426</v>
      </c>
      <c r="H9" s="103">
        <v>3793610</v>
      </c>
      <c r="I9" s="103">
        <v>3795000</v>
      </c>
      <c r="J9" s="103">
        <v>3795000</v>
      </c>
      <c r="K9" s="103">
        <v>3302000</v>
      </c>
    </row>
    <row r="10" spans="1:11" ht="30" customHeight="1" x14ac:dyDescent="0.25">
      <c r="A10" s="386" t="s">
        <v>240</v>
      </c>
      <c r="B10" s="140" t="s">
        <v>300</v>
      </c>
      <c r="C10" s="192">
        <f>SUM(C5:C9)</f>
        <v>14605613</v>
      </c>
      <c r="D10" s="192">
        <f>SUM(D5:D8)</f>
        <v>19172704</v>
      </c>
      <c r="E10" s="192">
        <f>SUM(E4:E9)</f>
        <v>19172704</v>
      </c>
      <c r="F10" s="192">
        <f>SUM(F5:F9)</f>
        <v>19006503</v>
      </c>
      <c r="G10" s="396"/>
      <c r="H10" s="103"/>
      <c r="I10" s="103"/>
      <c r="J10" s="103"/>
      <c r="K10" s="103"/>
    </row>
    <row r="11" spans="1:11" ht="30" customHeight="1" x14ac:dyDescent="0.25">
      <c r="A11" s="385" t="s">
        <v>206</v>
      </c>
      <c r="B11" s="71" t="s">
        <v>244</v>
      </c>
      <c r="C11" s="195">
        <v>2354535</v>
      </c>
      <c r="D11" s="393">
        <v>5623995</v>
      </c>
      <c r="E11" s="195">
        <v>4979516</v>
      </c>
      <c r="F11" s="195">
        <v>1978296</v>
      </c>
      <c r="G11" s="396" t="s">
        <v>578</v>
      </c>
      <c r="H11" s="103"/>
      <c r="I11" s="103">
        <v>98893</v>
      </c>
      <c r="J11" s="103">
        <v>98893</v>
      </c>
      <c r="K11" s="103"/>
    </row>
    <row r="12" spans="1:11" ht="30" customHeight="1" x14ac:dyDescent="0.25">
      <c r="A12" s="386" t="s">
        <v>245</v>
      </c>
      <c r="B12" s="140" t="s">
        <v>87</v>
      </c>
      <c r="C12" s="192">
        <v>2354535</v>
      </c>
      <c r="D12" s="192">
        <f>SUM(D11:D11)</f>
        <v>5623995</v>
      </c>
      <c r="E12" s="192">
        <v>4979516</v>
      </c>
      <c r="F12" s="192">
        <v>1978296</v>
      </c>
      <c r="G12" s="396" t="s">
        <v>427</v>
      </c>
      <c r="H12" s="103">
        <v>260000</v>
      </c>
      <c r="I12" s="103">
        <v>260000</v>
      </c>
      <c r="J12" s="103">
        <v>255938</v>
      </c>
      <c r="K12" s="103">
        <v>300000</v>
      </c>
    </row>
    <row r="13" spans="1:11" ht="30" customHeight="1" x14ac:dyDescent="0.25">
      <c r="A13" s="387"/>
      <c r="B13" s="142" t="s">
        <v>248</v>
      </c>
      <c r="C13" s="193">
        <v>2015000</v>
      </c>
      <c r="D13" s="193">
        <v>2015000</v>
      </c>
      <c r="E13" s="193">
        <v>1947617</v>
      </c>
      <c r="F13" s="193">
        <v>1800000</v>
      </c>
      <c r="G13" s="396" t="s">
        <v>428</v>
      </c>
      <c r="H13" s="103">
        <v>60000</v>
      </c>
      <c r="I13" s="103">
        <v>544800</v>
      </c>
      <c r="J13" s="103">
        <v>523223</v>
      </c>
      <c r="K13" s="103">
        <v>60000</v>
      </c>
    </row>
    <row r="14" spans="1:11" ht="30" customHeight="1" x14ac:dyDescent="0.25">
      <c r="A14" s="389" t="s">
        <v>249</v>
      </c>
      <c r="B14" s="98" t="s">
        <v>251</v>
      </c>
      <c r="C14" s="195">
        <v>576000</v>
      </c>
      <c r="D14" s="195">
        <v>576000</v>
      </c>
      <c r="E14" s="195">
        <v>0</v>
      </c>
      <c r="F14" s="195">
        <v>0</v>
      </c>
      <c r="G14" s="130"/>
      <c r="H14" s="238"/>
      <c r="I14" s="103"/>
      <c r="J14" s="71"/>
      <c r="K14" s="238"/>
    </row>
    <row r="15" spans="1:11" ht="30" customHeight="1" x14ac:dyDescent="0.25">
      <c r="A15" s="389" t="s">
        <v>250</v>
      </c>
      <c r="B15" s="71" t="s">
        <v>444</v>
      </c>
      <c r="C15" s="194"/>
      <c r="D15" s="194"/>
      <c r="E15" s="194"/>
      <c r="F15" s="194">
        <v>0</v>
      </c>
      <c r="G15" s="130"/>
      <c r="H15" s="238"/>
      <c r="I15" s="103"/>
      <c r="J15" s="71"/>
      <c r="K15" s="238"/>
    </row>
    <row r="16" spans="1:11" ht="30" customHeight="1" x14ac:dyDescent="0.25">
      <c r="A16" s="390"/>
      <c r="B16" s="98" t="s">
        <v>253</v>
      </c>
      <c r="C16" s="195">
        <v>110000</v>
      </c>
      <c r="D16" s="195">
        <v>110000</v>
      </c>
      <c r="E16" s="195">
        <v>0</v>
      </c>
      <c r="F16" s="195">
        <v>0</v>
      </c>
      <c r="G16" s="130"/>
      <c r="H16" s="238"/>
      <c r="I16" s="103"/>
      <c r="J16" s="71"/>
      <c r="K16" s="238"/>
    </row>
    <row r="17" spans="1:11" ht="30" customHeight="1" x14ac:dyDescent="0.25">
      <c r="A17" s="392"/>
      <c r="B17" s="142" t="s">
        <v>320</v>
      </c>
      <c r="C17" s="193">
        <f>SUM(C14:C16)</f>
        <v>686000</v>
      </c>
      <c r="D17" s="193">
        <f>SUM(D14:D16)</f>
        <v>686000</v>
      </c>
      <c r="E17" s="193">
        <f>SUM(E14:E16)</f>
        <v>0</v>
      </c>
      <c r="F17" s="193">
        <f>SUM(F14:F16)</f>
        <v>0</v>
      </c>
      <c r="G17" s="130"/>
      <c r="H17" s="238"/>
      <c r="I17" s="103"/>
      <c r="J17" s="71"/>
      <c r="K17" s="238"/>
    </row>
    <row r="18" spans="1:11" ht="30" customHeight="1" x14ac:dyDescent="0.25">
      <c r="A18" s="389" t="s">
        <v>254</v>
      </c>
      <c r="B18" s="98" t="s">
        <v>255</v>
      </c>
      <c r="C18" s="195">
        <v>70000</v>
      </c>
      <c r="D18" s="195">
        <v>70000</v>
      </c>
      <c r="E18" s="195">
        <v>115221</v>
      </c>
      <c r="F18" s="195">
        <v>30000</v>
      </c>
      <c r="G18" s="130"/>
      <c r="H18" s="238"/>
      <c r="I18" s="103"/>
      <c r="J18" s="71"/>
      <c r="K18" s="238"/>
    </row>
    <row r="19" spans="1:11" ht="30" customHeight="1" x14ac:dyDescent="0.25">
      <c r="A19" s="389"/>
      <c r="B19" s="98" t="s">
        <v>425</v>
      </c>
      <c r="C19" s="195"/>
      <c r="D19" s="195"/>
      <c r="E19" s="195"/>
      <c r="F19" s="195"/>
      <c r="G19" s="130"/>
      <c r="H19" s="238"/>
      <c r="I19" s="103"/>
      <c r="J19" s="71"/>
      <c r="K19" s="238"/>
    </row>
    <row r="20" spans="1:11" ht="30" customHeight="1" x14ac:dyDescent="0.25">
      <c r="A20" s="387"/>
      <c r="B20" s="143" t="s">
        <v>481</v>
      </c>
      <c r="C20" s="192">
        <f>SUM(C18+C17+C13)</f>
        <v>2771000</v>
      </c>
      <c r="D20" s="192">
        <f>SUM(D18+D17+D13)</f>
        <v>2771000</v>
      </c>
      <c r="E20" s="192">
        <f>SUM(E18+E17+E13)</f>
        <v>2062838</v>
      </c>
      <c r="F20" s="192">
        <f>SUM(F18+F17+F13)</f>
        <v>1830000</v>
      </c>
      <c r="G20" s="130"/>
      <c r="H20" s="238"/>
      <c r="I20" s="103"/>
      <c r="J20" s="71"/>
      <c r="K20" s="238"/>
    </row>
    <row r="21" spans="1:11" ht="30" customHeight="1" x14ac:dyDescent="0.25">
      <c r="A21" s="389" t="s">
        <v>256</v>
      </c>
      <c r="B21" s="71" t="s">
        <v>573</v>
      </c>
      <c r="C21" s="194"/>
      <c r="D21" s="194"/>
      <c r="E21" s="194">
        <v>112095</v>
      </c>
      <c r="F21" s="194"/>
      <c r="G21" s="130"/>
      <c r="H21" s="238"/>
      <c r="I21" s="103"/>
      <c r="J21" s="71"/>
      <c r="K21" s="238"/>
    </row>
    <row r="22" spans="1:11" ht="30" customHeight="1" x14ac:dyDescent="0.25">
      <c r="A22" s="385" t="s">
        <v>260</v>
      </c>
      <c r="B22" s="71" t="s">
        <v>261</v>
      </c>
      <c r="C22" s="194">
        <v>51000</v>
      </c>
      <c r="D22" s="194">
        <v>51000</v>
      </c>
      <c r="E22" s="194">
        <v>77865</v>
      </c>
      <c r="F22" s="194">
        <v>80000</v>
      </c>
      <c r="G22" s="130"/>
      <c r="H22" s="238"/>
      <c r="I22" s="103"/>
      <c r="J22" s="71"/>
      <c r="K22" s="238"/>
    </row>
    <row r="23" spans="1:11" ht="30" customHeight="1" x14ac:dyDescent="0.25">
      <c r="A23" s="385" t="s">
        <v>260</v>
      </c>
      <c r="B23" s="71" t="s">
        <v>259</v>
      </c>
      <c r="C23" s="194"/>
      <c r="D23" s="194"/>
      <c r="E23" s="194">
        <v>252782</v>
      </c>
      <c r="F23" s="194"/>
      <c r="G23" s="130"/>
      <c r="H23" s="238"/>
      <c r="I23" s="103"/>
      <c r="J23" s="71"/>
      <c r="K23" s="238"/>
    </row>
    <row r="24" spans="1:11" ht="30" customHeight="1" x14ac:dyDescent="0.25">
      <c r="A24" s="385" t="s">
        <v>305</v>
      </c>
      <c r="B24" s="71" t="s">
        <v>313</v>
      </c>
      <c r="C24" s="194">
        <v>2387</v>
      </c>
      <c r="D24" s="194">
        <v>2387</v>
      </c>
      <c r="E24" s="194">
        <v>2888</v>
      </c>
      <c r="F24" s="194">
        <v>4001</v>
      </c>
      <c r="G24" s="130"/>
      <c r="H24" s="238"/>
      <c r="I24" s="103"/>
      <c r="J24" s="71"/>
      <c r="K24" s="238"/>
    </row>
    <row r="25" spans="1:11" ht="30" customHeight="1" x14ac:dyDescent="0.25">
      <c r="A25" s="385" t="s">
        <v>482</v>
      </c>
      <c r="B25" s="71" t="s">
        <v>291</v>
      </c>
      <c r="C25" s="194"/>
      <c r="D25" s="194"/>
      <c r="E25" s="194">
        <v>6360</v>
      </c>
      <c r="F25" s="194"/>
      <c r="G25" s="130"/>
      <c r="H25" s="238"/>
      <c r="I25" s="135"/>
      <c r="J25" s="71"/>
      <c r="K25" s="238"/>
    </row>
    <row r="26" spans="1:11" ht="30" customHeight="1" x14ac:dyDescent="0.25">
      <c r="A26" s="179"/>
      <c r="B26" s="142" t="s">
        <v>257</v>
      </c>
      <c r="C26" s="399">
        <v>53387</v>
      </c>
      <c r="D26" s="193">
        <v>53387</v>
      </c>
      <c r="E26" s="399">
        <f>SUM(E21:E25)</f>
        <v>451990</v>
      </c>
      <c r="F26" s="399">
        <v>84001</v>
      </c>
      <c r="G26" s="30"/>
      <c r="H26" s="238"/>
      <c r="I26" s="103"/>
      <c r="J26" s="71"/>
      <c r="K26" s="238"/>
    </row>
    <row r="27" spans="1:11" ht="30" customHeight="1" x14ac:dyDescent="0.25">
      <c r="A27" s="179"/>
      <c r="B27" s="143" t="s">
        <v>429</v>
      </c>
      <c r="C27" s="192">
        <f>SUM(C26+C20+C12+C10)</f>
        <v>19784535</v>
      </c>
      <c r="D27" s="192">
        <f>SUM(D26+D20+D12+D10)</f>
        <v>27621086</v>
      </c>
      <c r="E27" s="192">
        <f>SUM(E26+E20+E12+E10)</f>
        <v>26667048</v>
      </c>
      <c r="F27" s="192">
        <f>SUM(F26+F20+F12+F10)</f>
        <v>22898800</v>
      </c>
      <c r="G27" s="397" t="s">
        <v>430</v>
      </c>
      <c r="H27" s="199">
        <f>SUM(H4:H26)</f>
        <v>20135235</v>
      </c>
      <c r="I27" s="199">
        <f>SUM(I4:I26)</f>
        <v>29948255</v>
      </c>
      <c r="J27" s="199">
        <f>SUM(J5:J26)</f>
        <v>22385494</v>
      </c>
      <c r="K27" s="199">
        <f>SUM(K4:K26)</f>
        <v>21562995</v>
      </c>
    </row>
    <row r="28" spans="1:11" ht="30" customHeight="1" x14ac:dyDescent="0.25">
      <c r="A28" s="388" t="s">
        <v>315</v>
      </c>
      <c r="B28" s="141" t="s">
        <v>246</v>
      </c>
      <c r="C28" s="395">
        <v>9746155</v>
      </c>
      <c r="D28" s="395">
        <v>29999999</v>
      </c>
      <c r="E28" s="395">
        <v>29999999</v>
      </c>
      <c r="F28" s="395">
        <v>29782096</v>
      </c>
      <c r="G28" s="130" t="s">
        <v>270</v>
      </c>
      <c r="H28" s="203">
        <v>110410862</v>
      </c>
      <c r="I28" s="203">
        <v>110351710</v>
      </c>
      <c r="J28" s="203">
        <v>13441869</v>
      </c>
      <c r="K28" s="203">
        <v>114389676</v>
      </c>
    </row>
    <row r="29" spans="1:11" ht="30" customHeight="1" x14ac:dyDescent="0.25">
      <c r="A29" s="179" t="s">
        <v>403</v>
      </c>
      <c r="B29" s="98" t="s">
        <v>262</v>
      </c>
      <c r="C29" s="195">
        <v>400000</v>
      </c>
      <c r="D29" s="195">
        <v>400000</v>
      </c>
      <c r="E29" s="195">
        <v>500870</v>
      </c>
      <c r="F29" s="195">
        <v>400000</v>
      </c>
      <c r="G29" s="130" t="s">
        <v>433</v>
      </c>
      <c r="H29" s="103">
        <v>24979679</v>
      </c>
      <c r="I29" s="103">
        <v>53077012</v>
      </c>
      <c r="J29" s="103">
        <v>2423082</v>
      </c>
      <c r="K29" s="103">
        <v>71782589</v>
      </c>
    </row>
    <row r="30" spans="1:11" ht="30" customHeight="1" x14ac:dyDescent="0.25">
      <c r="A30" s="179"/>
      <c r="B30" s="98" t="s">
        <v>483</v>
      </c>
      <c r="C30" s="195">
        <v>7027018</v>
      </c>
      <c r="D30" s="195">
        <v>16773173</v>
      </c>
      <c r="E30" s="195"/>
      <c r="F30" s="195">
        <v>17154173</v>
      </c>
      <c r="G30" s="398"/>
      <c r="H30" s="570"/>
      <c r="I30" s="228"/>
      <c r="J30" s="228"/>
      <c r="K30" s="570"/>
    </row>
    <row r="31" spans="1:11" ht="30" customHeight="1" x14ac:dyDescent="0.25">
      <c r="A31" s="394"/>
      <c r="B31" s="143" t="s">
        <v>484</v>
      </c>
      <c r="C31" s="192">
        <f>SUM(C27:C30)</f>
        <v>36957708</v>
      </c>
      <c r="D31" s="192">
        <f>SUM(D27:D30)</f>
        <v>74794258</v>
      </c>
      <c r="E31" s="192">
        <f>SUM(E27:E30)</f>
        <v>57167917</v>
      </c>
      <c r="F31" s="192">
        <f>SUM(F27:F30)</f>
        <v>70235069</v>
      </c>
      <c r="G31" s="198" t="s">
        <v>434</v>
      </c>
      <c r="H31" s="199">
        <f>SUM(H28:H30)</f>
        <v>135390541</v>
      </c>
      <c r="I31" s="199">
        <f>SUM(I28:I30)</f>
        <v>163428722</v>
      </c>
      <c r="J31" s="199">
        <f>SUM(J28:J30)</f>
        <v>15864951</v>
      </c>
      <c r="K31" s="199">
        <f>SUM(K28:K30)</f>
        <v>186172265</v>
      </c>
    </row>
    <row r="32" spans="1:11" ht="30" customHeight="1" x14ac:dyDescent="0.25">
      <c r="A32" s="391"/>
      <c r="B32" s="98" t="s">
        <v>408</v>
      </c>
      <c r="C32" s="195">
        <v>119152292</v>
      </c>
      <c r="D32" s="195">
        <v>119166943</v>
      </c>
      <c r="E32" s="195">
        <v>119166943</v>
      </c>
      <c r="F32" s="195">
        <v>137500191</v>
      </c>
      <c r="G32" s="198"/>
      <c r="H32" s="199"/>
      <c r="I32" s="199"/>
      <c r="J32" s="199"/>
      <c r="K32" s="199"/>
    </row>
    <row r="33" spans="1:13" ht="30" customHeight="1" x14ac:dyDescent="0.25">
      <c r="A33" s="179" t="s">
        <v>263</v>
      </c>
      <c r="B33" s="98" t="s">
        <v>321</v>
      </c>
      <c r="C33" s="195"/>
      <c r="D33" s="195">
        <v>61575</v>
      </c>
      <c r="E33" s="195">
        <v>821835</v>
      </c>
      <c r="F33" s="195">
        <v>760260</v>
      </c>
      <c r="G33" s="130" t="s">
        <v>301</v>
      </c>
      <c r="H33" s="103">
        <v>584224</v>
      </c>
      <c r="I33" s="103">
        <v>645799</v>
      </c>
      <c r="J33" s="103">
        <v>645799</v>
      </c>
      <c r="K33" s="103">
        <v>760260</v>
      </c>
    </row>
    <row r="34" spans="1:13" ht="30" customHeight="1" x14ac:dyDescent="0.25">
      <c r="A34" s="71"/>
      <c r="B34" s="144" t="s">
        <v>22</v>
      </c>
      <c r="C34" s="191">
        <f>SUM(C31:C33)</f>
        <v>156110000</v>
      </c>
      <c r="D34" s="191">
        <f>SUM(D31:D33)</f>
        <v>194022776</v>
      </c>
      <c r="E34" s="191">
        <f>SUM(E31:E33)</f>
        <v>177156695</v>
      </c>
      <c r="F34" s="191">
        <f>SUM(F31:F33)</f>
        <v>208495520</v>
      </c>
      <c r="G34" s="131" t="s">
        <v>36</v>
      </c>
      <c r="H34" s="401">
        <f>SUM(H31+H33+H27)</f>
        <v>156110000</v>
      </c>
      <c r="I34" s="106">
        <v>194022776</v>
      </c>
      <c r="J34" s="106">
        <f>SUM(J33+J31+J27)</f>
        <v>38896244</v>
      </c>
      <c r="K34" s="401">
        <f>SUM(K33+K31+K27)</f>
        <v>208495520</v>
      </c>
      <c r="M34" s="400"/>
    </row>
    <row r="35" spans="1:13" ht="30" customHeight="1" x14ac:dyDescent="0.25">
      <c r="A35" s="98"/>
      <c r="B35" s="72" t="s">
        <v>266</v>
      </c>
      <c r="C35" s="99"/>
      <c r="D35" s="99"/>
      <c r="E35" s="99"/>
      <c r="F35" s="99"/>
      <c r="G35" s="72"/>
      <c r="H35" s="238">
        <v>5</v>
      </c>
      <c r="I35" s="103">
        <v>5</v>
      </c>
      <c r="J35" s="71">
        <v>5</v>
      </c>
      <c r="K35" s="238">
        <v>5</v>
      </c>
    </row>
    <row r="36" spans="1:13" ht="30" customHeight="1" x14ac:dyDescent="0.25">
      <c r="A36" s="71"/>
      <c r="B36" s="72" t="s">
        <v>265</v>
      </c>
      <c r="C36" s="99"/>
      <c r="D36" s="99"/>
      <c r="E36" s="99"/>
      <c r="F36" s="99"/>
      <c r="G36" s="72"/>
      <c r="H36" s="238">
        <v>2</v>
      </c>
      <c r="I36" s="103">
        <v>2</v>
      </c>
      <c r="J36" s="71">
        <v>2</v>
      </c>
      <c r="K36" s="238">
        <v>2</v>
      </c>
    </row>
    <row r="37" spans="1:13" ht="45" customHeight="1" x14ac:dyDescent="0.3">
      <c r="B37" s="647" t="s">
        <v>574</v>
      </c>
      <c r="C37" s="647"/>
      <c r="D37" s="647"/>
      <c r="E37" s="647"/>
      <c r="F37" s="647"/>
      <c r="G37" s="647"/>
      <c r="H37" s="197"/>
    </row>
    <row r="38" spans="1:13" x14ac:dyDescent="0.2">
      <c r="B38" s="3"/>
      <c r="C38" s="3"/>
      <c r="D38" s="3"/>
      <c r="E38" s="3"/>
      <c r="F38" s="3"/>
      <c r="G38" s="3"/>
      <c r="H38" s="197"/>
    </row>
    <row r="39" spans="1:13" x14ac:dyDescent="0.2">
      <c r="B39" s="3"/>
      <c r="C39" s="3"/>
      <c r="D39" s="3"/>
      <c r="E39" s="3"/>
      <c r="F39" s="3"/>
      <c r="G39" s="3"/>
      <c r="H39" s="197"/>
    </row>
    <row r="40" spans="1:13" ht="33.75" customHeight="1" x14ac:dyDescent="0.25">
      <c r="B40" s="254"/>
      <c r="C40" s="138" t="s">
        <v>450</v>
      </c>
      <c r="D40" s="138" t="s">
        <v>577</v>
      </c>
      <c r="E40" s="138" t="s">
        <v>575</v>
      </c>
      <c r="F40" s="138" t="s">
        <v>503</v>
      </c>
      <c r="G40" s="138"/>
      <c r="H40" s="412" t="s">
        <v>450</v>
      </c>
      <c r="I40" s="138" t="s">
        <v>576</v>
      </c>
      <c r="J40" s="138" t="s">
        <v>558</v>
      </c>
      <c r="K40" s="138" t="s">
        <v>488</v>
      </c>
    </row>
    <row r="41" spans="1:13" ht="15.75" x14ac:dyDescent="0.25">
      <c r="B41" s="81" t="s">
        <v>114</v>
      </c>
      <c r="C41" s="81"/>
      <c r="D41" s="81"/>
      <c r="E41" s="81"/>
      <c r="F41" s="81"/>
      <c r="G41" s="81" t="s">
        <v>114</v>
      </c>
      <c r="H41" s="139"/>
      <c r="I41" s="97"/>
      <c r="J41" s="97"/>
      <c r="K41" s="97"/>
    </row>
    <row r="42" spans="1:13" ht="15.75" x14ac:dyDescent="0.25">
      <c r="B42" s="81" t="s">
        <v>264</v>
      </c>
      <c r="C42" s="81"/>
      <c r="D42" s="81"/>
      <c r="E42" s="81"/>
      <c r="F42" s="81"/>
      <c r="G42" s="81" t="s">
        <v>302</v>
      </c>
      <c r="H42" s="139"/>
      <c r="I42" s="97"/>
      <c r="J42" s="97"/>
      <c r="K42" s="97"/>
    </row>
    <row r="43" spans="1:13" ht="21.75" customHeight="1" x14ac:dyDescent="0.25">
      <c r="B43" s="100" t="s">
        <v>267</v>
      </c>
      <c r="C43" s="101"/>
      <c r="D43" s="101"/>
      <c r="E43" s="101"/>
      <c r="F43" s="101"/>
      <c r="G43" s="96"/>
      <c r="H43" s="139"/>
      <c r="I43" s="97"/>
      <c r="J43" s="97"/>
      <c r="K43" s="97"/>
    </row>
    <row r="44" spans="1:13" ht="15.75" x14ac:dyDescent="0.25">
      <c r="B44" s="645" t="s">
        <v>115</v>
      </c>
      <c r="C44" s="645"/>
      <c r="D44" s="645"/>
      <c r="E44" s="645"/>
      <c r="F44" s="645"/>
      <c r="G44" s="645"/>
      <c r="H44" s="139"/>
      <c r="I44" s="97"/>
      <c r="J44" s="97"/>
      <c r="K44" s="97"/>
    </row>
    <row r="45" spans="1:13" ht="15.75" x14ac:dyDescent="0.25">
      <c r="B45" s="81"/>
      <c r="C45" s="81"/>
      <c r="D45" s="81"/>
      <c r="E45" s="81"/>
      <c r="F45" s="81"/>
      <c r="G45" s="81"/>
      <c r="H45" s="139"/>
      <c r="I45" s="97"/>
      <c r="J45" s="97"/>
      <c r="K45" s="97"/>
    </row>
    <row r="46" spans="1:13" ht="15.75" x14ac:dyDescent="0.25">
      <c r="B46" s="646" t="s">
        <v>265</v>
      </c>
      <c r="C46" s="646"/>
      <c r="D46" s="646"/>
      <c r="E46" s="646"/>
      <c r="F46" s="646"/>
      <c r="G46" s="646"/>
      <c r="H46" s="139"/>
      <c r="I46" s="97"/>
      <c r="J46" s="97"/>
      <c r="K46" s="97"/>
    </row>
    <row r="47" spans="1:13" s="7" customFormat="1" ht="22.5" customHeight="1" x14ac:dyDescent="0.25">
      <c r="A47"/>
      <c r="B47" s="232" t="s">
        <v>116</v>
      </c>
      <c r="C47" s="82"/>
      <c r="D47" s="82"/>
      <c r="E47" s="82"/>
      <c r="F47" s="82"/>
      <c r="G47" s="232" t="s">
        <v>116</v>
      </c>
      <c r="H47" s="145"/>
      <c r="I47" s="235"/>
      <c r="J47" s="235"/>
      <c r="K47" s="235"/>
    </row>
    <row r="48" spans="1:13" s="50" customFormat="1" ht="15.75" x14ac:dyDescent="0.25">
      <c r="A48" s="7"/>
      <c r="B48" s="20" t="s">
        <v>117</v>
      </c>
      <c r="C48" s="20"/>
      <c r="D48" s="20"/>
      <c r="E48" s="20"/>
      <c r="F48" s="20"/>
      <c r="G48" s="20" t="s">
        <v>117</v>
      </c>
      <c r="H48" s="196"/>
      <c r="I48" s="258"/>
      <c r="J48" s="258"/>
      <c r="K48" s="258"/>
    </row>
    <row r="49" spans="1:11" ht="15.75" x14ac:dyDescent="0.25">
      <c r="A49" s="50"/>
      <c r="B49" s="645" t="s">
        <v>119</v>
      </c>
      <c r="C49" s="645"/>
      <c r="D49" s="645"/>
      <c r="E49" s="645"/>
      <c r="F49" s="645"/>
      <c r="G49" s="645"/>
      <c r="H49" s="139"/>
      <c r="I49" s="97"/>
      <c r="J49" s="97"/>
      <c r="K49" s="97"/>
    </row>
    <row r="50" spans="1:11" ht="15.75" x14ac:dyDescent="0.25">
      <c r="B50" s="646" t="s">
        <v>113</v>
      </c>
      <c r="C50" s="646"/>
      <c r="D50" s="646"/>
      <c r="E50" s="646"/>
      <c r="F50" s="646"/>
      <c r="G50" s="646"/>
      <c r="H50" s="97"/>
      <c r="I50" s="97"/>
      <c r="J50" s="97"/>
      <c r="K50" s="97"/>
    </row>
  </sheetData>
  <sheetProtection selectLockedCells="1" selectUnlockedCells="1"/>
  <mergeCells count="6">
    <mergeCell ref="B49:G49"/>
    <mergeCell ref="B50:G50"/>
    <mergeCell ref="B44:G44"/>
    <mergeCell ref="B46:G46"/>
    <mergeCell ref="B2:G2"/>
    <mergeCell ref="B37:G37"/>
  </mergeCells>
  <phoneticPr fontId="0" type="noConversion"/>
  <pageMargins left="0.55000000000000004" right="0.7" top="0.17986111111111111" bottom="1.07" header="0.22" footer="1.1200000000000001"/>
  <pageSetup paperSize="9" scale="40" firstPageNumber="0" orientation="landscape" horizontalDpi="300" verticalDpi="300" r:id="rId1"/>
  <headerFooter alignWithMargins="0"/>
  <rowBreaks count="1" manualBreakCount="1">
    <brk id="36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22" zoomScaleNormal="100" workbookViewId="0">
      <selection activeCell="C28" sqref="C28"/>
    </sheetView>
  </sheetViews>
  <sheetFormatPr defaultRowHeight="15.75" x14ac:dyDescent="0.25"/>
  <cols>
    <col min="2" max="2" width="47.42578125" style="30" customWidth="1"/>
    <col min="3" max="3" width="23.28515625" style="30" customWidth="1"/>
    <col min="4" max="4" width="26" customWidth="1"/>
    <col min="5" max="5" width="24.140625" customWidth="1"/>
    <col min="6" max="6" width="23.85546875" customWidth="1"/>
  </cols>
  <sheetData>
    <row r="1" spans="1:6" ht="38.85" customHeight="1" x14ac:dyDescent="0.25">
      <c r="A1" s="30"/>
      <c r="B1" s="648" t="s">
        <v>581</v>
      </c>
      <c r="C1" s="648"/>
      <c r="D1" s="648"/>
      <c r="E1" s="648"/>
      <c r="F1" s="30"/>
    </row>
    <row r="2" spans="1:6" ht="23.25" customHeight="1" x14ac:dyDescent="0.25">
      <c r="A2" s="30"/>
      <c r="D2" s="30"/>
      <c r="E2" s="120" t="s">
        <v>422</v>
      </c>
      <c r="F2" s="30" t="s">
        <v>580</v>
      </c>
    </row>
    <row r="3" spans="1:6" ht="13.5" customHeight="1" x14ac:dyDescent="0.25">
      <c r="A3" s="30"/>
      <c r="D3" s="30"/>
      <c r="E3" s="30"/>
      <c r="F3" s="30"/>
    </row>
    <row r="4" spans="1:6" ht="69.95" customHeight="1" x14ac:dyDescent="0.25">
      <c r="A4" s="282" t="s">
        <v>219</v>
      </c>
      <c r="B4" s="260" t="s">
        <v>120</v>
      </c>
      <c r="C4" s="259" t="s">
        <v>450</v>
      </c>
      <c r="D4" s="259" t="s">
        <v>579</v>
      </c>
      <c r="E4" s="293" t="s">
        <v>585</v>
      </c>
      <c r="F4" s="259" t="s">
        <v>488</v>
      </c>
    </row>
    <row r="5" spans="1:6" ht="69.95" customHeight="1" x14ac:dyDescent="0.25">
      <c r="A5" s="287" t="s">
        <v>230</v>
      </c>
      <c r="B5" s="289" t="s">
        <v>121</v>
      </c>
      <c r="C5" s="98"/>
      <c r="D5" s="98"/>
      <c r="E5" s="98"/>
      <c r="F5" s="98"/>
    </row>
    <row r="6" spans="1:6" ht="69.95" customHeight="1" x14ac:dyDescent="0.25">
      <c r="A6" s="84" t="s">
        <v>230</v>
      </c>
      <c r="B6" s="283" t="s">
        <v>236</v>
      </c>
      <c r="C6" s="103">
        <v>1161720</v>
      </c>
      <c r="D6" s="103">
        <v>1161720</v>
      </c>
      <c r="E6" s="103">
        <v>1161720</v>
      </c>
      <c r="F6" s="103">
        <v>1161720</v>
      </c>
    </row>
    <row r="7" spans="1:6" ht="69.95" customHeight="1" x14ac:dyDescent="0.25">
      <c r="A7" s="84" t="s">
        <v>230</v>
      </c>
      <c r="B7" s="284" t="s">
        <v>237</v>
      </c>
      <c r="C7" s="103">
        <v>896000</v>
      </c>
      <c r="D7" s="103">
        <v>896000</v>
      </c>
      <c r="E7" s="103">
        <v>896000</v>
      </c>
      <c r="F7" s="103">
        <v>896000</v>
      </c>
    </row>
    <row r="8" spans="1:6" ht="69.95" customHeight="1" x14ac:dyDescent="0.25">
      <c r="A8" s="84" t="s">
        <v>230</v>
      </c>
      <c r="B8" s="283" t="s">
        <v>238</v>
      </c>
      <c r="C8" s="103">
        <v>346173</v>
      </c>
      <c r="D8" s="103">
        <v>346173</v>
      </c>
      <c r="E8" s="103">
        <v>346173</v>
      </c>
      <c r="F8" s="103">
        <v>346173</v>
      </c>
    </row>
    <row r="9" spans="1:6" ht="69.95" customHeight="1" x14ac:dyDescent="0.25">
      <c r="A9" s="84" t="s">
        <v>230</v>
      </c>
      <c r="B9" s="284" t="s">
        <v>239</v>
      </c>
      <c r="C9" s="103">
        <v>551610</v>
      </c>
      <c r="D9" s="103">
        <v>551610</v>
      </c>
      <c r="E9" s="103">
        <v>551610</v>
      </c>
      <c r="F9" s="103">
        <v>551610</v>
      </c>
    </row>
    <row r="10" spans="1:6" ht="69.95" customHeight="1" x14ac:dyDescent="0.25">
      <c r="A10" s="84" t="s">
        <v>240</v>
      </c>
      <c r="B10" s="261" t="s">
        <v>122</v>
      </c>
      <c r="C10" s="199">
        <f>SUM(C6:C9)</f>
        <v>2955503</v>
      </c>
      <c r="D10" s="199">
        <f>SUM(D6:D9)</f>
        <v>2955503</v>
      </c>
      <c r="E10" s="199">
        <f>SUM(E6:E9)</f>
        <v>2955503</v>
      </c>
      <c r="F10" s="199">
        <f>SUM(F6:F9)</f>
        <v>2955503</v>
      </c>
    </row>
    <row r="11" spans="1:6" ht="69.95" customHeight="1" x14ac:dyDescent="0.25">
      <c r="A11" s="285"/>
      <c r="B11" s="286" t="s">
        <v>138</v>
      </c>
      <c r="C11" s="202">
        <v>5000000</v>
      </c>
      <c r="D11" s="202">
        <v>5000000</v>
      </c>
      <c r="E11" s="202">
        <v>5000000</v>
      </c>
      <c r="F11" s="202">
        <v>6000000</v>
      </c>
    </row>
    <row r="12" spans="1:6" ht="69.95" customHeight="1" x14ac:dyDescent="0.25">
      <c r="A12" s="287"/>
      <c r="B12" s="288" t="s">
        <v>322</v>
      </c>
      <c r="C12" s="103"/>
      <c r="D12" s="71"/>
      <c r="E12" s="71"/>
      <c r="F12" s="103"/>
    </row>
    <row r="13" spans="1:6" ht="69.95" customHeight="1" x14ac:dyDescent="0.25">
      <c r="A13" s="287"/>
      <c r="B13" s="288" t="s">
        <v>288</v>
      </c>
      <c r="C13" s="103">
        <v>102000</v>
      </c>
      <c r="D13" s="103">
        <v>0</v>
      </c>
      <c r="E13" s="103">
        <v>0</v>
      </c>
      <c r="F13" s="103">
        <v>0</v>
      </c>
    </row>
    <row r="14" spans="1:6" ht="69.95" customHeight="1" x14ac:dyDescent="0.25">
      <c r="A14" s="287"/>
      <c r="B14" s="288" t="s">
        <v>588</v>
      </c>
      <c r="C14" s="103">
        <v>954500</v>
      </c>
      <c r="D14" s="103">
        <v>1023387</v>
      </c>
      <c r="E14" s="103">
        <v>1023387</v>
      </c>
      <c r="F14" s="103">
        <v>0</v>
      </c>
    </row>
    <row r="15" spans="1:6" ht="69.95" customHeight="1" x14ac:dyDescent="0.25">
      <c r="A15" s="285" t="s">
        <v>230</v>
      </c>
      <c r="B15" s="294" t="s">
        <v>287</v>
      </c>
      <c r="C15" s="279">
        <f>SUM(C10:C14)</f>
        <v>9012003</v>
      </c>
      <c r="D15" s="279">
        <v>8978890</v>
      </c>
      <c r="E15" s="279">
        <v>8978890</v>
      </c>
      <c r="F15" s="279">
        <f>SUM(F10:F14)</f>
        <v>8955503</v>
      </c>
    </row>
    <row r="16" spans="1:6" ht="69.95" customHeight="1" x14ac:dyDescent="0.25">
      <c r="A16" s="571" t="s">
        <v>232</v>
      </c>
      <c r="B16" s="572" t="s">
        <v>586</v>
      </c>
      <c r="C16" s="313">
        <v>3793610</v>
      </c>
      <c r="D16" s="313">
        <v>3793610</v>
      </c>
      <c r="E16" s="313">
        <v>3793610</v>
      </c>
      <c r="F16" s="313">
        <v>3302000</v>
      </c>
    </row>
    <row r="17" spans="1:6" ht="69.95" customHeight="1" x14ac:dyDescent="0.25">
      <c r="A17" s="84"/>
      <c r="B17" s="289" t="s">
        <v>587</v>
      </c>
      <c r="C17" s="103"/>
      <c r="D17" s="573">
        <v>3152384</v>
      </c>
      <c r="E17" s="228">
        <v>3152384</v>
      </c>
      <c r="F17" s="103">
        <v>4479000</v>
      </c>
    </row>
    <row r="18" spans="1:6" ht="69.95" customHeight="1" x14ac:dyDescent="0.25">
      <c r="A18" s="98"/>
      <c r="B18" s="289" t="s">
        <v>289</v>
      </c>
      <c r="C18" s="103"/>
      <c r="D18" s="71"/>
      <c r="E18" s="71"/>
      <c r="F18" s="103"/>
    </row>
    <row r="19" spans="1:6" ht="69.95" customHeight="1" x14ac:dyDescent="0.25">
      <c r="A19" s="259" t="s">
        <v>233</v>
      </c>
      <c r="B19" s="292" t="s">
        <v>139</v>
      </c>
      <c r="C19" s="103">
        <v>1800000</v>
      </c>
      <c r="D19" s="228">
        <v>2000000</v>
      </c>
      <c r="E19" s="228">
        <v>2000000</v>
      </c>
      <c r="F19" s="103">
        <v>2270000</v>
      </c>
    </row>
    <row r="20" spans="1:6" ht="69.95" customHeight="1" x14ac:dyDescent="0.25">
      <c r="A20" s="259" t="s">
        <v>234</v>
      </c>
      <c r="B20" s="290" t="s">
        <v>404</v>
      </c>
      <c r="C20" s="71"/>
      <c r="D20" s="228">
        <v>1247820</v>
      </c>
      <c r="E20" s="103">
        <v>1247820</v>
      </c>
      <c r="F20" s="103"/>
    </row>
    <row r="21" spans="1:6" ht="69.95" customHeight="1" x14ac:dyDescent="0.25">
      <c r="A21" s="259" t="s">
        <v>235</v>
      </c>
      <c r="B21" s="291" t="s">
        <v>405</v>
      </c>
      <c r="C21" s="71"/>
      <c r="D21" s="98"/>
      <c r="E21" s="71"/>
      <c r="F21" s="71"/>
    </row>
    <row r="22" spans="1:6" s="7" customFormat="1" ht="69.95" customHeight="1" x14ac:dyDescent="0.25">
      <c r="A22" s="266" t="s">
        <v>240</v>
      </c>
      <c r="B22" s="296" t="s">
        <v>131</v>
      </c>
      <c r="C22" s="280">
        <f>SUM(C15:C21)</f>
        <v>14605613</v>
      </c>
      <c r="D22" s="280">
        <f>SUM(D20+D19+D17+D16+D15)</f>
        <v>19172704</v>
      </c>
      <c r="E22" s="280">
        <f>SUM(E15:E20)</f>
        <v>19172704</v>
      </c>
      <c r="F22" s="280">
        <f>SUM(F15:F21)</f>
        <v>19006503</v>
      </c>
    </row>
    <row r="23" spans="1:6" ht="69.95" customHeight="1" x14ac:dyDescent="0.25">
      <c r="A23" s="266" t="s">
        <v>315</v>
      </c>
      <c r="B23" s="295" t="s">
        <v>421</v>
      </c>
      <c r="C23" s="135">
        <v>9746155</v>
      </c>
      <c r="D23" s="416">
        <v>29999999</v>
      </c>
      <c r="E23" s="135">
        <v>29999999</v>
      </c>
      <c r="F23" s="135">
        <v>46936269</v>
      </c>
    </row>
    <row r="24" spans="1:6" ht="69.95" customHeight="1" x14ac:dyDescent="0.25"/>
    <row r="25" spans="1:6" ht="39.950000000000003" customHeight="1" x14ac:dyDescent="0.25"/>
  </sheetData>
  <sheetProtection selectLockedCells="1" selectUnlockedCells="1"/>
  <mergeCells count="1">
    <mergeCell ref="B1:E1"/>
  </mergeCells>
  <phoneticPr fontId="0" type="noConversion"/>
  <pageMargins left="0.6" right="0.7" top="0.35" bottom="0.3298611111111111" header="0.51180555555555551" footer="0.51180555555555551"/>
  <pageSetup paperSize="9" scale="5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36"/>
  <sheetViews>
    <sheetView view="pageBreakPreview" topLeftCell="A19" zoomScaleNormal="100" zoomScaleSheetLayoutView="100" workbookViewId="0">
      <selection activeCell="A29" sqref="A29"/>
    </sheetView>
  </sheetViews>
  <sheetFormatPr defaultColWidth="7.85546875" defaultRowHeight="15.75" x14ac:dyDescent="0.25"/>
  <cols>
    <col min="1" max="2" width="6.28515625" style="30" customWidth="1"/>
    <col min="3" max="3" width="28.85546875" style="30" customWidth="1"/>
    <col min="4" max="4" width="23.85546875" style="52" customWidth="1"/>
    <col min="5" max="5" width="21.5703125" style="52" customWidth="1"/>
    <col min="6" max="6" width="19" style="52" customWidth="1"/>
    <col min="7" max="7" width="22.85546875" style="52" customWidth="1"/>
    <col min="8" max="8" width="7.85546875" style="52"/>
    <col min="9" max="9" width="19" style="52" bestFit="1" customWidth="1"/>
    <col min="10" max="245" width="7.85546875" style="52"/>
  </cols>
  <sheetData>
    <row r="1" spans="1:250" ht="48.75" customHeight="1" x14ac:dyDescent="0.25">
      <c r="A1" s="649" t="s">
        <v>589</v>
      </c>
      <c r="B1" s="649"/>
      <c r="C1" s="649"/>
      <c r="D1" s="649"/>
      <c r="E1" s="649"/>
      <c r="F1" s="30" t="s">
        <v>448</v>
      </c>
      <c r="G1" s="30"/>
      <c r="H1" s="30"/>
    </row>
    <row r="2" spans="1:250" ht="15.75" customHeight="1" x14ac:dyDescent="0.25">
      <c r="A2" s="37"/>
      <c r="B2" s="37"/>
      <c r="D2" s="30"/>
      <c r="E2" s="30"/>
      <c r="F2" s="30" t="s">
        <v>451</v>
      </c>
      <c r="G2" s="30"/>
      <c r="H2" s="30"/>
    </row>
    <row r="3" spans="1:250" s="18" customFormat="1" ht="57.75" customHeight="1" x14ac:dyDescent="0.25">
      <c r="A3" s="58" t="s">
        <v>1</v>
      </c>
      <c r="B3" s="58" t="s">
        <v>219</v>
      </c>
      <c r="C3" s="59" t="s">
        <v>2</v>
      </c>
      <c r="D3" s="354" t="s">
        <v>450</v>
      </c>
      <c r="E3" s="205" t="s">
        <v>590</v>
      </c>
      <c r="F3" s="354" t="s">
        <v>591</v>
      </c>
      <c r="G3" s="354" t="s">
        <v>488</v>
      </c>
      <c r="H3" s="30"/>
      <c r="IL3" s="19"/>
      <c r="IM3" s="19"/>
      <c r="IN3" s="19"/>
      <c r="IO3" s="19"/>
      <c r="IP3" s="19"/>
    </row>
    <row r="4" spans="1:250" s="18" customFormat="1" ht="39.950000000000003" customHeight="1" x14ac:dyDescent="0.25">
      <c r="A4" s="146" t="s">
        <v>6</v>
      </c>
      <c r="B4" s="147" t="s">
        <v>409</v>
      </c>
      <c r="C4" s="148" t="s">
        <v>410</v>
      </c>
      <c r="D4" s="71"/>
      <c r="E4" s="103"/>
      <c r="F4" s="71"/>
      <c r="G4" s="71"/>
      <c r="H4" s="30"/>
      <c r="IL4" s="19"/>
      <c r="IM4" s="19"/>
      <c r="IN4" s="19"/>
      <c r="IO4" s="19"/>
      <c r="IP4" s="19"/>
    </row>
    <row r="5" spans="1:250" ht="29.25" customHeight="1" x14ac:dyDescent="0.25">
      <c r="A5" s="149" t="s">
        <v>8</v>
      </c>
      <c r="B5" s="93" t="s">
        <v>295</v>
      </c>
      <c r="C5" s="60" t="s">
        <v>435</v>
      </c>
      <c r="D5" s="103">
        <v>76400180</v>
      </c>
      <c r="E5" s="103">
        <v>76400180</v>
      </c>
      <c r="F5" s="103">
        <v>192920</v>
      </c>
      <c r="G5" s="103">
        <v>76248275</v>
      </c>
      <c r="H5" s="30"/>
    </row>
    <row r="6" spans="1:250" ht="29.25" customHeight="1" x14ac:dyDescent="0.25">
      <c r="A6" s="149" t="s">
        <v>10</v>
      </c>
      <c r="B6" s="93" t="s">
        <v>295</v>
      </c>
      <c r="C6" s="60" t="s">
        <v>592</v>
      </c>
      <c r="D6" s="103"/>
      <c r="E6" s="103"/>
      <c r="F6" s="103"/>
      <c r="G6" s="103">
        <v>13507223</v>
      </c>
      <c r="H6" s="30"/>
    </row>
    <row r="7" spans="1:250" ht="29.25" customHeight="1" x14ac:dyDescent="0.25">
      <c r="A7" s="149" t="s">
        <v>12</v>
      </c>
      <c r="B7" s="93" t="s">
        <v>295</v>
      </c>
      <c r="C7" s="60" t="s">
        <v>593</v>
      </c>
      <c r="D7" s="103"/>
      <c r="E7" s="103"/>
      <c r="F7" s="103"/>
      <c r="G7" s="103">
        <v>314960</v>
      </c>
      <c r="H7" s="30"/>
    </row>
    <row r="8" spans="1:250" ht="29.25" customHeight="1" x14ac:dyDescent="0.25">
      <c r="A8" s="346" t="s">
        <v>14</v>
      </c>
      <c r="B8" s="94" t="s">
        <v>223</v>
      </c>
      <c r="C8" s="57" t="s">
        <v>594</v>
      </c>
      <c r="D8" s="103">
        <v>20628243</v>
      </c>
      <c r="E8" s="103">
        <v>20842178</v>
      </c>
      <c r="F8" s="103"/>
      <c r="G8" s="103">
        <v>3646950</v>
      </c>
      <c r="H8" s="30"/>
    </row>
    <row r="9" spans="1:250" ht="29.25" customHeight="1" x14ac:dyDescent="0.25">
      <c r="A9" s="346"/>
      <c r="B9" s="93"/>
      <c r="C9" s="60" t="s">
        <v>596</v>
      </c>
      <c r="D9" s="103"/>
      <c r="E9" s="103"/>
      <c r="F9" s="103"/>
      <c r="G9" s="103">
        <v>20587228</v>
      </c>
      <c r="H9" s="30"/>
    </row>
    <row r="10" spans="1:250" ht="29.25" customHeight="1" x14ac:dyDescent="0.25">
      <c r="A10" s="346"/>
      <c r="B10" s="93"/>
      <c r="C10" s="60" t="s">
        <v>595</v>
      </c>
      <c r="D10" s="103"/>
      <c r="E10" s="103"/>
      <c r="F10" s="103"/>
      <c r="G10" s="103">
        <v>85040</v>
      </c>
      <c r="H10" s="30"/>
    </row>
    <row r="11" spans="1:250" ht="29.25" customHeight="1" x14ac:dyDescent="0.25">
      <c r="A11" s="347"/>
      <c r="B11" s="348"/>
      <c r="C11" s="349"/>
      <c r="D11" s="279">
        <f>SUM(D5:D8)</f>
        <v>97028423</v>
      </c>
      <c r="E11" s="279">
        <f>SUM(E5:E8)</f>
        <v>97242358</v>
      </c>
      <c r="F11" s="279">
        <v>192920</v>
      </c>
      <c r="G11" s="279">
        <f>SUM(G5:G10)</f>
        <v>114389676</v>
      </c>
      <c r="H11" s="30"/>
    </row>
    <row r="12" spans="1:250" ht="29.25" customHeight="1" x14ac:dyDescent="0.25">
      <c r="A12" s="618" t="s">
        <v>16</v>
      </c>
      <c r="B12" s="93" t="s">
        <v>222</v>
      </c>
      <c r="C12" s="60" t="s">
        <v>469</v>
      </c>
      <c r="D12" s="103">
        <v>393700</v>
      </c>
      <c r="E12" s="103">
        <v>393700</v>
      </c>
      <c r="F12" s="103"/>
      <c r="G12" s="103"/>
      <c r="H12" s="30"/>
    </row>
    <row r="13" spans="1:250" ht="29.25" customHeight="1" x14ac:dyDescent="0.25">
      <c r="A13" s="346">
        <v>7</v>
      </c>
      <c r="B13" s="93" t="s">
        <v>223</v>
      </c>
      <c r="C13" s="60" t="s">
        <v>472</v>
      </c>
      <c r="D13" s="103">
        <v>106300</v>
      </c>
      <c r="E13" s="103">
        <v>106300</v>
      </c>
      <c r="F13" s="103"/>
      <c r="G13" s="103"/>
      <c r="H13" s="30"/>
    </row>
    <row r="14" spans="1:250" ht="31.5" customHeight="1" x14ac:dyDescent="0.25">
      <c r="A14" s="346">
        <v>8</v>
      </c>
      <c r="B14" s="93" t="s">
        <v>222</v>
      </c>
      <c r="C14" s="60" t="s">
        <v>467</v>
      </c>
      <c r="D14" s="103">
        <v>10143633</v>
      </c>
      <c r="E14" s="103">
        <v>10143633</v>
      </c>
      <c r="F14" s="103">
        <v>10477356</v>
      </c>
      <c r="G14" s="103"/>
      <c r="H14" s="30"/>
    </row>
    <row r="15" spans="1:250" ht="31.5" customHeight="1" x14ac:dyDescent="0.25">
      <c r="A15" s="346" t="s">
        <v>546</v>
      </c>
      <c r="B15" s="94" t="s">
        <v>223</v>
      </c>
      <c r="C15" s="57" t="s">
        <v>220</v>
      </c>
      <c r="D15" s="103">
        <v>2738806</v>
      </c>
      <c r="E15" s="103">
        <v>2738806</v>
      </c>
      <c r="F15" s="103">
        <v>2771593</v>
      </c>
      <c r="G15" s="103"/>
      <c r="H15" s="30"/>
    </row>
    <row r="16" spans="1:250" ht="31.5" customHeight="1" x14ac:dyDescent="0.25">
      <c r="A16" s="350"/>
      <c r="B16" s="350"/>
      <c r="C16" s="351" t="s">
        <v>461</v>
      </c>
      <c r="D16" s="280">
        <f>SUM(D15+D14+D13+D12)</f>
        <v>13382439</v>
      </c>
      <c r="E16" s="280">
        <f>SUM(E12:E15)</f>
        <v>13382439</v>
      </c>
      <c r="F16" s="280">
        <f>SUM(F14:F15)</f>
        <v>13248949</v>
      </c>
      <c r="G16" s="280"/>
      <c r="H16" s="30"/>
    </row>
    <row r="17" spans="1:250" s="21" customFormat="1" ht="32.1" customHeight="1" x14ac:dyDescent="0.25">
      <c r="A17" s="95"/>
      <c r="B17" s="95" t="s">
        <v>224</v>
      </c>
      <c r="C17" s="96" t="s">
        <v>112</v>
      </c>
      <c r="D17" s="280">
        <f>SUM(D11+D16)</f>
        <v>110410862</v>
      </c>
      <c r="E17" s="279">
        <v>98033423</v>
      </c>
      <c r="F17" s="280">
        <f>SUM(F11+F16)</f>
        <v>13441869</v>
      </c>
      <c r="G17" s="280">
        <f>SUM(G11+G16)</f>
        <v>114389676</v>
      </c>
      <c r="H17" s="56"/>
      <c r="I17" s="304"/>
      <c r="IL17" s="7"/>
      <c r="IM17" s="7"/>
      <c r="IN17" s="7"/>
      <c r="IO17" s="7"/>
      <c r="IP17" s="7"/>
    </row>
    <row r="18" spans="1:250" x14ac:dyDescent="0.25">
      <c r="A18" s="61"/>
      <c r="B18" s="61"/>
      <c r="C18" s="30" t="s">
        <v>475</v>
      </c>
      <c r="D18" s="345">
        <v>86937513</v>
      </c>
      <c r="G18" s="345">
        <v>90070458</v>
      </c>
    </row>
    <row r="19" spans="1:250" x14ac:dyDescent="0.25">
      <c r="A19" s="61"/>
      <c r="B19" s="61"/>
      <c r="C19" s="30" t="s">
        <v>476</v>
      </c>
      <c r="D19" s="353">
        <v>23473349</v>
      </c>
      <c r="F19" s="352"/>
      <c r="G19" s="353">
        <v>24319218</v>
      </c>
    </row>
    <row r="20" spans="1:250" x14ac:dyDescent="0.25">
      <c r="A20" s="61"/>
      <c r="B20" s="61"/>
      <c r="D20" s="345">
        <f>SUM(D18:D19)</f>
        <v>110410862</v>
      </c>
      <c r="G20" s="345">
        <f>SUM(G18:G19)</f>
        <v>114389676</v>
      </c>
    </row>
    <row r="21" spans="1:250" ht="31.5" customHeight="1" x14ac:dyDescent="0.3">
      <c r="B21" s="344" t="s">
        <v>597</v>
      </c>
      <c r="C21" s="344"/>
      <c r="E21" s="344"/>
      <c r="F21" s="56"/>
    </row>
    <row r="22" spans="1:250" ht="15.75" customHeight="1" x14ac:dyDescent="0.25">
      <c r="G22" s="52" t="s">
        <v>474</v>
      </c>
    </row>
    <row r="23" spans="1:250" ht="50.1" customHeight="1" x14ac:dyDescent="0.25">
      <c r="A23" s="92" t="s">
        <v>1</v>
      </c>
      <c r="B23" s="204"/>
      <c r="C23" s="204" t="s">
        <v>2</v>
      </c>
      <c r="D23" s="354" t="s">
        <v>450</v>
      </c>
      <c r="E23" s="205" t="s">
        <v>598</v>
      </c>
      <c r="F23" s="354" t="s">
        <v>599</v>
      </c>
      <c r="G23" s="354" t="s">
        <v>488</v>
      </c>
    </row>
    <row r="24" spans="1:250" ht="50.1" customHeight="1" x14ac:dyDescent="0.25">
      <c r="A24" s="84">
        <v>1</v>
      </c>
      <c r="B24" s="71" t="s">
        <v>225</v>
      </c>
      <c r="C24" s="127" t="s">
        <v>471</v>
      </c>
      <c r="D24" s="103">
        <v>13207196</v>
      </c>
      <c r="E24" s="103">
        <v>5354320</v>
      </c>
      <c r="F24" s="103">
        <v>1109958</v>
      </c>
      <c r="G24" s="103"/>
    </row>
    <row r="25" spans="1:250" ht="50.1" customHeight="1" x14ac:dyDescent="0.25">
      <c r="A25" s="84">
        <v>2</v>
      </c>
      <c r="B25" s="71" t="s">
        <v>226</v>
      </c>
      <c r="C25" s="71" t="s">
        <v>221</v>
      </c>
      <c r="D25" s="103">
        <v>3565977</v>
      </c>
      <c r="E25" s="206">
        <v>1445680</v>
      </c>
      <c r="F25" s="206">
        <v>299689</v>
      </c>
      <c r="G25" s="103"/>
    </row>
    <row r="26" spans="1:250" ht="50.1" customHeight="1" x14ac:dyDescent="0.25">
      <c r="A26" s="104"/>
      <c r="B26" s="104" t="s">
        <v>468</v>
      </c>
      <c r="C26" s="202"/>
      <c r="D26" s="279">
        <v>16773173</v>
      </c>
      <c r="E26" s="279">
        <v>6800000</v>
      </c>
      <c r="F26" s="279">
        <f>SUM(F21:F25)</f>
        <v>1409647</v>
      </c>
      <c r="G26" s="279"/>
    </row>
    <row r="27" spans="1:250" ht="50.1" customHeight="1" x14ac:dyDescent="0.25">
      <c r="A27" s="84">
        <v>3</v>
      </c>
      <c r="B27" s="71" t="s">
        <v>225</v>
      </c>
      <c r="C27" s="127" t="s">
        <v>600</v>
      </c>
      <c r="D27" s="103">
        <v>6461804</v>
      </c>
      <c r="E27" s="103">
        <v>41388380</v>
      </c>
      <c r="F27" s="103">
        <v>2320741</v>
      </c>
      <c r="G27" s="103">
        <v>56588570</v>
      </c>
    </row>
    <row r="28" spans="1:250" ht="50.1" customHeight="1" x14ac:dyDescent="0.25">
      <c r="A28" s="84">
        <v>4</v>
      </c>
      <c r="B28" s="71" t="s">
        <v>227</v>
      </c>
      <c r="C28" s="71" t="s">
        <v>228</v>
      </c>
      <c r="D28" s="103"/>
      <c r="E28" s="71"/>
      <c r="F28" s="103"/>
      <c r="G28" s="103"/>
    </row>
    <row r="29" spans="1:250" ht="50.1" customHeight="1" x14ac:dyDescent="0.25">
      <c r="A29" s="84">
        <v>5</v>
      </c>
      <c r="B29" s="71" t="s">
        <v>226</v>
      </c>
      <c r="C29" s="71" t="s">
        <v>221</v>
      </c>
      <c r="D29" s="103">
        <v>1744702</v>
      </c>
      <c r="E29" s="206">
        <v>11688632</v>
      </c>
      <c r="F29" s="206">
        <v>102341</v>
      </c>
      <c r="G29" s="103">
        <v>15194019</v>
      </c>
    </row>
    <row r="30" spans="1:250" ht="50.1" customHeight="1" x14ac:dyDescent="0.25">
      <c r="A30" s="104"/>
      <c r="B30" s="104"/>
      <c r="C30" s="144" t="s">
        <v>473</v>
      </c>
      <c r="D30" s="280">
        <f>SUM(D27:D29)</f>
        <v>8206506</v>
      </c>
      <c r="E30" s="106">
        <f>SUM(E27:E29)</f>
        <v>53077012</v>
      </c>
      <c r="F30" s="280">
        <f>SUM(F27:F29)</f>
        <v>2423082</v>
      </c>
      <c r="G30" s="280">
        <f>SUM(G27:G29)</f>
        <v>71782589</v>
      </c>
    </row>
    <row r="31" spans="1:250" x14ac:dyDescent="0.25">
      <c r="C31" s="30" t="s">
        <v>477</v>
      </c>
      <c r="D31" s="312">
        <v>19669000</v>
      </c>
      <c r="E31" s="30"/>
      <c r="F31" s="30"/>
      <c r="G31" s="312">
        <v>56588570</v>
      </c>
    </row>
    <row r="32" spans="1:250" x14ac:dyDescent="0.25">
      <c r="C32" s="30" t="s">
        <v>478</v>
      </c>
      <c r="D32" s="355">
        <v>5310679</v>
      </c>
      <c r="E32" s="30"/>
      <c r="F32" s="30"/>
      <c r="G32" s="355">
        <v>15194019</v>
      </c>
    </row>
    <row r="33" spans="4:7" x14ac:dyDescent="0.25">
      <c r="D33" s="312">
        <f>SUM(D31:D32)</f>
        <v>24979679</v>
      </c>
      <c r="E33" s="30"/>
      <c r="F33" s="30"/>
      <c r="G33" s="312">
        <f>SUM(G31:G32)</f>
        <v>71782589</v>
      </c>
    </row>
    <row r="36" spans="4:7" ht="16.5" customHeight="1" x14ac:dyDescent="0.25"/>
  </sheetData>
  <sheetProtection selectLockedCells="1" selectUnlockedCells="1"/>
  <mergeCells count="1">
    <mergeCell ref="A1:E1"/>
  </mergeCells>
  <phoneticPr fontId="0" type="noConversion"/>
  <printOptions horizontalCentered="1"/>
  <pageMargins left="0.27569444444444446" right="0.36249999999999999" top="0.74791666666666667" bottom="0.39374999999999999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4935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22</vt:i4>
      </vt:variant>
    </vt:vector>
  </HeadingPairs>
  <TitlesOfParts>
    <vt:vector size="38" baseType="lpstr">
      <vt:lpstr>1.KisrMérleg</vt:lpstr>
      <vt:lpstr> 2a.Kisr.önk bevétel</vt:lpstr>
      <vt:lpstr>2b.kisr.önk kiadás</vt:lpstr>
      <vt:lpstr>3a. Kisr.melléklet</vt:lpstr>
      <vt:lpstr>3b.kisrecse.személyi </vt:lpstr>
      <vt:lpstr>3ckisr.dologi </vt:lpstr>
      <vt:lpstr>4.Kisr Feladatok</vt:lpstr>
      <vt:lpstr>5. Kisr Támogatások</vt:lpstr>
      <vt:lpstr>6.-7-kisr. beruh.-felú kiadás </vt:lpstr>
      <vt:lpstr>8-9. melléklet</vt:lpstr>
      <vt:lpstr>10.Műk.célra átv. 11. felha c.</vt:lpstr>
      <vt:lpstr>12 .Kisr.egyéb műk tám.fel.átad</vt:lpstr>
      <vt:lpstr>13.kisr. Ellátott jutt. </vt:lpstr>
      <vt:lpstr>14. stabilitás</vt:lpstr>
      <vt:lpstr>15. likv.</vt:lpstr>
      <vt:lpstr>16.3 éve terv</vt:lpstr>
      <vt:lpstr>Excel_BuiltIn__FilterDatabase_2</vt:lpstr>
      <vt:lpstr>Excel_BuiltIn_Print_Area_15</vt:lpstr>
      <vt:lpstr>Excel_BuiltIn_Print_Area_17</vt:lpstr>
      <vt:lpstr>Excel_BuiltIn_Print_Area_4</vt:lpstr>
      <vt:lpstr>Excel_BuiltIn_Print_Titles_2_1</vt:lpstr>
      <vt:lpstr>Excel_BuiltIn_Print_Titles_3_1</vt:lpstr>
      <vt:lpstr>' 2a.Kisr.önk bevétel'!Nyomtatási_cím</vt:lpstr>
      <vt:lpstr>' 2a.Kisr.önk bevétel'!Nyomtatási_terület</vt:lpstr>
      <vt:lpstr>'1.KisrMérleg'!Nyomtatási_terület</vt:lpstr>
      <vt:lpstr>'10.Műk.célra átv. 11. felha c.'!Nyomtatási_terület</vt:lpstr>
      <vt:lpstr>'12 .Kisr.egyéb műk tám.fel.átad'!Nyomtatási_terület</vt:lpstr>
      <vt:lpstr>'13.kisr. Ellátott jutt. '!Nyomtatási_terület</vt:lpstr>
      <vt:lpstr>'14. stabilitás'!Nyomtatási_terület</vt:lpstr>
      <vt:lpstr>'15. likv.'!Nyomtatási_terület</vt:lpstr>
      <vt:lpstr>'2b.kisr.önk kiadás'!Nyomtatási_terület</vt:lpstr>
      <vt:lpstr>'3a. Kisr.melléklet'!Nyomtatási_terület</vt:lpstr>
      <vt:lpstr>'3b.kisrecse.személyi '!Nyomtatási_terület</vt:lpstr>
      <vt:lpstr>'3ckisr.dologi '!Nyomtatási_terület</vt:lpstr>
      <vt:lpstr>'4.Kisr Feladatok'!Nyomtatási_terület</vt:lpstr>
      <vt:lpstr>'5. Kisr Támogatások'!Nyomtatási_terület</vt:lpstr>
      <vt:lpstr>'6.-7-kisr. beruh.-felú kiadás '!Nyomtatási_terület</vt:lpstr>
      <vt:lpstr>'8-9.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</dc:creator>
  <cp:lastModifiedBy>Windows-felhasználó</cp:lastModifiedBy>
  <cp:revision>519</cp:revision>
  <cp:lastPrinted>2021-02-23T13:40:10Z</cp:lastPrinted>
  <dcterms:created xsi:type="dcterms:W3CDTF">2002-11-18T12:26:49Z</dcterms:created>
  <dcterms:modified xsi:type="dcterms:W3CDTF">2021-06-09T09:53:59Z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-1398869409</vt:r8>
  </property>
  <property fmtid="{D5CDD505-2E9C-101B-9397-08002B2CF9AE}" pid="3" name="_AuthorEmail">
    <vt:lpwstr>fodor.csaba1@chello.hu</vt:lpwstr>
  </property>
  <property fmtid="{D5CDD505-2E9C-101B-9397-08002B2CF9AE}" pid="4" name="_AuthorEmailDisplayName">
    <vt:lpwstr>Fodor Csaba</vt:lpwstr>
  </property>
</Properties>
</file>