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filterPrivacy="1" defaultThemeVersion="124226"/>
  <xr:revisionPtr revIDLastSave="0" documentId="8_{F3B99E09-5B77-4F3A-A2F8-BD62EA7D6934}" xr6:coauthVersionLast="47" xr6:coauthVersionMax="47" xr10:uidLastSave="{00000000-0000-0000-0000-000000000000}"/>
  <bookViews>
    <workbookView xWindow="-120" yWindow="-120" windowWidth="29040" windowHeight="15840" activeTab="6"/>
  </bookViews>
  <sheets>
    <sheet name="1" sheetId="34" r:id="rId1"/>
    <sheet name="2" sheetId="35" r:id="rId2"/>
    <sheet name="2.1" sheetId="27" r:id="rId3"/>
    <sheet name="2.2" sheetId="38" r:id="rId4"/>
    <sheet name="3" sheetId="36" r:id="rId5"/>
    <sheet name="3.1" sheetId="26" r:id="rId6"/>
    <sheet name="3.2" sheetId="40" r:id="rId7"/>
    <sheet name="4" sheetId="24" r:id="rId8"/>
    <sheet name="5" sheetId="25" r:id="rId9"/>
    <sheet name="6" sheetId="9" r:id="rId10"/>
    <sheet name="7" sheetId="10" r:id="rId11"/>
    <sheet name="8" sheetId="12" r:id="rId12"/>
    <sheet name="9" sheetId="13" r:id="rId13"/>
    <sheet name="10" sheetId="16" r:id="rId14"/>
    <sheet name="11" sheetId="32" r:id="rId15"/>
    <sheet name="12" sheetId="29" r:id="rId16"/>
    <sheet name="13" sheetId="33" r:id="rId17"/>
  </sheets>
  <definedNames>
    <definedName name="_xlnm.Print_Titles" localSheetId="0">'1'!$4:$5</definedName>
    <definedName name="_xlnm.Print_Titles" localSheetId="16">'13'!$4:$5</definedName>
    <definedName name="_xlnm.Print_Titles" localSheetId="1">'2'!$6:$6</definedName>
    <definedName name="_xlnm.Print_Titles" localSheetId="4">'3'!$7:$7</definedName>
    <definedName name="_xlnm.Print_Titles" localSheetId="6">'3.2'!$4:$8</definedName>
    <definedName name="_xlnm.Print_Area" localSheetId="0">'1'!$A$1:$BV$28</definedName>
    <definedName name="_xlnm.Print_Area" localSheetId="16">'13'!$A$1:$BO$35</definedName>
    <definedName name="_xlnm.Print_Area" localSheetId="1">'2'!$A$2:$AR$96</definedName>
    <definedName name="_xlnm.Print_Area" localSheetId="3">'2.2'!$A$2:$AL$31</definedName>
    <definedName name="_xlnm.Print_Area" localSheetId="4">'3'!$A$1:$AR$66</definedName>
    <definedName name="_xlnm.Print_Area" localSheetId="6">'3.2'!$A$1:$AI$33</definedName>
  </definedNames>
  <calcPr calcId="181029" fullCalcOnLoad="1"/>
</workbook>
</file>

<file path=xl/calcChain.xml><?xml version="1.0" encoding="utf-8"?>
<calcChain xmlns="http://schemas.openxmlformats.org/spreadsheetml/2006/main">
  <c r="AI26" i="40" l="1"/>
  <c r="AI33" i="40"/>
  <c r="AI20" i="40"/>
  <c r="AH20" i="40"/>
  <c r="AH26" i="40"/>
  <c r="AH33" i="40"/>
  <c r="AG20" i="40"/>
  <c r="AG26" i="40"/>
  <c r="AG33" i="40"/>
  <c r="AG31" i="38"/>
  <c r="AL24" i="38"/>
  <c r="AL31" i="38"/>
  <c r="AK24" i="38"/>
  <c r="AK31" i="38"/>
  <c r="AG24" i="38"/>
  <c r="AO65" i="36"/>
  <c r="AK65" i="36"/>
  <c r="AG65" i="36"/>
  <c r="AO61" i="36"/>
  <c r="AK61" i="36"/>
  <c r="AG61" i="36"/>
  <c r="AO57" i="36"/>
  <c r="AK57" i="36"/>
  <c r="AG57" i="36"/>
  <c r="AO51" i="36"/>
  <c r="AK51" i="36"/>
  <c r="AG51" i="36"/>
  <c r="AO40" i="36"/>
  <c r="AO38" i="36"/>
  <c r="AG38" i="36"/>
  <c r="AO29" i="36"/>
  <c r="AK29" i="36"/>
  <c r="AK40" i="36"/>
  <c r="AG29" i="36"/>
  <c r="AG40" i="36"/>
  <c r="AO26" i="36"/>
  <c r="AK26" i="36"/>
  <c r="AG26" i="36"/>
  <c r="AK20" i="36"/>
  <c r="AK66" i="36"/>
  <c r="AO14" i="36"/>
  <c r="AO20" i="36"/>
  <c r="AO66" i="36"/>
  <c r="AK14" i="36"/>
  <c r="AG14" i="36"/>
  <c r="AG20" i="36"/>
  <c r="AG66" i="36"/>
  <c r="AO95" i="35"/>
  <c r="AK95" i="35"/>
  <c r="AG95" i="35"/>
  <c r="AO86" i="35"/>
  <c r="AK86" i="35"/>
  <c r="AG86" i="35"/>
  <c r="AO81" i="35"/>
  <c r="AK81" i="35"/>
  <c r="AG81" i="35"/>
  <c r="AO73" i="35"/>
  <c r="AG73" i="35"/>
  <c r="AO60" i="35"/>
  <c r="AK60" i="35"/>
  <c r="AG60" i="35"/>
  <c r="AO50" i="35"/>
  <c r="AK50" i="35"/>
  <c r="AG50" i="35"/>
  <c r="AO44" i="35"/>
  <c r="AK44" i="35"/>
  <c r="AG44" i="35"/>
  <c r="AO41" i="35"/>
  <c r="AG41" i="35"/>
  <c r="AO33" i="35"/>
  <c r="AK33" i="35"/>
  <c r="AG33" i="35"/>
  <c r="AO30" i="35"/>
  <c r="AO51" i="35"/>
  <c r="AK30" i="35"/>
  <c r="AG30" i="35"/>
  <c r="AG51" i="35"/>
  <c r="AO24" i="35"/>
  <c r="AO25" i="35"/>
  <c r="AG24" i="35"/>
  <c r="AG25" i="35"/>
  <c r="AO20" i="35"/>
  <c r="AK20" i="35"/>
  <c r="AG20" i="35"/>
  <c r="BV22" i="34"/>
  <c r="BR22" i="34"/>
  <c r="BN22" i="34"/>
  <c r="AK22" i="34"/>
  <c r="AG22" i="34"/>
  <c r="AC22" i="34"/>
  <c r="BV16" i="34"/>
  <c r="BV23" i="34"/>
  <c r="BR16" i="34"/>
  <c r="BR23" i="34"/>
  <c r="BN16" i="34"/>
  <c r="BN23" i="34"/>
  <c r="AK16" i="34"/>
  <c r="AK23" i="34"/>
  <c r="AG16" i="34"/>
  <c r="AG23" i="34"/>
  <c r="AC16" i="34"/>
  <c r="AC23" i="34"/>
  <c r="AC8" i="34"/>
  <c r="BJ16" i="33"/>
  <c r="AA16" i="33"/>
  <c r="AA23" i="33"/>
  <c r="C33" i="13"/>
  <c r="B24" i="26"/>
  <c r="BJ22" i="33"/>
  <c r="AE22" i="33"/>
  <c r="AE23" i="33"/>
  <c r="BN22" i="33"/>
  <c r="AI18" i="33"/>
  <c r="BN15" i="33"/>
  <c r="BN14" i="33"/>
  <c r="BO14" i="33"/>
  <c r="AI14" i="33"/>
  <c r="BN13" i="33"/>
  <c r="BO13" i="33"/>
  <c r="AI12" i="33"/>
  <c r="AI11" i="33"/>
  <c r="BN10" i="33"/>
  <c r="BO10" i="33"/>
  <c r="AI10" i="33"/>
  <c r="AI9" i="33"/>
  <c r="AI8" i="33"/>
  <c r="BN7" i="33"/>
  <c r="BO7" i="33"/>
  <c r="AI7" i="33"/>
  <c r="BO6" i="33"/>
  <c r="AI6" i="33"/>
  <c r="C22" i="9"/>
  <c r="N14" i="16"/>
  <c r="F14" i="9"/>
  <c r="B22" i="9"/>
  <c r="C15" i="24"/>
  <c r="C25" i="24"/>
  <c r="J18" i="9"/>
  <c r="F18" i="9"/>
  <c r="J14" i="9"/>
  <c r="B15" i="27"/>
  <c r="C11" i="29"/>
  <c r="B20" i="26"/>
  <c r="D24" i="16"/>
  <c r="E33" i="25"/>
  <c r="C27" i="25"/>
  <c r="C33" i="25"/>
  <c r="E34" i="25"/>
  <c r="C20" i="25"/>
  <c r="E24" i="24"/>
  <c r="C21" i="24"/>
  <c r="E15" i="24"/>
  <c r="E25" i="24"/>
  <c r="D24" i="12"/>
  <c r="C24" i="12"/>
  <c r="M24" i="16"/>
  <c r="L24" i="16"/>
  <c r="K24" i="16"/>
  <c r="J24" i="16"/>
  <c r="I24" i="16"/>
  <c r="H24" i="16"/>
  <c r="G24" i="16"/>
  <c r="F24" i="16"/>
  <c r="E24" i="16"/>
  <c r="C24" i="16"/>
  <c r="B24" i="16"/>
  <c r="N20" i="16"/>
  <c r="N17" i="16"/>
  <c r="N24" i="16"/>
  <c r="I22" i="9"/>
  <c r="H22" i="9"/>
  <c r="G22" i="9"/>
  <c r="E22" i="9"/>
  <c r="D22" i="9"/>
  <c r="J19" i="9"/>
  <c r="F19" i="9"/>
  <c r="J17" i="9"/>
  <c r="F17" i="9"/>
  <c r="J16" i="9"/>
  <c r="F16" i="9"/>
  <c r="J15" i="9"/>
  <c r="F15" i="9"/>
  <c r="J13" i="9"/>
  <c r="F13" i="9"/>
  <c r="J12" i="9"/>
  <c r="F12" i="9"/>
  <c r="J11" i="9"/>
  <c r="F11" i="9"/>
  <c r="J10" i="9"/>
  <c r="F10" i="9"/>
  <c r="J9" i="9"/>
  <c r="F9" i="9"/>
  <c r="J8" i="9"/>
  <c r="F8" i="9"/>
  <c r="BO22" i="33"/>
  <c r="BO23" i="33"/>
  <c r="BN16" i="33"/>
  <c r="BJ23" i="33"/>
  <c r="B19" i="27"/>
  <c r="BN23" i="33"/>
  <c r="BO16" i="33"/>
  <c r="J22" i="9"/>
  <c r="F22" i="9"/>
  <c r="AG96" i="35"/>
  <c r="AO96" i="35"/>
</calcChain>
</file>

<file path=xl/sharedStrings.xml><?xml version="1.0" encoding="utf-8"?>
<sst xmlns="http://schemas.openxmlformats.org/spreadsheetml/2006/main" count="1135" uniqueCount="844">
  <si>
    <t>K1-K8. Költségvetési kiadások</t>
  </si>
  <si>
    <t>Megnevezés</t>
  </si>
  <si>
    <t>ezer forintban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</si>
  <si>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</si>
  <si>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</si>
  <si>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</si>
  <si>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</si>
  <si>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</si>
  <si>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</si>
  <si>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</si>
  <si>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</si>
  <si>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</si>
  <si>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</si>
  <si>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</si>
  <si>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</si>
  <si>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</si>
  <si>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</si>
  <si>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</si>
  <si>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</si>
  <si>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</si>
  <si>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</si>
  <si>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</si>
  <si>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</si>
  <si>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</si>
  <si>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</si>
  <si>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</si>
  <si>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</si>
  <si>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</si>
  <si>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</si>
  <si>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</si>
  <si>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</si>
  <si>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</si>
  <si>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</si>
  <si>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</si>
  <si>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</si>
  <si>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</si>
  <si>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</si>
  <si>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</si>
  <si>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</si>
  <si>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</si>
  <si>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</si>
  <si>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</si>
  <si>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</si>
  <si>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</si>
  <si>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</si>
  <si>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</si>
  <si>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</si>
  <si>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</si>
  <si>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</si>
  <si>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</si>
  <si>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</si>
  <si>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</si>
  <si>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</si>
  <si>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</si>
  <si>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</si>
  <si>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</si>
  <si>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</si>
  <si>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</si>
  <si>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</si>
  <si>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</si>
  <si>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</si>
  <si>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</si>
  <si>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</si>
  <si>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</si>
  <si>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</si>
  <si>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</si>
  <si>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</si>
  <si>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</si>
  <si>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</si>
  <si>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</si>
  <si>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</si>
  <si>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</si>
  <si>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</si>
  <si>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</si>
  <si>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</si>
  <si>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</si>
  <si>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</si>
  <si>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</si>
  <si>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</si>
  <si>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</si>
  <si>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</si>
  <si>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</si>
  <si>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</si>
  <si>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</si>
  <si>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</si>
  <si>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</si>
  <si>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</si>
  <si>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</si>
  <si>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</si>
  <si>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</si>
  <si>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</si>
  <si>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</si>
  <si>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</si>
  <si>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</si>
  <si>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</si>
  <si>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</si>
  <si>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</si>
  <si>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</si>
  <si>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</si>
  <si>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</si>
  <si>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</si>
  <si>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</si>
  <si>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</si>
  <si>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</si>
  <si>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</si>
  <si>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</si>
  <si>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</si>
  <si>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</si>
  <si>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</si>
  <si>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</si>
  <si>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</si>
  <si>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</si>
  <si>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</si>
  <si>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</si>
  <si>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</si>
  <si>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</si>
  <si>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</si>
  <si>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</si>
  <si>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</si>
  <si>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</si>
  <si>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</si>
  <si>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</si>
  <si>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</si>
  <si>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</si>
  <si>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</si>
  <si>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</si>
  <si>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</si>
  <si>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</si>
  <si>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</si>
  <si>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</si>
  <si>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</si>
  <si>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</si>
  <si>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</si>
  <si>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</si>
  <si>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</si>
  <si>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</si>
  <si>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</si>
  <si>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</si>
  <si>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</si>
  <si>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</si>
  <si>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</si>
  <si>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</si>
  <si>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</si>
  <si>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</si>
  <si>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</si>
  <si>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</si>
  <si>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</si>
  <si>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</si>
  <si>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</si>
  <si>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</si>
  <si>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</si>
  <si>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</si>
  <si>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</si>
  <si>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</si>
  <si>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</si>
  <si>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</si>
  <si>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</si>
  <si>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</si>
  <si>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</si>
  <si>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</si>
  <si>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</si>
  <si>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</si>
  <si>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</si>
  <si>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</si>
  <si>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</si>
  <si>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</si>
  <si>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</si>
  <si>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</si>
  <si>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</si>
  <si>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</si>
  <si>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</si>
  <si>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</si>
  <si>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</si>
  <si>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</si>
  <si>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</si>
  <si>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</si>
  <si>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</si>
  <si>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</si>
  <si>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</si>
  <si>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</si>
  <si>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</si>
  <si>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</si>
  <si>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</si>
  <si>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</si>
  <si>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</si>
  <si>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</si>
  <si>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</si>
  <si>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</si>
  <si>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</si>
  <si>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</si>
  <si>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</si>
  <si>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</si>
  <si>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</si>
  <si>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</si>
  <si>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</si>
  <si>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</si>
  <si>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</si>
  <si>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</si>
  <si>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</si>
  <si>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</si>
  <si>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</si>
  <si>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</si>
  <si>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</si>
  <si>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</si>
  <si>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</si>
  <si>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</si>
  <si>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</si>
  <si>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</si>
  <si>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</si>
  <si>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</si>
  <si>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</si>
  <si>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</si>
  <si>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</si>
  <si>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</si>
  <si>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</si>
  <si>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</si>
  <si>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</si>
  <si>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</si>
  <si>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</si>
  <si>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</si>
  <si>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</si>
  <si>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</si>
  <si>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</si>
  <si>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</si>
  <si>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</si>
  <si>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</si>
  <si>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</si>
  <si>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</si>
  <si>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</si>
  <si>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</si>
  <si>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</si>
  <si>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</si>
  <si>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</si>
  <si>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</si>
  <si>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</si>
  <si>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</si>
  <si>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</si>
  <si>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</si>
  <si>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</si>
  <si>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</si>
  <si>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</si>
  <si>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</si>
  <si>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</si>
  <si>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</si>
  <si>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</si>
  <si>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</si>
  <si>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</si>
  <si>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</si>
  <si>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</si>
  <si>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</si>
  <si>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</si>
  <si>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</si>
  <si>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</si>
  <si>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</si>
  <si>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</si>
  <si>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</si>
  <si>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</si>
  <si>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</si>
  <si>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</si>
  <si>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</si>
  <si>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</si>
  <si>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</si>
  <si>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</si>
  <si>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</si>
  <si>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</si>
  <si>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</si>
  <si>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</si>
  <si>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</si>
  <si>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</si>
  <si>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</si>
  <si>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</si>
  <si>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</si>
  <si>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</si>
  <si>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</si>
  <si>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</si>
  <si>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</si>
  <si>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</si>
  <si>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</si>
  <si>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</si>
  <si>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</si>
  <si>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</si>
  <si>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</si>
  <si>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</si>
  <si>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</si>
  <si>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</si>
  <si>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</si>
  <si>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</si>
  <si>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</si>
  <si>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</si>
  <si>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</si>
  <si>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</si>
  <si>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</si>
  <si>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</si>
  <si>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</si>
  <si>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</si>
  <si>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</si>
  <si>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</si>
  <si>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</si>
  <si>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</si>
  <si>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</si>
  <si>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</si>
  <si>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</si>
  <si>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</si>
  <si>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</si>
  <si>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</si>
  <si>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</si>
  <si>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</si>
  <si>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</si>
  <si>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</si>
  <si>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</si>
  <si>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</si>
  <si>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</si>
  <si>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</si>
  <si>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</si>
  <si>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</si>
  <si>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</si>
  <si>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</si>
  <si>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</si>
  <si>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</si>
  <si>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</si>
  <si>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</si>
  <si>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</si>
  <si>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</si>
  <si>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</si>
  <si>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</si>
  <si>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</si>
  <si>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</si>
  <si>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</si>
  <si>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</si>
  <si>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</si>
  <si>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</si>
  <si>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</si>
  <si>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</si>
  <si>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</si>
  <si>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</si>
  <si>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</si>
  <si>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</si>
  <si>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</si>
  <si>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</si>
  <si>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</si>
  <si>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</si>
  <si>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</si>
  <si>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</si>
  <si>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</si>
  <si>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</si>
  <si>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</si>
  <si>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</si>
  <si>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</si>
  <si>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</si>
  <si>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</si>
  <si>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</si>
  <si>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</si>
  <si>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</si>
  <si>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</si>
  <si>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</si>
  <si>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</si>
  <si>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</si>
  <si>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</si>
  <si>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</si>
  <si>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</si>
  <si>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</si>
  <si>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</si>
  <si>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</si>
  <si>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</si>
  <si>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</si>
  <si>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</si>
  <si>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</si>
  <si>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</si>
  <si>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</si>
  <si>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</si>
  <si>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</si>
  <si>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</si>
  <si>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</si>
  <si>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</si>
  <si>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</si>
  <si>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</si>
  <si>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</si>
  <si>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</si>
  <si>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</si>
  <si>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</si>
  <si>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</si>
  <si>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</si>
  <si>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</si>
  <si>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</si>
  <si>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</si>
  <si>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</si>
  <si>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</si>
  <si>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</si>
  <si>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</si>
  <si>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</si>
  <si>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</si>
  <si>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</si>
  <si>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</si>
  <si>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</si>
  <si>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</si>
  <si>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</si>
  <si>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</si>
  <si>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</si>
  <si>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</si>
  <si>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</si>
  <si>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>Személyi juttatások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</si>
  <si>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</si>
  <si>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</si>
  <si>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</si>
  <si>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</si>
  <si>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</si>
  <si>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</si>
  <si>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</si>
  <si>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</si>
  <si>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</si>
  <si>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</si>
  <si>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</si>
  <si>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</si>
  <si>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Pénzügyi lízing kiadásai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</si>
  <si>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</si>
  <si>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</si>
  <si>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</si>
  <si>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</si>
  <si>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Finanszírozási kiadások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</si>
  <si>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</si>
  <si>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</si>
  <si>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</si>
  <si>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</si>
  <si>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</si>
  <si>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Finanszírozási bevételek</t>
  </si>
  <si>
    <t>Költségvetési kiadások (=3+…+10)</t>
  </si>
  <si>
    <t>Finanszírozási kiadások (=12+…+15)</t>
  </si>
  <si>
    <t>Kiadások összesen (=11+16)</t>
  </si>
  <si>
    <t>Bevételek összesen (=8+14)</t>
  </si>
  <si>
    <t>Bevételek</t>
  </si>
  <si>
    <t>Kiadások</t>
  </si>
  <si>
    <t>5.</t>
  </si>
  <si>
    <t>6.</t>
  </si>
  <si>
    <t>7.</t>
  </si>
  <si>
    <t>8.</t>
  </si>
  <si>
    <t>9.</t>
  </si>
  <si>
    <t>10.</t>
  </si>
  <si>
    <t>11.</t>
  </si>
  <si>
    <t>12.</t>
  </si>
  <si>
    <t>Rövid lejáratú hitelek törlesztése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</si>
  <si>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</si>
  <si>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</si>
  <si>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</si>
  <si>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</si>
  <si>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</si>
  <si>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</si>
  <si>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</si>
  <si>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</si>
  <si>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</si>
  <si>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</si>
  <si>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</si>
  <si>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</si>
  <si>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Kiadás</t>
  </si>
  <si>
    <t>Bevétel</t>
  </si>
  <si>
    <t>Személyi juttatások és járulékok</t>
  </si>
  <si>
    <t>Felhalmozási/finanszírozási kiadások</t>
  </si>
  <si>
    <t>Összesen</t>
  </si>
  <si>
    <t>Költségvetési támogatás</t>
  </si>
  <si>
    <t>Átvett pénzeszközök/feladathoz kapcsolódó bevétel</t>
  </si>
  <si>
    <t>Kötelező önkormányzati feladatok</t>
  </si>
  <si>
    <t>Óvodai ellátás</t>
  </si>
  <si>
    <t>Házi segítségnyújtás</t>
  </si>
  <si>
    <t>Helyi közfoglalkoztatás</t>
  </si>
  <si>
    <t>Könyvtári és közművelődési feladatok</t>
  </si>
  <si>
    <t>Önként vállalt feladatok</t>
  </si>
  <si>
    <t>Összesen:</t>
  </si>
  <si>
    <t>Felhalmozási kiadás  megnevezése</t>
  </si>
  <si>
    <t>Teljes költség</t>
  </si>
  <si>
    <t>Kivitelezés kezdési és befejezési éve</t>
  </si>
  <si>
    <t>ÖSSZESEN: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</si>
  <si>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</si>
  <si>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</si>
  <si>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</si>
  <si>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</si>
  <si>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</si>
  <si>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</si>
  <si>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</si>
  <si>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</si>
  <si>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</si>
  <si>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</si>
  <si>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</si>
  <si>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</si>
  <si>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</si>
  <si>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</si>
  <si>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</si>
  <si>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</si>
  <si>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</si>
  <si>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</si>
  <si>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</si>
  <si>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</si>
  <si>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</si>
  <si>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Jogcím</t>
  </si>
  <si>
    <t>Támogatás</t>
  </si>
  <si>
    <t xml:space="preserve"> Ft</t>
  </si>
  <si>
    <t>I.</t>
  </si>
  <si>
    <t>Helyi önkormányztok működésének általános támogatása</t>
  </si>
  <si>
    <t>I.1.a)</t>
  </si>
  <si>
    <t>Önkormányzati hivatal működésének támogatása</t>
  </si>
  <si>
    <t>I.1.b)</t>
  </si>
  <si>
    <t>Település-üzemeltetéshez kapcsolódó feladatellátás</t>
  </si>
  <si>
    <t>I.1.ba)</t>
  </si>
  <si>
    <t>A zöldterölet-gazdálkodással kapcsolatos feladatok ellátásának támogatása</t>
  </si>
  <si>
    <t>I.1.bb)</t>
  </si>
  <si>
    <t>Közvilágítás fenntartásának támogatása</t>
  </si>
  <si>
    <t>I.1.bc)</t>
  </si>
  <si>
    <t>Köztemető fenntartással kapcsolatos feladatok támogatása</t>
  </si>
  <si>
    <t>I.1.bd)</t>
  </si>
  <si>
    <t>Közutak fenntartásának támogatása</t>
  </si>
  <si>
    <t>Egyéb kötelező önkormányzati feladatok támogatása</t>
  </si>
  <si>
    <t>II.</t>
  </si>
  <si>
    <t>A települési önkormányzatok egyes köznevelési és gyermekétkeztetési feladatainak támogatása</t>
  </si>
  <si>
    <t>II.1.</t>
  </si>
  <si>
    <t>Óvodapedagógusok, és az óvodapedagógusok nevelő munkáját közvetlenül segítők bértámogatása</t>
  </si>
  <si>
    <t xml:space="preserve">II.2. </t>
  </si>
  <si>
    <t>Óvodaműködtetési támogatás</t>
  </si>
  <si>
    <t>II.3.</t>
  </si>
  <si>
    <t>Ingyenes és kedvezményes gyermekétkeztetés támogatása</t>
  </si>
  <si>
    <t>III.</t>
  </si>
  <si>
    <t>A települési önkormányzatok szociális és gyermekjóléti feladatainak támogatása</t>
  </si>
  <si>
    <t>III.2.</t>
  </si>
  <si>
    <t>IV.</t>
  </si>
  <si>
    <t>A települési önkormányzatok kulturális feladatainak támogatása</t>
  </si>
  <si>
    <t>IV.1.d)</t>
  </si>
  <si>
    <t>Települési önkormányzatok támogatása a nyilvános könyvtári ellátás és a közművelődés feladatokhoz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</si>
  <si>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</si>
  <si>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</si>
  <si>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</si>
  <si>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</si>
  <si>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</si>
  <si>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</si>
  <si>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</si>
  <si>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</si>
  <si>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</si>
  <si>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</si>
  <si>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</si>
  <si>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</si>
  <si>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</si>
  <si>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</si>
  <si>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</si>
  <si>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Felhalmozási kiadások</t>
  </si>
  <si>
    <t xml:space="preserve">Kiadások összesen </t>
  </si>
  <si>
    <t xml:space="preserve">Bevételek összesen </t>
  </si>
  <si>
    <t>Ellátottak pénzbeli juttatásai</t>
  </si>
  <si>
    <t>Működési célú támogatások ÁHT-n belülről</t>
  </si>
  <si>
    <t>Felhalmozási célú támogatások ÁHT-n belülről</t>
  </si>
  <si>
    <t>Működési célú átvett pénzeszközök</t>
  </si>
  <si>
    <t>Államigazgatási feladatok</t>
  </si>
  <si>
    <t>Dologi kiadások</t>
  </si>
  <si>
    <t>Ellátottak pénzbeli juttatásai, egyéb működési célú kiadások</t>
  </si>
  <si>
    <t>Hosszú lejáratú hitelek törlesztése</t>
  </si>
  <si>
    <t>25.</t>
  </si>
  <si>
    <t>26.</t>
  </si>
  <si>
    <t>Költségvetési bevételek (=1+…+7)</t>
  </si>
  <si>
    <t>Finanszírozási bevételek (=9+…..+13)</t>
  </si>
  <si>
    <t xml:space="preserve">Felhalmozási célú átvett pénzeszközök </t>
  </si>
  <si>
    <t>Önkormányzatok működési támogatásai</t>
  </si>
  <si>
    <t>Munkaadókat terhelő járulékok és szociális hozzájárulási adó</t>
  </si>
  <si>
    <t>2.-ból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</si>
  <si>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</si>
  <si>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</si>
  <si>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</si>
  <si>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</si>
  <si>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</si>
  <si>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</si>
  <si>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</si>
  <si>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</si>
  <si>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</si>
  <si>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</si>
  <si>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</si>
  <si>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</si>
  <si>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</si>
  <si>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</si>
  <si>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</si>
  <si>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</si>
  <si>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</si>
  <si>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</si>
  <si>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</si>
  <si>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Beruházások</t>
  </si>
  <si>
    <t>1.-ből EU-s támogatás</t>
  </si>
  <si>
    <t>1.-ből EU-s forrásból megvalósuló beruházás</t>
  </si>
  <si>
    <t>Felújítások</t>
  </si>
  <si>
    <t>Felhalmozási célú átvett pénzeszközök átvétele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</si>
  <si>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</si>
  <si>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</si>
  <si>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</si>
  <si>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</si>
  <si>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</si>
  <si>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</si>
  <si>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</si>
  <si>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</si>
  <si>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</si>
  <si>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</si>
  <si>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</si>
  <si>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</si>
  <si>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</si>
  <si>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</si>
  <si>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</si>
  <si>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</si>
  <si>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</si>
  <si>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</si>
  <si>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</si>
  <si>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</si>
  <si>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</si>
  <si>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</si>
  <si>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</si>
  <si>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 xml:space="preserve"> Működési célú bevételek és kiadások mérlege
(Önkormányzati szinten)</t>
  </si>
  <si>
    <t xml:space="preserve"> Felhalmozási célú bevételek és kiadások mérlege
(Önkormányzati szinten)</t>
  </si>
  <si>
    <t>III.3.e)</t>
  </si>
  <si>
    <t>Falugondnoki szolgáltatás</t>
  </si>
  <si>
    <t>Működési bevételek</t>
  </si>
  <si>
    <t>Adónem megnevezése</t>
  </si>
  <si>
    <t>Vagyoni típusú adók ebből:</t>
  </si>
  <si>
    <t xml:space="preserve">     -Építményadó</t>
  </si>
  <si>
    <t xml:space="preserve">     -Magánszemélyek kommunális adója</t>
  </si>
  <si>
    <t>Értékesítési és forglami adó</t>
  </si>
  <si>
    <t xml:space="preserve">     -Iparűzési adó állandó jelleggel végz.</t>
  </si>
  <si>
    <t>Egyéb közhatalmi bevétel</t>
  </si>
  <si>
    <t>Támogatott cél megnevezése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</si>
  <si>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</si>
  <si>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</si>
  <si>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</si>
  <si>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</si>
  <si>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</si>
  <si>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</si>
  <si>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</si>
  <si>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</si>
  <si>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</si>
  <si>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Gépjárműadó</t>
  </si>
  <si>
    <t>Egyéb működési célú támogatások részletezése</t>
  </si>
  <si>
    <t>Eredeti előirányzat</t>
  </si>
  <si>
    <t>Zalakaros Kistérség Többcélú Társulás igazgatási feladatok</t>
  </si>
  <si>
    <t>Zalakaros Kistérség Többcélú Társulás háziorvosi ügyelet</t>
  </si>
  <si>
    <t>Galamboki Közös Önkormányzati Hivatal támogatása</t>
  </si>
  <si>
    <t>Működési célú támogatás áht-n belül összesen</t>
  </si>
  <si>
    <t>Innovatív Dél-Zala Vidékfejlesztési Egyesület tagdíj</t>
  </si>
  <si>
    <t>Működési célú támogatás áht-n kívül összesen</t>
  </si>
  <si>
    <t>Működési célú támogatás összesen</t>
  </si>
  <si>
    <t>Közhatalmi bevételek részletezése</t>
  </si>
  <si>
    <t>Közhatalmi bevételek összesen</t>
  </si>
  <si>
    <t>Falugondnoki szolgálat</t>
  </si>
  <si>
    <t xml:space="preserve">Költségvetési bevételek </t>
  </si>
  <si>
    <t xml:space="preserve">Finanszírozási bevételek </t>
  </si>
  <si>
    <t>KÖTELEZŐ, ÖNKÉNT VÁLLALT ÉS ÁLLAMIGAZGATÁSI T FELADATOK BEMUTATÁSA</t>
  </si>
  <si>
    <t>Költségvetési kiadások</t>
  </si>
  <si>
    <t xml:space="preserve">Finanszírozási kiadások </t>
  </si>
  <si>
    <t>A költségvetési évet követő három év tervezett előirányzatai főbb csoportokban</t>
  </si>
  <si>
    <t>Saját forrás/Finanszírozási bevételek</t>
  </si>
  <si>
    <t>Település üzemeltetés, egyéb önkormányzati feladatok</t>
  </si>
  <si>
    <t>Egészségügyi alapellátás (háziorvosi, fogorvosi ügyeleti ellátás)</t>
  </si>
  <si>
    <t>A települési önkormányzatok szociális feladatainak egyéb támogatása</t>
  </si>
  <si>
    <t>V.</t>
  </si>
  <si>
    <t>Beszámítás, kiegészítés</t>
  </si>
  <si>
    <t>V.I.1.</t>
  </si>
  <si>
    <t>Kiegészítés I.1. jogcímekhez kapcsolódó kiegészítés</t>
  </si>
  <si>
    <t>Éves létszám-előirányzat</t>
  </si>
  <si>
    <t>COFOG                 (Kormányzati funkció)</t>
  </si>
  <si>
    <t>COFOG megnevezése</t>
  </si>
  <si>
    <t>Létszám előirányzat (fő)</t>
  </si>
  <si>
    <t>Pat Község Önkormányzata</t>
  </si>
  <si>
    <t xml:space="preserve">Pat Község Önkormányzata </t>
  </si>
  <si>
    <t>Pat  KÖZSÉG ÖNKORMÁNYZATA</t>
  </si>
  <si>
    <t>Pat Község Önkormányzat saját bevételeinek részletezése az adósságot keletkeztető ügyletből származó tárgyévi fizetési kötelezettség megállapításához</t>
  </si>
  <si>
    <t>Miháldi Tagóvoda támogatása</t>
  </si>
  <si>
    <t>III.1.</t>
  </si>
  <si>
    <t>A települési önkormányzatok szociális feladatainak kiegészítő támogatása</t>
  </si>
  <si>
    <t>Működési célú költségvetési támogatások és kiegészítő támogatások</t>
  </si>
  <si>
    <t>Elszámolásból származó bevételek</t>
  </si>
  <si>
    <t>III. 5. c)</t>
  </si>
  <si>
    <t>A rászoruló gyermekek intézményen kívóli szünidei étkezésének támogatása</t>
  </si>
  <si>
    <t>041237</t>
  </si>
  <si>
    <t>Intézményen kívüli szünidei gyermekétkeztetés</t>
  </si>
  <si>
    <t>Ingatlan felújítás</t>
  </si>
  <si>
    <t>Felhalmozási célú átvett pénzeszközök</t>
  </si>
  <si>
    <t>Zalakaros Kistérség Többcélú Társulása házi segítségnyújtás</t>
  </si>
  <si>
    <t>2020. évi terv</t>
  </si>
  <si>
    <t xml:space="preserve">     - késedelmi pótlék, bírság</t>
  </si>
  <si>
    <t xml:space="preserve">     - talajterhelési díj</t>
  </si>
  <si>
    <t>2018. évi előirányzat</t>
  </si>
  <si>
    <t>2021. évi terv</t>
  </si>
  <si>
    <t>forintban</t>
  </si>
  <si>
    <t>Egészségügyi Alapellátás Nagykanizsa fogorvosi ügyelet</t>
  </si>
  <si>
    <t xml:space="preserve"> forintban</t>
  </si>
  <si>
    <t>adatok Ft-ban</t>
  </si>
  <si>
    <t xml:space="preserve">     - adópótlék, adóbírság</t>
  </si>
  <si>
    <t xml:space="preserve">adatok forintban </t>
  </si>
  <si>
    <t>adatok forintban !</t>
  </si>
  <si>
    <t>Polgármesteri illetmény támogatása</t>
  </si>
  <si>
    <t>I.6.</t>
  </si>
  <si>
    <t>I.1.c-1.f.</t>
  </si>
  <si>
    <t>adatok forintban</t>
  </si>
  <si>
    <t>Az önkormányzat által adott közvetett támogatások, kedvezmények</t>
  </si>
  <si>
    <t>Zalakaros Kistérség Többcélú Társulása belső ellenőrzés</t>
  </si>
  <si>
    <t>Közfoglalkoztatási mintaprogram tervezet</t>
  </si>
  <si>
    <t>2020. évi költségvetés</t>
  </si>
  <si>
    <t>2020. évi eredeti
előirányzat</t>
  </si>
  <si>
    <t>2020. ÉVI KÖLTSÉGVETÉSE</t>
  </si>
  <si>
    <t>Rákóczi Szövetség</t>
  </si>
  <si>
    <t>2020. évi előirányzat</t>
  </si>
  <si>
    <t>Működési célú átvett pe.</t>
  </si>
  <si>
    <t>Felhalmozásiu célú átvett pe.</t>
  </si>
  <si>
    <t>2020. ÉVI KÖLTSÉGVETÉS</t>
  </si>
  <si>
    <t xml:space="preserve">A 2020. évi költségvetési támogatások jogcímenként </t>
  </si>
  <si>
    <t>2020.  ÉVI ELŐIRÁNYZAT-FELHASZNÁLÁSI TERV</t>
  </si>
  <si>
    <t>Ingatlan felújítás (Közművelődési feladatok 2019.)</t>
  </si>
  <si>
    <t>6.005.000</t>
  </si>
  <si>
    <t>Felhasználás    2020. XII.31-ig</t>
  </si>
  <si>
    <t>4.307.792</t>
  </si>
  <si>
    <t>Felhasználás        2020. XII.31-ig</t>
  </si>
  <si>
    <t xml:space="preserve"> </t>
  </si>
  <si>
    <t>Belföldi finanszírozás kiadásai</t>
  </si>
  <si>
    <t>Ingatlan felújítás (Közművelődési feladatok 2020.) önrész</t>
  </si>
  <si>
    <t>1.000.000</t>
  </si>
  <si>
    <t>Kamera (informatikai eszköz beszerzése,létesítése)</t>
  </si>
  <si>
    <t>Motoros háti permetező</t>
  </si>
  <si>
    <t>Burgonyaszedő gép</t>
  </si>
  <si>
    <t>Burgonyaültető gép</t>
  </si>
  <si>
    <t>200.900</t>
  </si>
  <si>
    <t>622.300</t>
  </si>
  <si>
    <t>889.000</t>
  </si>
  <si>
    <t>6.019.992</t>
  </si>
  <si>
    <t>7.005.000</t>
  </si>
  <si>
    <t>13.024.992</t>
  </si>
  <si>
    <t>Felújítási kiadások célonként áfásan összesen:</t>
  </si>
  <si>
    <t>Beruházási kiadások célonként áfásan összesen:</t>
  </si>
  <si>
    <t>Egyéb tárgyi eszköz ( közfogi )</t>
  </si>
  <si>
    <t>Beruházási kiadások</t>
  </si>
  <si>
    <t>2022. évi terv</t>
  </si>
  <si>
    <t>2020. I. MÓD.EI. ÖSSZEVONT MÉRLEGE</t>
  </si>
  <si>
    <t>2020. évi mód.ei. változás</t>
  </si>
  <si>
    <t>2020. évi módosított előirányzat</t>
  </si>
  <si>
    <t>2020. évi mód. ei. változás
előirányzat</t>
  </si>
  <si>
    <t>Személyi juttatások (=1+2)</t>
  </si>
  <si>
    <t>2. melléklet</t>
  </si>
  <si>
    <t>2020.  I. mód. ei.</t>
  </si>
  <si>
    <t xml:space="preserve"> fortintban</t>
  </si>
  <si>
    <t>mód. ei. változás</t>
  </si>
  <si>
    <t>Módosított
előirányzat</t>
  </si>
  <si>
    <t>-788376</t>
  </si>
  <si>
    <t>2020. év  I. módosított ei.</t>
  </si>
  <si>
    <t>mód. ei. változás
előirányzat</t>
  </si>
  <si>
    <t>Pat Község Önkormányzat</t>
  </si>
  <si>
    <t>2020. I. mód. ei.</t>
  </si>
  <si>
    <t>K9. Finanszírozási kiadások</t>
  </si>
  <si>
    <t>Önkormányzat</t>
  </si>
  <si>
    <t>Módosított változás</t>
  </si>
  <si>
    <t>Módosított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</si>
  <si>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</si>
  <si>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</si>
  <si>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</si>
  <si>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</si>
  <si>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</si>
  <si>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</si>
  <si>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</si>
  <si>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</si>
  <si>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</si>
  <si>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</si>
  <si>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</si>
  <si>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</si>
  <si>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</si>
  <si>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</si>
  <si>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</si>
  <si>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</si>
  <si>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</si>
  <si>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</si>
  <si>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</si>
  <si>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</si>
  <si>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</si>
  <si>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</si>
  <si>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</si>
  <si>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</si>
  <si>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</si>
  <si>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</si>
  <si>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K917</t>
  </si>
  <si>
    <t>Központi költségvetés sajátos finanszírozási kiadásai</t>
  </si>
  <si>
    <t>K918</t>
  </si>
  <si>
    <t>Belföldi finanszírozás kiadásai (=04+09+…+15)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</si>
  <si>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</si>
  <si>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</si>
  <si>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</si>
  <si>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</si>
  <si>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</si>
  <si>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</si>
  <si>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</si>
  <si>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</si>
  <si>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</si>
  <si>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</si>
  <si>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</si>
  <si>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</si>
  <si>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</si>
  <si>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Finanszírozási kiadások (=16+21+22)</t>
  </si>
  <si>
    <t>K9</t>
  </si>
  <si>
    <t xml:space="preserve">2020. I. mód. ei. finanszírozási bevételek </t>
  </si>
  <si>
    <t>önkormányzat</t>
  </si>
  <si>
    <t>Módosított előirányzat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</si>
  <si>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</si>
  <si>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</si>
  <si>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</si>
  <si>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</si>
  <si>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</si>
  <si>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</si>
  <si>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</si>
  <si>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</si>
  <si>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</si>
  <si>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</si>
  <si>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</si>
  <si>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</si>
  <si>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</si>
  <si>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</si>
  <si>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</si>
  <si>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</si>
  <si>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</si>
  <si>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</si>
  <si>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</si>
  <si>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</si>
  <si>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</si>
  <si>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</si>
  <si>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</si>
  <si>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</si>
  <si>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</si>
  <si>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</si>
  <si>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</si>
  <si>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</si>
  <si>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</si>
  <si>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</si>
  <si>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</si>
  <si>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</si>
  <si>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</si>
  <si>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</si>
  <si>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Belföldi finanszírozás bevételei (=04+09+12+…+17)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</si>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</sst>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_-* #,##0.00\ _F_t_-;\-* #,##0.00\ _F_t_-;_-* &quot;-&quot;??\ _F_t_-;_-@_-"/>
    <numFmt numFmtId="166" formatCode="00"/>
    <numFmt numFmtId="167" formatCode="\ ##########"/>
    <numFmt numFmtId="168" formatCode="0__"/>
    <numFmt numFmtId="169" formatCode="#,###"/>
    <numFmt numFmtId="170" formatCode="_-* #,##0\ _F_t_-;\-* #,##0\ _F_t_-;_-* &quot;-&quot;??\ _F_t_-;_-@_-"/>
    <numFmt numFmtId="172" formatCode="#,##0\ _F_t"/>
  </numFmts>
  <fonts count="5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8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</font>
    <font>
      <b/>
      <sz val="18"/>
      <color indexed="8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6" fillId="0" borderId="0"/>
    <xf numFmtId="0" fontId="4" fillId="0" borderId="0"/>
  </cellStyleXfs>
  <cellXfs count="503">
    <xf numFmtId="0" fontId="0" fillId="0" borderId="0" xfId="0"/>
    <xf numFmtId="0" fontId="3" fillId="0" borderId="0" xfId="5" applyFont="1" applyFill="1"/>
    <xf numFmtId="0" fontId="3" fillId="0" borderId="0" xfId="5" applyFont="1" applyFill="1" applyBorder="1"/>
    <xf numFmtId="0" fontId="5" fillId="0" borderId="0" xfId="5" applyFont="1" applyFill="1"/>
    <xf numFmtId="0" fontId="8" fillId="2" borderId="0" xfId="5" applyFont="1" applyFill="1"/>
    <xf numFmtId="0" fontId="11" fillId="2" borderId="0" xfId="5" applyFont="1" applyFill="1"/>
    <xf numFmtId="0" fontId="11" fillId="0" borderId="0" xfId="5" applyFont="1" applyFill="1"/>
    <xf numFmtId="166" fontId="11" fillId="2" borderId="0" xfId="5" applyNumberFormat="1" applyFont="1" applyFill="1"/>
    <xf numFmtId="0" fontId="1" fillId="0" borderId="0" xfId="5"/>
    <xf numFmtId="169" fontId="16" fillId="0" borderId="1" xfId="9" applyNumberFormat="1" applyFont="1" applyFill="1" applyBorder="1" applyAlignment="1">
      <alignment horizontal="center" vertical="center" wrapText="1"/>
    </xf>
    <xf numFmtId="169" fontId="16" fillId="0" borderId="2" xfId="9" applyNumberFormat="1" applyFont="1" applyFill="1" applyBorder="1" applyAlignment="1">
      <alignment horizontal="center" vertical="center" wrapText="1"/>
    </xf>
    <xf numFmtId="0" fontId="4" fillId="0" borderId="0" xfId="8"/>
    <xf numFmtId="170" fontId="4" fillId="0" borderId="0" xfId="8" applyNumberFormat="1"/>
    <xf numFmtId="169" fontId="14" fillId="0" borderId="0" xfId="9" applyNumberFormat="1" applyFill="1" applyAlignment="1">
      <alignment horizontal="center" vertical="center" wrapText="1"/>
    </xf>
    <xf numFmtId="169" fontId="14" fillId="0" borderId="0" xfId="9" applyNumberFormat="1" applyFill="1" applyAlignment="1">
      <alignment vertical="center" wrapText="1"/>
    </xf>
    <xf numFmtId="169" fontId="22" fillId="0" borderId="0" xfId="9" applyNumberFormat="1" applyFont="1" applyFill="1" applyAlignment="1">
      <alignment horizontal="right" wrapText="1"/>
    </xf>
    <xf numFmtId="169" fontId="16" fillId="0" borderId="3" xfId="9" applyNumberFormat="1" applyFont="1" applyFill="1" applyBorder="1" applyAlignment="1" applyProtection="1">
      <alignment horizontal="center" vertical="center" wrapText="1"/>
    </xf>
    <xf numFmtId="169" fontId="23" fillId="0" borderId="4" xfId="9" applyNumberFormat="1" applyFont="1" applyFill="1" applyBorder="1" applyAlignment="1" applyProtection="1">
      <alignment horizontal="center" vertical="center" wrapText="1"/>
    </xf>
    <xf numFmtId="169" fontId="23" fillId="0" borderId="5" xfId="9" applyNumberFormat="1" applyFont="1" applyFill="1" applyBorder="1" applyAlignment="1" applyProtection="1">
      <alignment horizontal="center" vertical="center" wrapText="1"/>
    </xf>
    <xf numFmtId="169" fontId="23" fillId="0" borderId="6" xfId="9" applyNumberFormat="1" applyFont="1" applyFill="1" applyBorder="1" applyAlignment="1" applyProtection="1">
      <alignment horizontal="center" vertical="center" wrapText="1"/>
    </xf>
    <xf numFmtId="169" fontId="24" fillId="0" borderId="7" xfId="9" applyNumberFormat="1" applyFont="1" applyFill="1" applyBorder="1" applyAlignment="1" applyProtection="1">
      <alignment horizontal="left" vertical="center" wrapText="1" indent="1"/>
      <protection locked="0"/>
    </xf>
    <xf numFmtId="169" fontId="25" fillId="0" borderId="8" xfId="9" applyNumberFormat="1" applyFont="1" applyFill="1" applyBorder="1" applyAlignment="1" applyProtection="1">
      <alignment vertical="center" wrapText="1"/>
      <protection locked="0"/>
    </xf>
    <xf numFmtId="1" fontId="25" fillId="0" borderId="8" xfId="9" applyNumberFormat="1" applyFont="1" applyFill="1" applyBorder="1" applyAlignment="1" applyProtection="1">
      <alignment vertical="center" wrapText="1"/>
      <protection locked="0"/>
    </xf>
    <xf numFmtId="169" fontId="26" fillId="0" borderId="7" xfId="9" applyNumberFormat="1" applyFont="1" applyFill="1" applyBorder="1" applyAlignment="1" applyProtection="1">
      <alignment horizontal="left" vertical="center" wrapText="1" indent="1"/>
      <protection locked="0"/>
    </xf>
    <xf numFmtId="1" fontId="25" fillId="0" borderId="8" xfId="9" applyNumberFormat="1" applyFont="1" applyFill="1" applyBorder="1" applyAlignment="1" applyProtection="1">
      <alignment horizontal="center" vertical="center" wrapText="1"/>
      <protection locked="0"/>
    </xf>
    <xf numFmtId="169" fontId="16" fillId="0" borderId="1" xfId="9" applyNumberFormat="1" applyFont="1" applyFill="1" applyBorder="1" applyAlignment="1">
      <alignment horizontal="left" vertical="center" wrapText="1"/>
    </xf>
    <xf numFmtId="169" fontId="16" fillId="2" borderId="2" xfId="9" applyNumberFormat="1" applyFont="1" applyFill="1" applyBorder="1" applyAlignment="1" applyProtection="1">
      <alignment vertical="center" wrapText="1"/>
    </xf>
    <xf numFmtId="169" fontId="29" fillId="0" borderId="0" xfId="9" applyNumberFormat="1" applyFont="1" applyFill="1" applyAlignment="1">
      <alignment horizontal="center" vertical="center" wrapText="1"/>
    </xf>
    <xf numFmtId="169" fontId="29" fillId="0" borderId="0" xfId="9" applyNumberFormat="1" applyFont="1" applyFill="1" applyAlignment="1">
      <alignment vertical="center" wrapText="1"/>
    </xf>
    <xf numFmtId="169" fontId="22" fillId="0" borderId="0" xfId="9" applyNumberFormat="1" applyFont="1" applyFill="1" applyAlignment="1">
      <alignment horizontal="right" vertical="center"/>
    </xf>
    <xf numFmtId="0" fontId="16" fillId="0" borderId="1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3" xfId="9" applyFont="1" applyFill="1" applyBorder="1" applyAlignment="1">
      <alignment horizontal="center" vertical="center" wrapText="1"/>
    </xf>
    <xf numFmtId="0" fontId="19" fillId="0" borderId="9" xfId="9" applyFont="1" applyFill="1" applyBorder="1" applyAlignment="1">
      <alignment horizontal="center" vertical="center" wrapText="1"/>
    </xf>
    <xf numFmtId="0" fontId="31" fillId="0" borderId="10" xfId="9" applyFont="1" applyFill="1" applyBorder="1" applyAlignment="1" applyProtection="1">
      <alignment horizontal="left" vertical="center" wrapText="1" indent="1"/>
      <protection locked="0"/>
    </xf>
    <xf numFmtId="169" fontId="19" fillId="0" borderId="10" xfId="9" applyNumberFormat="1" applyFont="1" applyFill="1" applyBorder="1" applyAlignment="1" applyProtection="1">
      <alignment horizontal="right" vertical="center" wrapText="1" indent="1"/>
      <protection locked="0"/>
    </xf>
    <xf numFmtId="169" fontId="19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9" applyFill="1" applyAlignment="1">
      <alignment vertical="center" wrapText="1"/>
    </xf>
    <xf numFmtId="0" fontId="19" fillId="0" borderId="7" xfId="9" applyFont="1" applyFill="1" applyBorder="1" applyAlignment="1">
      <alignment horizontal="center" vertical="center" wrapText="1"/>
    </xf>
    <xf numFmtId="0" fontId="31" fillId="0" borderId="12" xfId="9" applyFont="1" applyFill="1" applyBorder="1" applyAlignment="1" applyProtection="1">
      <alignment horizontal="left" vertical="center" wrapText="1" indent="1"/>
      <protection locked="0"/>
    </xf>
    <xf numFmtId="169" fontId="19" fillId="0" borderId="12" xfId="9" applyNumberFormat="1" applyFont="1" applyFill="1" applyBorder="1" applyAlignment="1" applyProtection="1">
      <alignment horizontal="right" vertical="center" wrapText="1" indent="1"/>
      <protection locked="0"/>
    </xf>
    <xf numFmtId="169" fontId="19" fillId="0" borderId="13" xfId="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2" xfId="9" applyFont="1" applyFill="1" applyBorder="1" applyAlignment="1" applyProtection="1">
      <alignment horizontal="left" vertical="center" wrapText="1" indent="8"/>
      <protection locked="0"/>
    </xf>
    <xf numFmtId="0" fontId="17" fillId="0" borderId="1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vertical="center" wrapText="1"/>
    </xf>
    <xf numFmtId="169" fontId="17" fillId="0" borderId="5" xfId="9" applyNumberFormat="1" applyFont="1" applyFill="1" applyBorder="1" applyAlignment="1">
      <alignment vertical="center" wrapText="1"/>
    </xf>
    <xf numFmtId="169" fontId="17" fillId="0" borderId="6" xfId="9" applyNumberFormat="1" applyFont="1" applyFill="1" applyBorder="1" applyAlignment="1">
      <alignment vertical="center" wrapText="1"/>
    </xf>
    <xf numFmtId="0" fontId="14" fillId="0" borderId="0" xfId="9" applyFill="1" applyAlignment="1">
      <alignment horizontal="right" vertical="center" wrapText="1"/>
    </xf>
    <xf numFmtId="0" fontId="14" fillId="0" borderId="0" xfId="9" applyFill="1" applyAlignment="1">
      <alignment horizontal="center" vertical="center" wrapText="1"/>
    </xf>
    <xf numFmtId="0" fontId="14" fillId="0" borderId="0" xfId="9" applyFill="1"/>
    <xf numFmtId="0" fontId="14" fillId="0" borderId="0" xfId="9" applyFill="1" applyAlignment="1"/>
    <xf numFmtId="0" fontId="14" fillId="0" borderId="0" xfId="9" applyFill="1" applyAlignment="1">
      <alignment vertical="center"/>
    </xf>
    <xf numFmtId="0" fontId="14" fillId="0" borderId="0" xfId="9" applyFont="1" applyFill="1" applyAlignment="1">
      <alignment vertical="center"/>
    </xf>
    <xf numFmtId="0" fontId="32" fillId="0" borderId="8" xfId="9" applyFont="1" applyFill="1" applyBorder="1" applyAlignment="1">
      <alignment horizontal="center" vertical="center" wrapText="1"/>
    </xf>
    <xf numFmtId="0" fontId="14" fillId="0" borderId="8" xfId="9" applyFill="1" applyBorder="1"/>
    <xf numFmtId="0" fontId="31" fillId="0" borderId="8" xfId="9" applyFont="1" applyFill="1" applyBorder="1" applyAlignment="1" applyProtection="1">
      <alignment horizontal="left" vertical="center" wrapText="1"/>
      <protection locked="0"/>
    </xf>
    <xf numFmtId="169" fontId="31" fillId="0" borderId="8" xfId="9" applyNumberFormat="1" applyFont="1" applyFill="1" applyBorder="1" applyAlignment="1" applyProtection="1">
      <alignment horizontal="right" vertical="center" wrapText="1"/>
    </xf>
    <xf numFmtId="0" fontId="20" fillId="0" borderId="8" xfId="9" applyFont="1" applyFill="1" applyBorder="1"/>
    <xf numFmtId="0" fontId="33" fillId="0" borderId="8" xfId="9" applyFont="1" applyFill="1" applyBorder="1" applyAlignment="1" applyProtection="1">
      <alignment horizontal="left" vertical="center" wrapText="1"/>
      <protection locked="0"/>
    </xf>
    <xf numFmtId="0" fontId="14" fillId="0" borderId="8" xfId="9" applyFont="1" applyFill="1" applyBorder="1"/>
    <xf numFmtId="0" fontId="14" fillId="0" borderId="8" xfId="9" applyFill="1" applyBorder="1" applyAlignment="1" applyProtection="1">
      <alignment vertical="center"/>
    </xf>
    <xf numFmtId="0" fontId="32" fillId="0" borderId="8" xfId="9" applyFont="1" applyFill="1" applyBorder="1" applyAlignment="1" applyProtection="1">
      <alignment vertical="center" wrapText="1"/>
    </xf>
    <xf numFmtId="169" fontId="33" fillId="0" borderId="8" xfId="9" applyNumberFormat="1" applyFont="1" applyFill="1" applyBorder="1" applyAlignment="1" applyProtection="1">
      <alignment horizontal="right" vertical="center" wrapText="1"/>
    </xf>
    <xf numFmtId="0" fontId="14" fillId="0" borderId="0" xfId="9" applyFill="1" applyAlignment="1" applyProtection="1">
      <alignment vertical="center"/>
    </xf>
    <xf numFmtId="0" fontId="21" fillId="0" borderId="0" xfId="11" applyFont="1" applyAlignment="1">
      <alignment vertical="center"/>
    </xf>
    <xf numFmtId="0" fontId="9" fillId="0" borderId="0" xfId="11" applyFont="1" applyBorder="1" applyAlignment="1">
      <alignment horizontal="center" vertical="center"/>
    </xf>
    <xf numFmtId="0" fontId="9" fillId="0" borderId="8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28" fillId="0" borderId="8" xfId="11" applyFont="1" applyBorder="1" applyAlignment="1">
      <alignment vertical="center"/>
    </xf>
    <xf numFmtId="172" fontId="28" fillId="0" borderId="8" xfId="11" applyNumberFormat="1" applyFont="1" applyBorder="1" applyAlignment="1">
      <alignment vertical="center"/>
    </xf>
    <xf numFmtId="172" fontId="12" fillId="0" borderId="8" xfId="11" applyNumberFormat="1" applyFont="1" applyBorder="1" applyAlignment="1">
      <alignment horizontal="center" vertical="center"/>
    </xf>
    <xf numFmtId="0" fontId="12" fillId="0" borderId="8" xfId="11" applyFont="1" applyBorder="1" applyAlignment="1">
      <alignment vertical="center"/>
    </xf>
    <xf numFmtId="0" fontId="35" fillId="2" borderId="8" xfId="11" applyFont="1" applyFill="1" applyBorder="1" applyAlignment="1">
      <alignment vertical="center"/>
    </xf>
    <xf numFmtId="172" fontId="28" fillId="2" borderId="8" xfId="11" applyNumberFormat="1" applyFont="1" applyFill="1" applyBorder="1" applyAlignment="1">
      <alignment vertical="center"/>
    </xf>
    <xf numFmtId="172" fontId="12" fillId="2" borderId="8" xfId="11" applyNumberFormat="1" applyFont="1" applyFill="1" applyBorder="1" applyAlignment="1">
      <alignment horizontal="center" vertical="center"/>
    </xf>
    <xf numFmtId="0" fontId="28" fillId="0" borderId="8" xfId="11" applyFont="1" applyBorder="1" applyAlignment="1">
      <alignment vertical="center" wrapText="1"/>
    </xf>
    <xf numFmtId="172" fontId="12" fillId="0" borderId="8" xfId="11" applyNumberFormat="1" applyFont="1" applyBorder="1" applyAlignment="1">
      <alignment vertical="center"/>
    </xf>
    <xf numFmtId="0" fontId="13" fillId="0" borderId="8" xfId="11" applyFont="1" applyBorder="1" applyAlignment="1">
      <alignment vertical="center"/>
    </xf>
    <xf numFmtId="0" fontId="10" fillId="0" borderId="0" xfId="11" applyFont="1" applyAlignment="1">
      <alignment vertical="center"/>
    </xf>
    <xf numFmtId="3" fontId="11" fillId="2" borderId="0" xfId="5" applyNumberFormat="1" applyFont="1" applyFill="1" applyAlignment="1">
      <alignment horizontal="center"/>
    </xf>
    <xf numFmtId="3" fontId="8" fillId="2" borderId="0" xfId="5" applyNumberFormat="1" applyFont="1" applyFill="1"/>
    <xf numFmtId="169" fontId="14" fillId="0" borderId="0" xfId="6" applyNumberFormat="1" applyFill="1" applyAlignment="1" applyProtection="1">
      <alignment vertical="center" wrapText="1"/>
    </xf>
    <xf numFmtId="169" fontId="38" fillId="0" borderId="0" xfId="6" applyNumberFormat="1" applyFont="1" applyFill="1" applyAlignment="1" applyProtection="1">
      <alignment horizontal="centerContinuous" vertical="center" wrapText="1"/>
    </xf>
    <xf numFmtId="169" fontId="14" fillId="0" borderId="0" xfId="6" applyNumberFormat="1" applyFill="1" applyAlignment="1" applyProtection="1">
      <alignment horizontal="centerContinuous" vertical="center"/>
    </xf>
    <xf numFmtId="169" fontId="14" fillId="0" borderId="0" xfId="6" applyNumberFormat="1" applyFill="1" applyAlignment="1" applyProtection="1">
      <alignment horizontal="center" vertical="center" wrapText="1"/>
    </xf>
    <xf numFmtId="169" fontId="22" fillId="0" borderId="0" xfId="6" applyNumberFormat="1" applyFont="1" applyFill="1" applyAlignment="1" applyProtection="1">
      <alignment horizontal="right" vertical="center"/>
    </xf>
    <xf numFmtId="169" fontId="16" fillId="0" borderId="1" xfId="6" applyNumberFormat="1" applyFont="1" applyFill="1" applyBorder="1" applyAlignment="1" applyProtection="1">
      <alignment horizontal="centerContinuous" vertical="center" wrapText="1"/>
    </xf>
    <xf numFmtId="169" fontId="16" fillId="0" borderId="2" xfId="6" applyNumberFormat="1" applyFont="1" applyFill="1" applyBorder="1" applyAlignment="1" applyProtection="1">
      <alignment horizontal="centerContinuous" vertical="center" wrapText="1"/>
    </xf>
    <xf numFmtId="169" fontId="16" fillId="0" borderId="3" xfId="6" applyNumberFormat="1" applyFont="1" applyFill="1" applyBorder="1" applyAlignment="1" applyProtection="1">
      <alignment horizontal="centerContinuous" vertical="center" wrapText="1"/>
    </xf>
    <xf numFmtId="169" fontId="16" fillId="0" borderId="1" xfId="6" applyNumberFormat="1" applyFont="1" applyFill="1" applyBorder="1" applyAlignment="1" applyProtection="1">
      <alignment horizontal="center" vertical="center" wrapText="1"/>
    </xf>
    <xf numFmtId="169" fontId="16" fillId="0" borderId="2" xfId="6" applyNumberFormat="1" applyFont="1" applyFill="1" applyBorder="1" applyAlignment="1" applyProtection="1">
      <alignment horizontal="center" vertical="center" wrapText="1"/>
    </xf>
    <xf numFmtId="169" fontId="16" fillId="0" borderId="3" xfId="6" applyNumberFormat="1" applyFont="1" applyFill="1" applyBorder="1" applyAlignment="1" applyProtection="1">
      <alignment horizontal="center" vertical="center" wrapText="1"/>
    </xf>
    <xf numFmtId="169" fontId="30" fillId="0" borderId="0" xfId="6" applyNumberFormat="1" applyFont="1" applyFill="1" applyAlignment="1" applyProtection="1">
      <alignment horizontal="center" vertical="center" wrapText="1"/>
    </xf>
    <xf numFmtId="169" fontId="17" fillId="0" borderId="14" xfId="6" applyNumberFormat="1" applyFont="1" applyFill="1" applyBorder="1" applyAlignment="1" applyProtection="1">
      <alignment horizontal="center" vertical="center" wrapText="1"/>
    </xf>
    <xf numFmtId="169" fontId="17" fillId="0" borderId="1" xfId="6" applyNumberFormat="1" applyFont="1" applyFill="1" applyBorder="1" applyAlignment="1" applyProtection="1">
      <alignment horizontal="center" vertical="center" wrapText="1"/>
    </xf>
    <xf numFmtId="169" fontId="17" fillId="0" borderId="2" xfId="6" applyNumberFormat="1" applyFont="1" applyFill="1" applyBorder="1" applyAlignment="1" applyProtection="1">
      <alignment horizontal="center" vertical="center" wrapText="1"/>
    </xf>
    <xf numFmtId="169" fontId="17" fillId="0" borderId="3" xfId="6" applyNumberFormat="1" applyFont="1" applyFill="1" applyBorder="1" applyAlignment="1" applyProtection="1">
      <alignment horizontal="center" vertical="center" wrapText="1"/>
    </xf>
    <xf numFmtId="169" fontId="17" fillId="0" borderId="0" xfId="6" applyNumberFormat="1" applyFont="1" applyFill="1" applyAlignment="1" applyProtection="1">
      <alignment horizontal="center" vertical="center" wrapText="1"/>
    </xf>
    <xf numFmtId="169" fontId="14" fillId="0" borderId="15" xfId="6" applyNumberFormat="1" applyFill="1" applyBorder="1" applyAlignment="1" applyProtection="1">
      <alignment horizontal="left" vertical="center" wrapText="1" indent="1"/>
    </xf>
    <xf numFmtId="169" fontId="18" fillId="0" borderId="16" xfId="6" applyNumberFormat="1" applyFont="1" applyFill="1" applyBorder="1" applyAlignment="1" applyProtection="1">
      <alignment horizontal="left" vertical="center" wrapText="1" indent="1"/>
    </xf>
    <xf numFmtId="169" fontId="18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9" fontId="18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9" fontId="14" fillId="0" borderId="18" xfId="6" applyNumberFormat="1" applyFill="1" applyBorder="1" applyAlignment="1" applyProtection="1">
      <alignment horizontal="left" vertical="center" wrapText="1" indent="1"/>
    </xf>
    <xf numFmtId="169" fontId="18" fillId="0" borderId="7" xfId="6" applyNumberFormat="1" applyFont="1" applyFill="1" applyBorder="1" applyAlignment="1" applyProtection="1">
      <alignment horizontal="left" vertical="center" wrapText="1" indent="1"/>
    </xf>
    <xf numFmtId="169" fontId="18" fillId="0" borderId="8" xfId="6" applyNumberFormat="1" applyFont="1" applyFill="1" applyBorder="1" applyAlignment="1" applyProtection="1">
      <alignment horizontal="right" vertical="center" wrapText="1" indent="1"/>
      <protection locked="0"/>
    </xf>
    <xf numFmtId="169" fontId="18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9" fontId="18" fillId="0" borderId="19" xfId="6" applyNumberFormat="1" applyFont="1" applyFill="1" applyBorder="1" applyAlignment="1" applyProtection="1">
      <alignment horizontal="left" vertical="center" wrapText="1" indent="1"/>
    </xf>
    <xf numFmtId="169" fontId="18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9" fontId="18" fillId="0" borderId="7" xfId="6" applyNumberFormat="1" applyFont="1" applyFill="1" applyBorder="1" applyAlignment="1" applyProtection="1">
      <alignment horizontal="left" vertical="center" wrapText="1" indent="1"/>
      <protection locked="0"/>
    </xf>
    <xf numFmtId="169" fontId="20" fillId="0" borderId="14" xfId="6" applyNumberFormat="1" applyFont="1" applyFill="1" applyBorder="1" applyAlignment="1" applyProtection="1">
      <alignment horizontal="left" vertical="center" wrapText="1" indent="1"/>
    </xf>
    <xf numFmtId="169" fontId="17" fillId="0" borderId="1" xfId="6" applyNumberFormat="1" applyFont="1" applyFill="1" applyBorder="1" applyAlignment="1" applyProtection="1">
      <alignment horizontal="left" vertical="center" wrapText="1" indent="1"/>
    </xf>
    <xf numFmtId="169" fontId="17" fillId="0" borderId="2" xfId="6" applyNumberFormat="1" applyFont="1" applyFill="1" applyBorder="1" applyAlignment="1" applyProtection="1">
      <alignment horizontal="right" vertical="center" wrapText="1" indent="1"/>
    </xf>
    <xf numFmtId="169" fontId="17" fillId="0" borderId="3" xfId="6" applyNumberFormat="1" applyFont="1" applyFill="1" applyBorder="1" applyAlignment="1" applyProtection="1">
      <alignment horizontal="right" vertical="center" wrapText="1" indent="1"/>
    </xf>
    <xf numFmtId="169" fontId="14" fillId="0" borderId="21" xfId="6" applyNumberFormat="1" applyFont="1" applyFill="1" applyBorder="1" applyAlignment="1" applyProtection="1">
      <alignment horizontal="left" vertical="center" wrapText="1" indent="1"/>
    </xf>
    <xf numFmtId="169" fontId="19" fillId="0" borderId="22" xfId="6" applyNumberFormat="1" applyFont="1" applyFill="1" applyBorder="1" applyAlignment="1" applyProtection="1">
      <alignment horizontal="left" vertical="center" wrapText="1" indent="1"/>
    </xf>
    <xf numFmtId="169" fontId="39" fillId="0" borderId="23" xfId="6" applyNumberFormat="1" applyFont="1" applyFill="1" applyBorder="1" applyAlignment="1" applyProtection="1">
      <alignment horizontal="right" vertical="center" wrapText="1" indent="1"/>
    </xf>
    <xf numFmtId="169" fontId="19" fillId="0" borderId="7" xfId="6" applyNumberFormat="1" applyFont="1" applyFill="1" applyBorder="1" applyAlignment="1" applyProtection="1">
      <alignment horizontal="left" vertical="center" wrapText="1" indent="1"/>
    </xf>
    <xf numFmtId="169" fontId="19" fillId="0" borderId="24" xfId="6" applyNumberFormat="1" applyFont="1" applyFill="1" applyBorder="1" applyAlignment="1" applyProtection="1">
      <alignment horizontal="right" vertical="center" wrapText="1" indent="1"/>
      <protection locked="0"/>
    </xf>
    <xf numFmtId="169" fontId="14" fillId="0" borderId="18" xfId="6" applyNumberFormat="1" applyFont="1" applyFill="1" applyBorder="1" applyAlignment="1" applyProtection="1">
      <alignment horizontal="left" vertical="center" wrapText="1" indent="1"/>
    </xf>
    <xf numFmtId="169" fontId="19" fillId="0" borderId="8" xfId="6" applyNumberFormat="1" applyFont="1" applyFill="1" applyBorder="1" applyAlignment="1" applyProtection="1">
      <alignment horizontal="right" vertical="center" wrapText="1" indent="1"/>
      <protection locked="0"/>
    </xf>
    <xf numFmtId="169" fontId="19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9" fontId="39" fillId="0" borderId="8" xfId="6" applyNumberFormat="1" applyFont="1" applyFill="1" applyBorder="1" applyAlignment="1" applyProtection="1">
      <alignment horizontal="right" vertical="center" wrapText="1" indent="1"/>
    </xf>
    <xf numFmtId="169" fontId="19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9" fontId="20" fillId="0" borderId="1" xfId="6" applyNumberFormat="1" applyFont="1" applyFill="1" applyBorder="1" applyAlignment="1" applyProtection="1">
      <alignment horizontal="left" vertical="center" wrapText="1" indent="1"/>
    </xf>
    <xf numFmtId="169" fontId="20" fillId="0" borderId="25" xfId="6" applyNumberFormat="1" applyFont="1" applyFill="1" applyBorder="1" applyAlignment="1" applyProtection="1">
      <alignment horizontal="right" vertical="center" wrapText="1" indent="1"/>
    </xf>
    <xf numFmtId="169" fontId="14" fillId="0" borderId="21" xfId="6" applyNumberFormat="1" applyFill="1" applyBorder="1" applyAlignment="1" applyProtection="1">
      <alignment horizontal="left" vertical="center" wrapText="1" indent="1"/>
    </xf>
    <xf numFmtId="169" fontId="18" fillId="0" borderId="22" xfId="6" applyNumberFormat="1" applyFont="1" applyFill="1" applyBorder="1" applyAlignment="1" applyProtection="1">
      <alignment horizontal="left" vertical="center" wrapText="1" indent="1"/>
      <protection locked="0"/>
    </xf>
    <xf numFmtId="169" fontId="18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9" fontId="18" fillId="0" borderId="22" xfId="6" applyNumberFormat="1" applyFont="1" applyFill="1" applyBorder="1" applyAlignment="1" applyProtection="1">
      <alignment horizontal="left" vertical="center" wrapText="1" indent="1"/>
    </xf>
    <xf numFmtId="169" fontId="18" fillId="0" borderId="24" xfId="6" applyNumberFormat="1" applyFont="1" applyFill="1" applyBorder="1" applyAlignment="1" applyProtection="1">
      <alignment horizontal="right" vertical="center" wrapText="1" indent="1"/>
      <protection locked="0"/>
    </xf>
    <xf numFmtId="169" fontId="39" fillId="0" borderId="22" xfId="6" applyNumberFormat="1" applyFont="1" applyFill="1" applyBorder="1" applyAlignment="1" applyProtection="1">
      <alignment horizontal="left" vertical="center" wrapText="1" indent="1"/>
    </xf>
    <xf numFmtId="169" fontId="39" fillId="0" borderId="17" xfId="6" applyNumberFormat="1" applyFont="1" applyFill="1" applyBorder="1" applyAlignment="1" applyProtection="1">
      <alignment horizontal="right" vertical="center" wrapText="1" indent="1"/>
    </xf>
    <xf numFmtId="169" fontId="19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9" fontId="19" fillId="0" borderId="7" xfId="6" applyNumberFormat="1" applyFont="1" applyFill="1" applyBorder="1" applyAlignment="1" applyProtection="1">
      <alignment horizontal="left" vertical="center" wrapText="1" indent="2"/>
    </xf>
    <xf numFmtId="169" fontId="19" fillId="0" borderId="8" xfId="6" applyNumberFormat="1" applyFont="1" applyFill="1" applyBorder="1" applyAlignment="1" applyProtection="1">
      <alignment horizontal="left" vertical="center" wrapText="1" indent="2"/>
    </xf>
    <xf numFmtId="169" fontId="39" fillId="0" borderId="8" xfId="6" applyNumberFormat="1" applyFont="1" applyFill="1" applyBorder="1" applyAlignment="1" applyProtection="1">
      <alignment horizontal="left" vertical="center" wrapText="1" indent="1"/>
    </xf>
    <xf numFmtId="169" fontId="19" fillId="0" borderId="16" xfId="6" applyNumberFormat="1" applyFont="1" applyFill="1" applyBorder="1" applyAlignment="1" applyProtection="1">
      <alignment horizontal="left" vertical="center" wrapText="1" indent="1"/>
    </xf>
    <xf numFmtId="169" fontId="19" fillId="0" borderId="16" xfId="6" applyNumberFormat="1" applyFont="1" applyFill="1" applyBorder="1" applyAlignment="1" applyProtection="1">
      <alignment horizontal="left" vertical="center" wrapText="1" indent="1"/>
      <protection locked="0"/>
    </xf>
    <xf numFmtId="169" fontId="18" fillId="0" borderId="16" xfId="6" applyNumberFormat="1" applyFont="1" applyFill="1" applyBorder="1" applyAlignment="1" applyProtection="1">
      <alignment horizontal="left" vertical="center" wrapText="1" indent="1"/>
      <protection locked="0"/>
    </xf>
    <xf numFmtId="169" fontId="18" fillId="0" borderId="16" xfId="6" applyNumberFormat="1" applyFont="1" applyFill="1" applyBorder="1" applyAlignment="1" applyProtection="1">
      <alignment horizontal="left" vertical="center" wrapText="1" indent="2"/>
    </xf>
    <xf numFmtId="169" fontId="18" fillId="0" borderId="27" xfId="6" applyNumberFormat="1" applyFont="1" applyFill="1" applyBorder="1" applyAlignment="1" applyProtection="1">
      <alignment horizontal="left" vertical="center" wrapText="1" indent="2"/>
    </xf>
    <xf numFmtId="166" fontId="37" fillId="0" borderId="0" xfId="5" applyNumberFormat="1" applyFont="1" applyFill="1" applyAlignment="1"/>
    <xf numFmtId="166" fontId="37" fillId="0" borderId="0" xfId="5" applyNumberFormat="1" applyFont="1" applyFill="1" applyBorder="1" applyAlignment="1"/>
    <xf numFmtId="166" fontId="37" fillId="0" borderId="0" xfId="5" applyNumberFormat="1" applyFont="1" applyFill="1" applyBorder="1" applyAlignment="1">
      <alignment horizontal="center"/>
    </xf>
    <xf numFmtId="0" fontId="14" fillId="0" borderId="0" xfId="9" applyFill="1" applyBorder="1"/>
    <xf numFmtId="0" fontId="4" fillId="0" borderId="0" xfId="7"/>
    <xf numFmtId="0" fontId="4" fillId="0" borderId="0" xfId="7" applyAlignment="1"/>
    <xf numFmtId="0" fontId="42" fillId="0" borderId="0" xfId="7" applyFont="1" applyBorder="1" applyAlignment="1">
      <alignment horizontal="center" wrapText="1"/>
    </xf>
    <xf numFmtId="0" fontId="42" fillId="0" borderId="0" xfId="7" applyFont="1" applyBorder="1" applyAlignment="1">
      <alignment horizontal="center"/>
    </xf>
    <xf numFmtId="3" fontId="43" fillId="0" borderId="0" xfId="7" applyNumberFormat="1" applyFont="1" applyBorder="1" applyAlignment="1">
      <alignment horizontal="right"/>
    </xf>
    <xf numFmtId="0" fontId="43" fillId="0" borderId="0" xfId="7" applyFont="1" applyBorder="1"/>
    <xf numFmtId="3" fontId="4" fillId="0" borderId="0" xfId="7" applyNumberFormat="1"/>
    <xf numFmtId="0" fontId="4" fillId="0" borderId="0" xfId="7" applyBorder="1"/>
    <xf numFmtId="0" fontId="44" fillId="0" borderId="0" xfId="7" applyFont="1"/>
    <xf numFmtId="0" fontId="44" fillId="0" borderId="0" xfId="7" applyFont="1" applyBorder="1"/>
    <xf numFmtId="0" fontId="44" fillId="0" borderId="0" xfId="7" applyFont="1" applyBorder="1" applyAlignment="1">
      <alignment horizontal="center" vertical="center"/>
    </xf>
    <xf numFmtId="0" fontId="45" fillId="0" borderId="0" xfId="7" applyFont="1" applyBorder="1"/>
    <xf numFmtId="0" fontId="46" fillId="0" borderId="0" xfId="10" applyFont="1" applyFill="1"/>
    <xf numFmtId="169" fontId="34" fillId="0" borderId="0" xfId="10" applyNumberFormat="1" applyFont="1" applyFill="1" applyBorder="1" applyAlignment="1" applyProtection="1">
      <alignment horizontal="centerContinuous" vertical="center"/>
    </xf>
    <xf numFmtId="0" fontId="47" fillId="0" borderId="0" xfId="6" applyFont="1" applyFill="1" applyBorder="1" applyAlignment="1" applyProtection="1">
      <alignment horizontal="right"/>
    </xf>
    <xf numFmtId="0" fontId="48" fillId="0" borderId="0" xfId="6" applyFont="1" applyFill="1" applyBorder="1" applyAlignment="1" applyProtection="1"/>
    <xf numFmtId="0" fontId="17" fillId="0" borderId="9" xfId="10" applyFont="1" applyFill="1" applyBorder="1" applyAlignment="1" applyProtection="1">
      <alignment horizontal="center" vertical="center" wrapText="1"/>
    </xf>
    <xf numFmtId="0" fontId="17" fillId="0" borderId="28" xfId="10" applyFont="1" applyFill="1" applyBorder="1" applyAlignment="1" applyProtection="1">
      <alignment horizontal="center" vertical="center" wrapText="1"/>
    </xf>
    <xf numFmtId="0" fontId="17" fillId="0" borderId="29" xfId="10" applyFont="1" applyFill="1" applyBorder="1" applyAlignment="1" applyProtection="1">
      <alignment horizontal="center" vertical="center" wrapText="1"/>
    </xf>
    <xf numFmtId="0" fontId="19" fillId="0" borderId="1" xfId="10" applyFont="1" applyFill="1" applyBorder="1" applyAlignment="1" applyProtection="1">
      <alignment horizontal="center" vertical="center"/>
    </xf>
    <xf numFmtId="0" fontId="19" fillId="0" borderId="2" xfId="10" applyFont="1" applyFill="1" applyBorder="1" applyAlignment="1" applyProtection="1">
      <alignment horizontal="center" vertical="center"/>
    </xf>
    <xf numFmtId="0" fontId="19" fillId="0" borderId="3" xfId="10" applyFont="1" applyFill="1" applyBorder="1" applyAlignment="1" applyProtection="1">
      <alignment horizontal="center" vertical="center"/>
    </xf>
    <xf numFmtId="0" fontId="19" fillId="0" borderId="9" xfId="10" applyFont="1" applyFill="1" applyBorder="1" applyAlignment="1" applyProtection="1">
      <alignment horizontal="center" vertical="center"/>
    </xf>
    <xf numFmtId="0" fontId="19" fillId="0" borderId="17" xfId="10" applyFont="1" applyFill="1" applyBorder="1" applyProtection="1"/>
    <xf numFmtId="170" fontId="19" fillId="0" borderId="30" xfId="2" applyNumberFormat="1" applyFont="1" applyFill="1" applyBorder="1" applyProtection="1">
      <protection locked="0"/>
    </xf>
    <xf numFmtId="0" fontId="19" fillId="0" borderId="7" xfId="10" applyFont="1" applyFill="1" applyBorder="1" applyAlignment="1" applyProtection="1">
      <alignment horizontal="center" vertical="center"/>
    </xf>
    <xf numFmtId="0" fontId="49" fillId="0" borderId="8" xfId="6" applyFont="1" applyBorder="1" applyAlignment="1">
      <alignment horizontal="justify" wrapText="1"/>
    </xf>
    <xf numFmtId="170" fontId="19" fillId="0" borderId="31" xfId="2" applyNumberFormat="1" applyFont="1" applyFill="1" applyBorder="1" applyProtection="1">
      <protection locked="0"/>
    </xf>
    <xf numFmtId="0" fontId="49" fillId="0" borderId="8" xfId="6" applyFont="1" applyBorder="1" applyAlignment="1">
      <alignment wrapText="1"/>
    </xf>
    <xf numFmtId="0" fontId="19" fillId="0" borderId="27" xfId="10" applyFont="1" applyFill="1" applyBorder="1" applyAlignment="1" applyProtection="1">
      <alignment horizontal="center" vertical="center"/>
    </xf>
    <xf numFmtId="170" fontId="19" fillId="0" borderId="32" xfId="2" applyNumberFormat="1" applyFont="1" applyFill="1" applyBorder="1" applyProtection="1">
      <protection locked="0"/>
    </xf>
    <xf numFmtId="0" fontId="49" fillId="0" borderId="33" xfId="6" applyFont="1" applyBorder="1" applyAlignment="1">
      <alignment wrapText="1"/>
    </xf>
    <xf numFmtId="170" fontId="17" fillId="0" borderId="3" xfId="2" applyNumberFormat="1" applyFont="1" applyFill="1" applyBorder="1" applyProtection="1"/>
    <xf numFmtId="0" fontId="9" fillId="0" borderId="8" xfId="5" applyFont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center" vertical="center"/>
    </xf>
    <xf numFmtId="0" fontId="27" fillId="0" borderId="8" xfId="7" applyFont="1" applyBorder="1"/>
    <xf numFmtId="0" fontId="9" fillId="0" borderId="0" xfId="7" applyFont="1"/>
    <xf numFmtId="0" fontId="9" fillId="0" borderId="0" xfId="7" applyFont="1" applyBorder="1"/>
    <xf numFmtId="0" fontId="10" fillId="0" borderId="0" xfId="7" applyFont="1"/>
    <xf numFmtId="0" fontId="9" fillId="0" borderId="0" xfId="7" applyFont="1" applyBorder="1" applyAlignment="1">
      <alignment horizontal="center"/>
    </xf>
    <xf numFmtId="0" fontId="10" fillId="0" borderId="0" xfId="7" applyFont="1" applyBorder="1" applyAlignment="1">
      <alignment horizontal="right"/>
    </xf>
    <xf numFmtId="0" fontId="9" fillId="0" borderId="8" xfId="7" applyFont="1" applyBorder="1" applyAlignment="1">
      <alignment horizontal="center" vertical="center"/>
    </xf>
    <xf numFmtId="0" fontId="10" fillId="0" borderId="8" xfId="7" applyFont="1" applyBorder="1"/>
    <xf numFmtId="0" fontId="10" fillId="0" borderId="8" xfId="7" applyFont="1" applyFill="1" applyBorder="1"/>
    <xf numFmtId="0" fontId="9" fillId="0" borderId="8" xfId="7" applyFont="1" applyBorder="1"/>
    <xf numFmtId="0" fontId="10" fillId="0" borderId="0" xfId="7" applyFont="1" applyBorder="1"/>
    <xf numFmtId="3" fontId="10" fillId="0" borderId="0" xfId="7" applyNumberFormat="1" applyFont="1" applyBorder="1"/>
    <xf numFmtId="0" fontId="9" fillId="0" borderId="8" xfId="7" applyFont="1" applyBorder="1" applyAlignment="1">
      <alignment horizontal="center" wrapText="1"/>
    </xf>
    <xf numFmtId="3" fontId="10" fillId="0" borderId="8" xfId="7" applyNumberFormat="1" applyFont="1" applyBorder="1" applyAlignment="1">
      <alignment horizontal="center"/>
    </xf>
    <xf numFmtId="3" fontId="9" fillId="0" borderId="8" xfId="7" applyNumberFormat="1" applyFont="1" applyBorder="1" applyAlignment="1">
      <alignment horizontal="center"/>
    </xf>
    <xf numFmtId="0" fontId="9" fillId="0" borderId="8" xfId="7" applyFont="1" applyFill="1" applyBorder="1"/>
    <xf numFmtId="0" fontId="27" fillId="0" borderId="0" xfId="7" applyFont="1" applyAlignment="1">
      <alignment horizontal="center"/>
    </xf>
    <xf numFmtId="0" fontId="9" fillId="0" borderId="8" xfId="7" applyFont="1" applyBorder="1" applyAlignment="1">
      <alignment horizontal="left"/>
    </xf>
    <xf numFmtId="0" fontId="10" fillId="0" borderId="8" xfId="7" applyFont="1" applyBorder="1" applyAlignment="1"/>
    <xf numFmtId="3" fontId="9" fillId="0" borderId="8" xfId="7" applyNumberFormat="1" applyFont="1" applyBorder="1" applyAlignment="1">
      <alignment horizontal="center" vertical="center" wrapText="1"/>
    </xf>
    <xf numFmtId="0" fontId="9" fillId="0" borderId="8" xfId="7" applyFont="1" applyBorder="1" applyAlignment="1">
      <alignment horizontal="left" vertical="center"/>
    </xf>
    <xf numFmtId="0" fontId="9" fillId="0" borderId="8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3" fontId="27" fillId="0" borderId="8" xfId="7" applyNumberFormat="1" applyFont="1" applyBorder="1" applyAlignment="1">
      <alignment horizontal="center"/>
    </xf>
    <xf numFmtId="3" fontId="8" fillId="0" borderId="8" xfId="5" applyNumberFormat="1" applyFont="1" applyFill="1" applyBorder="1" applyAlignment="1">
      <alignment horizontal="center" vertical="center"/>
    </xf>
    <xf numFmtId="0" fontId="10" fillId="0" borderId="0" xfId="8" applyFont="1"/>
    <xf numFmtId="0" fontId="9" fillId="0" borderId="8" xfId="8" applyFont="1" applyBorder="1" applyAlignment="1">
      <alignment horizontal="center" vertical="center" wrapText="1"/>
    </xf>
    <xf numFmtId="0" fontId="9" fillId="0" borderId="34" xfId="8" applyFont="1" applyBorder="1" applyAlignment="1">
      <alignment horizontal="center" vertical="center" wrapText="1"/>
    </xf>
    <xf numFmtId="0" fontId="9" fillId="0" borderId="12" xfId="8" applyFont="1" applyBorder="1" applyAlignment="1">
      <alignment horizontal="center" vertical="center" wrapText="1"/>
    </xf>
    <xf numFmtId="0" fontId="10" fillId="0" borderId="8" xfId="8" applyFont="1" applyBorder="1"/>
    <xf numFmtId="170" fontId="10" fillId="0" borderId="8" xfId="1" applyNumberFormat="1" applyFont="1" applyBorder="1"/>
    <xf numFmtId="170" fontId="9" fillId="0" borderId="34" xfId="1" applyNumberFormat="1" applyFont="1" applyBorder="1"/>
    <xf numFmtId="170" fontId="10" fillId="0" borderId="12" xfId="1" applyNumberFormat="1" applyFont="1" applyBorder="1"/>
    <xf numFmtId="170" fontId="9" fillId="0" borderId="8" xfId="1" applyNumberFormat="1" applyFont="1" applyBorder="1"/>
    <xf numFmtId="3" fontId="8" fillId="0" borderId="35" xfId="5" applyNumberFormat="1" applyFont="1" applyFill="1" applyBorder="1" applyAlignment="1">
      <alignment horizontal="center" vertical="center"/>
    </xf>
    <xf numFmtId="3" fontId="8" fillId="0" borderId="20" xfId="5" applyNumberFormat="1" applyFont="1" applyFill="1" applyBorder="1" applyAlignment="1">
      <alignment horizontal="center" vertical="center"/>
    </xf>
    <xf numFmtId="0" fontId="9" fillId="0" borderId="8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34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9" fillId="0" borderId="8" xfId="8" applyFont="1" applyFill="1" applyBorder="1"/>
    <xf numFmtId="170" fontId="9" fillId="0" borderId="34" xfId="1" applyNumberFormat="1" applyFont="1" applyFill="1" applyBorder="1"/>
    <xf numFmtId="170" fontId="9" fillId="0" borderId="8" xfId="1" applyNumberFormat="1" applyFont="1" applyFill="1" applyBorder="1"/>
    <xf numFmtId="170" fontId="10" fillId="2" borderId="8" xfId="1" applyNumberFormat="1" applyFont="1" applyFill="1" applyBorder="1"/>
    <xf numFmtId="170" fontId="9" fillId="2" borderId="34" xfId="1" applyNumberFormat="1" applyFont="1" applyFill="1" applyBorder="1"/>
    <xf numFmtId="170" fontId="10" fillId="2" borderId="12" xfId="1" applyNumberFormat="1" applyFont="1" applyFill="1" applyBorder="1"/>
    <xf numFmtId="170" fontId="9" fillId="2" borderId="8" xfId="1" applyNumberFormat="1" applyFont="1" applyFill="1" applyBorder="1"/>
    <xf numFmtId="170" fontId="9" fillId="0" borderId="12" xfId="1" applyNumberFormat="1" applyFont="1" applyFill="1" applyBorder="1"/>
    <xf numFmtId="0" fontId="1" fillId="0" borderId="0" xfId="5" applyBorder="1"/>
    <xf numFmtId="0" fontId="4" fillId="0" borderId="36" xfId="5" applyFont="1" applyBorder="1" applyAlignment="1"/>
    <xf numFmtId="0" fontId="10" fillId="0" borderId="8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5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Alignment="1"/>
    <xf numFmtId="49" fontId="0" fillId="0" borderId="8" xfId="0" applyNumberFormat="1" applyBorder="1" applyAlignment="1">
      <alignment horizontal="center"/>
    </xf>
    <xf numFmtId="170" fontId="10" fillId="0" borderId="8" xfId="1" applyNumberFormat="1" applyFont="1" applyFill="1" applyBorder="1"/>
    <xf numFmtId="170" fontId="10" fillId="0" borderId="12" xfId="1" applyNumberFormat="1" applyFont="1" applyFill="1" applyBorder="1"/>
    <xf numFmtId="0" fontId="10" fillId="0" borderId="8" xfId="8" applyFont="1" applyFill="1" applyBorder="1"/>
    <xf numFmtId="0" fontId="51" fillId="0" borderId="0" xfId="11" applyFont="1" applyAlignment="1">
      <alignment vertical="center"/>
    </xf>
    <xf numFmtId="3" fontId="21" fillId="0" borderId="0" xfId="11" applyNumberFormat="1" applyFont="1" applyAlignment="1">
      <alignment vertical="center"/>
    </xf>
    <xf numFmtId="169" fontId="25" fillId="0" borderId="8" xfId="9" applyNumberFormat="1" applyFont="1" applyFill="1" applyBorder="1" applyAlignment="1" applyProtection="1">
      <alignment horizontal="center" vertical="center" wrapText="1"/>
      <protection locked="0"/>
    </xf>
    <xf numFmtId="169" fontId="25" fillId="0" borderId="13" xfId="9" applyNumberFormat="1" applyFont="1" applyFill="1" applyBorder="1" applyAlignment="1" applyProtection="1">
      <alignment horizontal="center" vertical="center" wrapText="1"/>
    </xf>
    <xf numFmtId="169" fontId="15" fillId="0" borderId="8" xfId="9" applyNumberFormat="1" applyFont="1" applyFill="1" applyBorder="1" applyAlignment="1" applyProtection="1">
      <alignment horizontal="center" vertical="center" wrapText="1"/>
      <protection locked="0"/>
    </xf>
    <xf numFmtId="169" fontId="17" fillId="0" borderId="16" xfId="6" applyNumberFormat="1" applyFont="1" applyFill="1" applyBorder="1" applyAlignment="1" applyProtection="1">
      <alignment horizontal="left" vertical="center" wrapText="1" indent="1"/>
    </xf>
    <xf numFmtId="169" fontId="17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9" fontId="17" fillId="0" borderId="7" xfId="6" applyNumberFormat="1" applyFont="1" applyFill="1" applyBorder="1" applyAlignment="1" applyProtection="1">
      <alignment horizontal="left" vertical="center" wrapText="1" indent="1"/>
    </xf>
    <xf numFmtId="169" fontId="17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8" xfId="5" applyFont="1" applyBorder="1" applyAlignment="1">
      <alignment horizontal="center" vertical="center" wrapText="1"/>
    </xf>
    <xf numFmtId="0" fontId="3" fillId="0" borderId="0" xfId="5" applyFont="1"/>
    <xf numFmtId="0" fontId="4" fillId="0" borderId="36" xfId="5" applyFont="1" applyBorder="1"/>
    <xf numFmtId="3" fontId="8" fillId="0" borderId="20" xfId="5" applyNumberFormat="1" applyFont="1" applyBorder="1" applyAlignment="1">
      <alignment horizontal="center" vertical="center"/>
    </xf>
    <xf numFmtId="3" fontId="8" fillId="0" borderId="35" xfId="5" applyNumberFormat="1" applyFont="1" applyBorder="1" applyAlignment="1">
      <alignment horizontal="center" vertical="center"/>
    </xf>
    <xf numFmtId="3" fontId="8" fillId="0" borderId="8" xfId="5" applyNumberFormat="1" applyFont="1" applyBorder="1" applyAlignment="1">
      <alignment horizontal="center" vertical="center"/>
    </xf>
    <xf numFmtId="3" fontId="8" fillId="0" borderId="8" xfId="5" applyNumberFormat="1" applyFont="1" applyBorder="1" applyAlignment="1">
      <alignment horizontal="center"/>
    </xf>
    <xf numFmtId="0" fontId="5" fillId="0" borderId="0" xfId="5" applyFont="1"/>
    <xf numFmtId="3" fontId="8" fillId="2" borderId="0" xfId="5" applyNumberFormat="1" applyFont="1" applyFill="1" applyAlignment="1">
      <alignment horizontal="center"/>
    </xf>
    <xf numFmtId="3" fontId="8" fillId="4" borderId="35" xfId="5" applyNumberFormat="1" applyFont="1" applyFill="1" applyBorder="1" applyAlignment="1">
      <alignment horizontal="center" vertical="center"/>
    </xf>
    <xf numFmtId="3" fontId="8" fillId="4" borderId="8" xfId="5" applyNumberFormat="1" applyFont="1" applyFill="1" applyBorder="1" applyAlignment="1">
      <alignment horizontal="center"/>
    </xf>
    <xf numFmtId="0" fontId="11" fillId="0" borderId="0" xfId="5" applyFont="1"/>
    <xf numFmtId="3" fontId="8" fillId="4" borderId="20" xfId="5" applyNumberFormat="1" applyFont="1" applyFill="1" applyBorder="1" applyAlignment="1">
      <alignment horizontal="center" vertical="center"/>
    </xf>
    <xf numFmtId="0" fontId="8" fillId="0" borderId="0" xfId="5" quotePrefix="1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8" fillId="0" borderId="0" xfId="5" applyFont="1" applyAlignment="1">
      <alignment horizontal="left" vertical="center" wrapText="1"/>
    </xf>
    <xf numFmtId="3" fontId="8" fillId="0" borderId="0" xfId="5" applyNumberFormat="1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166" fontId="3" fillId="0" borderId="0" xfId="5" applyNumberFormat="1" applyFont="1"/>
    <xf numFmtId="0" fontId="3" fillId="0" borderId="0" xfId="5" applyFont="1" applyAlignment="1">
      <alignment horizontal="left"/>
    </xf>
    <xf numFmtId="166" fontId="7" fillId="0" borderId="0" xfId="5" applyNumberFormat="1" applyFont="1"/>
    <xf numFmtId="0" fontId="3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8" xfId="5" applyFont="1" applyBorder="1"/>
    <xf numFmtId="0" fontId="5" fillId="0" borderId="8" xfId="5" applyFont="1" applyBorder="1" applyAlignment="1">
      <alignment horizontal="right" vertical="center"/>
    </xf>
    <xf numFmtId="0" fontId="3" fillId="0" borderId="8" xfId="5" applyFont="1" applyBorder="1" applyAlignment="1">
      <alignment horizontal="right" vertical="center"/>
    </xf>
    <xf numFmtId="0" fontId="3" fillId="0" borderId="8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3" fillId="0" borderId="8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0" fontId="5" fillId="0" borderId="12" xfId="5" applyFont="1" applyBorder="1" applyAlignment="1">
      <alignment horizontal="right" vertical="center"/>
    </xf>
    <xf numFmtId="0" fontId="3" fillId="0" borderId="0" xfId="5" applyFont="1" applyAlignment="1">
      <alignment horizontal="center"/>
    </xf>
    <xf numFmtId="3" fontId="3" fillId="0" borderId="0" xfId="5" applyNumberFormat="1" applyFont="1" applyAlignment="1">
      <alignment horizontal="center"/>
    </xf>
    <xf numFmtId="3" fontId="8" fillId="0" borderId="20" xfId="5" applyNumberFormat="1" applyFont="1" applyBorder="1" applyAlignment="1">
      <alignment horizontal="center" vertical="center"/>
    </xf>
    <xf numFmtId="3" fontId="8" fillId="0" borderId="35" xfId="5" applyNumberFormat="1" applyFont="1" applyBorder="1" applyAlignment="1">
      <alignment horizontal="center" vertical="center"/>
    </xf>
    <xf numFmtId="3" fontId="8" fillId="0" borderId="12" xfId="5" applyNumberFormat="1" applyFont="1" applyBorder="1" applyAlignment="1">
      <alignment horizontal="center" vertical="center"/>
    </xf>
    <xf numFmtId="0" fontId="8" fillId="4" borderId="20" xfId="5" quotePrefix="1" applyFont="1" applyFill="1" applyBorder="1" applyAlignment="1">
      <alignment horizontal="center" vertical="center"/>
    </xf>
    <xf numFmtId="0" fontId="8" fillId="4" borderId="12" xfId="5" quotePrefix="1" applyFont="1" applyFill="1" applyBorder="1" applyAlignment="1">
      <alignment horizontal="center" vertical="center"/>
    </xf>
    <xf numFmtId="0" fontId="9" fillId="4" borderId="20" xfId="5" applyFont="1" applyFill="1" applyBorder="1" applyAlignment="1">
      <alignment horizontal="left" vertical="center"/>
    </xf>
    <xf numFmtId="0" fontId="9" fillId="4" borderId="35" xfId="5" applyFont="1" applyFill="1" applyBorder="1" applyAlignment="1">
      <alignment horizontal="left" vertical="center"/>
    </xf>
    <xf numFmtId="0" fontId="9" fillId="4" borderId="12" xfId="5" applyFont="1" applyFill="1" applyBorder="1" applyAlignment="1">
      <alignment horizontal="left" vertical="center"/>
    </xf>
    <xf numFmtId="3" fontId="8" fillId="4" borderId="8" xfId="5" applyNumberFormat="1" applyFont="1" applyFill="1" applyBorder="1" applyAlignment="1">
      <alignment horizontal="center" vertical="center"/>
    </xf>
    <xf numFmtId="0" fontId="8" fillId="4" borderId="12" xfId="5" applyFont="1" applyFill="1" applyBorder="1" applyAlignment="1">
      <alignment horizontal="center" vertical="center"/>
    </xf>
    <xf numFmtId="3" fontId="8" fillId="4" borderId="20" xfId="5" applyNumberFormat="1" applyFont="1" applyFill="1" applyBorder="1" applyAlignment="1">
      <alignment horizontal="center" vertical="center"/>
    </xf>
    <xf numFmtId="3" fontId="8" fillId="4" borderId="35" xfId="5" applyNumberFormat="1" applyFont="1" applyFill="1" applyBorder="1" applyAlignment="1">
      <alignment horizontal="center" vertical="center"/>
    </xf>
    <xf numFmtId="3" fontId="8" fillId="4" borderId="12" xfId="5" applyNumberFormat="1" applyFont="1" applyFill="1" applyBorder="1" applyAlignment="1">
      <alignment horizontal="center" vertical="center"/>
    </xf>
    <xf numFmtId="0" fontId="8" fillId="0" borderId="20" xfId="5" quotePrefix="1" applyFont="1" applyBorder="1" applyAlignment="1">
      <alignment horizontal="center" vertical="center"/>
    </xf>
    <xf numFmtId="0" fontId="8" fillId="0" borderId="12" xfId="5" quotePrefix="1" applyFont="1" applyBorder="1" applyAlignment="1">
      <alignment horizontal="center" vertical="center"/>
    </xf>
    <xf numFmtId="0" fontId="9" fillId="0" borderId="20" xfId="5" applyFont="1" applyBorder="1" applyAlignment="1">
      <alignment horizontal="left" vertical="center"/>
    </xf>
    <xf numFmtId="0" fontId="9" fillId="0" borderId="35" xfId="5" applyFont="1" applyBorder="1" applyAlignment="1">
      <alignment horizontal="left" vertical="center"/>
    </xf>
    <xf numFmtId="0" fontId="9" fillId="0" borderId="12" xfId="5" applyFont="1" applyBorder="1" applyAlignment="1">
      <alignment horizontal="left" vertical="center"/>
    </xf>
    <xf numFmtId="3" fontId="8" fillId="0" borderId="8" xfId="5" applyNumberFormat="1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0" borderId="20" xfId="5" applyFont="1" applyBorder="1" applyAlignment="1">
      <alignment horizontal="left" vertical="center" wrapText="1"/>
    </xf>
    <xf numFmtId="0" fontId="9" fillId="0" borderId="35" xfId="5" applyFont="1" applyBorder="1" applyAlignment="1">
      <alignment horizontal="left" vertical="center" wrapText="1"/>
    </xf>
    <xf numFmtId="0" fontId="9" fillId="0" borderId="12" xfId="5" applyFont="1" applyBorder="1" applyAlignment="1">
      <alignment horizontal="left" vertical="center" wrapText="1"/>
    </xf>
    <xf numFmtId="0" fontId="8" fillId="0" borderId="20" xfId="5" applyFont="1" applyBorder="1" applyAlignment="1">
      <alignment horizontal="left" vertical="center" wrapText="1"/>
    </xf>
    <xf numFmtId="0" fontId="8" fillId="0" borderId="35" xfId="5" applyFont="1" applyBorder="1" applyAlignment="1">
      <alignment horizontal="left" vertical="center" wrapText="1"/>
    </xf>
    <xf numFmtId="0" fontId="8" fillId="0" borderId="12" xfId="5" applyFont="1" applyBorder="1" applyAlignment="1">
      <alignment horizontal="left" vertical="center" wrapText="1"/>
    </xf>
    <xf numFmtId="1" fontId="8" fillId="4" borderId="20" xfId="5" quotePrefix="1" applyNumberFormat="1" applyFont="1" applyFill="1" applyBorder="1" applyAlignment="1">
      <alignment horizontal="center" vertical="center"/>
    </xf>
    <xf numFmtId="1" fontId="8" fillId="4" borderId="12" xfId="5" quotePrefix="1" applyNumberFormat="1" applyFont="1" applyFill="1" applyBorder="1" applyAlignment="1">
      <alignment horizontal="center" vertical="center"/>
    </xf>
    <xf numFmtId="0" fontId="8" fillId="4" borderId="20" xfId="5" applyFont="1" applyFill="1" applyBorder="1" applyAlignment="1">
      <alignment horizontal="left" vertical="center"/>
    </xf>
    <xf numFmtId="0" fontId="8" fillId="4" borderId="35" xfId="5" applyFont="1" applyFill="1" applyBorder="1" applyAlignment="1">
      <alignment horizontal="left" vertical="center"/>
    </xf>
    <xf numFmtId="0" fontId="9" fillId="4" borderId="20" xfId="5" applyFont="1" applyFill="1" applyBorder="1" applyAlignment="1">
      <alignment horizontal="left" vertical="center" wrapText="1"/>
    </xf>
    <xf numFmtId="0" fontId="9" fillId="4" borderId="35" xfId="5" applyFont="1" applyFill="1" applyBorder="1" applyAlignment="1">
      <alignment horizontal="left" vertical="center" wrapText="1"/>
    </xf>
    <xf numFmtId="0" fontId="9" fillId="4" borderId="12" xfId="5" applyFont="1" applyFill="1" applyBorder="1" applyAlignment="1">
      <alignment horizontal="left" vertical="center" wrapText="1"/>
    </xf>
    <xf numFmtId="1" fontId="8" fillId="0" borderId="20" xfId="5" quotePrefix="1" applyNumberFormat="1" applyFont="1" applyBorder="1" applyAlignment="1">
      <alignment horizontal="center" vertical="center"/>
    </xf>
    <xf numFmtId="1" fontId="8" fillId="0" borderId="12" xfId="5" quotePrefix="1" applyNumberFormat="1" applyFont="1" applyBorder="1" applyAlignment="1">
      <alignment horizontal="center" vertical="center"/>
    </xf>
    <xf numFmtId="0" fontId="8" fillId="0" borderId="20" xfId="5" applyFont="1" applyBorder="1" applyAlignment="1">
      <alignment horizontal="left" vertical="center"/>
    </xf>
    <xf numFmtId="0" fontId="8" fillId="0" borderId="35" xfId="5" applyFont="1" applyBorder="1" applyAlignment="1">
      <alignment horizontal="left" vertical="center"/>
    </xf>
    <xf numFmtId="0" fontId="8" fillId="0" borderId="35" xfId="5" quotePrefix="1" applyFont="1" applyBorder="1" applyAlignment="1">
      <alignment horizontal="center" vertical="center"/>
    </xf>
    <xf numFmtId="0" fontId="8" fillId="0" borderId="20" xfId="5" applyFont="1" applyBorder="1" applyAlignment="1">
      <alignment vertical="center" wrapText="1"/>
    </xf>
    <xf numFmtId="0" fontId="8" fillId="0" borderId="35" xfId="5" applyFont="1" applyBorder="1" applyAlignment="1">
      <alignment vertical="center" wrapText="1"/>
    </xf>
    <xf numFmtId="0" fontId="8" fillId="0" borderId="8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 wrapText="1"/>
    </xf>
    <xf numFmtId="0" fontId="10" fillId="0" borderId="35" xfId="5" applyFont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166" fontId="37" fillId="0" borderId="0" xfId="5" applyNumberFormat="1" applyFont="1" applyAlignment="1">
      <alignment horizontal="center"/>
    </xf>
    <xf numFmtId="166" fontId="3" fillId="0" borderId="0" xfId="5" applyNumberFormat="1" applyFont="1" applyAlignment="1">
      <alignment horizontal="center"/>
    </xf>
    <xf numFmtId="0" fontId="5" fillId="0" borderId="36" xfId="5" applyFont="1" applyBorder="1" applyAlignment="1">
      <alignment horizontal="right"/>
    </xf>
    <xf numFmtId="0" fontId="4" fillId="0" borderId="36" xfId="5" applyFont="1" applyBorder="1"/>
    <xf numFmtId="166" fontId="8" fillId="0" borderId="8" xfId="5" applyNumberFormat="1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166" fontId="5" fillId="0" borderId="20" xfId="5" quotePrefix="1" applyNumberFormat="1" applyFont="1" applyBorder="1" applyAlignment="1">
      <alignment horizontal="center" vertical="center"/>
    </xf>
    <xf numFmtId="166" fontId="5" fillId="0" borderId="12" xfId="5" quotePrefix="1" applyNumberFormat="1" applyFont="1" applyBorder="1" applyAlignment="1">
      <alignment horizontal="center" vertical="center"/>
    </xf>
    <xf numFmtId="0" fontId="5" fillId="0" borderId="20" xfId="5" applyFont="1" applyBorder="1" applyAlignment="1">
      <alignment horizontal="left" vertical="center"/>
    </xf>
    <xf numFmtId="0" fontId="5" fillId="0" borderId="35" xfId="5" applyFont="1" applyBorder="1" applyAlignment="1">
      <alignment horizontal="left" vertical="center"/>
    </xf>
    <xf numFmtId="167" fontId="5" fillId="0" borderId="20" xfId="5" applyNumberFormat="1" applyFont="1" applyBorder="1" applyAlignment="1">
      <alignment vertical="center"/>
    </xf>
    <xf numFmtId="167" fontId="5" fillId="0" borderId="35" xfId="5" applyNumberFormat="1" applyFont="1" applyBorder="1" applyAlignment="1">
      <alignment vertical="center"/>
    </xf>
    <xf numFmtId="167" fontId="5" fillId="0" borderId="12" xfId="5" applyNumberFormat="1" applyFont="1" applyBorder="1" applyAlignment="1">
      <alignment vertical="center"/>
    </xf>
    <xf numFmtId="3" fontId="5" fillId="0" borderId="20" xfId="5" applyNumberFormat="1" applyFont="1" applyBorder="1" applyAlignment="1">
      <alignment horizontal="right" vertical="center"/>
    </xf>
    <xf numFmtId="3" fontId="5" fillId="0" borderId="35" xfId="5" applyNumberFormat="1" applyFont="1" applyBorder="1" applyAlignment="1">
      <alignment horizontal="right" vertical="center"/>
    </xf>
    <xf numFmtId="3" fontId="5" fillId="0" borderId="12" xfId="5" applyNumberFormat="1" applyFont="1" applyBorder="1" applyAlignment="1">
      <alignment horizontal="right" vertical="center"/>
    </xf>
    <xf numFmtId="0" fontId="6" fillId="0" borderId="20" xfId="5" applyFont="1" applyBorder="1" applyAlignment="1">
      <alignment horizontal="left" vertical="center" wrapText="1"/>
    </xf>
    <xf numFmtId="0" fontId="6" fillId="0" borderId="35" xfId="5" applyFont="1" applyBorder="1" applyAlignment="1">
      <alignment horizontal="left" vertical="center" wrapText="1"/>
    </xf>
    <xf numFmtId="167" fontId="5" fillId="0" borderId="8" xfId="5" applyNumberFormat="1" applyFont="1" applyBorder="1" applyAlignment="1">
      <alignment vertical="center"/>
    </xf>
    <xf numFmtId="166" fontId="3" fillId="0" borderId="20" xfId="5" quotePrefix="1" applyNumberFormat="1" applyFont="1" applyBorder="1" applyAlignment="1">
      <alignment horizontal="center" vertical="center"/>
    </xf>
    <xf numFmtId="166" fontId="3" fillId="0" borderId="12" xfId="5" quotePrefix="1" applyNumberFormat="1" applyFont="1" applyBorder="1" applyAlignment="1">
      <alignment horizontal="center" vertical="center"/>
    </xf>
    <xf numFmtId="0" fontId="4" fillId="0" borderId="20" xfId="5" applyFont="1" applyBorder="1" applyAlignment="1">
      <alignment horizontal="left" vertical="center" wrapText="1"/>
    </xf>
    <xf numFmtId="0" fontId="4" fillId="0" borderId="35" xfId="5" applyFont="1" applyBorder="1" applyAlignment="1">
      <alignment horizontal="left" vertical="center" wrapText="1"/>
    </xf>
    <xf numFmtId="167" fontId="3" fillId="0" borderId="8" xfId="5" applyNumberFormat="1" applyFont="1" applyBorder="1" applyAlignment="1">
      <alignment vertical="center"/>
    </xf>
    <xf numFmtId="3" fontId="3" fillId="0" borderId="20" xfId="5" applyNumberFormat="1" applyFont="1" applyBorder="1" applyAlignment="1">
      <alignment horizontal="right" vertical="center"/>
    </xf>
    <xf numFmtId="3" fontId="3" fillId="0" borderId="35" xfId="5" applyNumberFormat="1" applyFont="1" applyBorder="1" applyAlignment="1">
      <alignment horizontal="right" vertical="center"/>
    </xf>
    <xf numFmtId="3" fontId="3" fillId="0" borderId="12" xfId="5" applyNumberFormat="1" applyFont="1" applyBorder="1" applyAlignment="1">
      <alignment horizontal="right" vertical="center"/>
    </xf>
    <xf numFmtId="0" fontId="3" fillId="0" borderId="20" xfId="5" applyFont="1" applyBorder="1" applyAlignment="1">
      <alignment horizontal="left" vertical="center"/>
    </xf>
    <xf numFmtId="0" fontId="3" fillId="0" borderId="35" xfId="5" applyFont="1" applyBorder="1" applyAlignment="1">
      <alignment horizontal="left" vertical="center"/>
    </xf>
    <xf numFmtId="168" fontId="3" fillId="0" borderId="20" xfId="5" applyNumberFormat="1" applyFont="1" applyBorder="1" applyAlignment="1">
      <alignment horizontal="left" vertical="center"/>
    </xf>
    <xf numFmtId="168" fontId="3" fillId="0" borderId="35" xfId="5" applyNumberFormat="1" applyFont="1" applyBorder="1" applyAlignment="1">
      <alignment horizontal="left" vertical="center"/>
    </xf>
    <xf numFmtId="0" fontId="4" fillId="0" borderId="20" xfId="5" applyFont="1" applyBorder="1" applyAlignment="1">
      <alignment vertical="center"/>
    </xf>
    <xf numFmtId="0" fontId="4" fillId="0" borderId="35" xfId="5" applyFont="1" applyBorder="1" applyAlignment="1">
      <alignment vertical="center"/>
    </xf>
    <xf numFmtId="0" fontId="3" fillId="0" borderId="20" xfId="5" applyFont="1" applyBorder="1" applyAlignment="1">
      <alignment horizontal="right" vertical="center"/>
    </xf>
    <xf numFmtId="0" fontId="3" fillId="0" borderId="35" xfId="5" applyFont="1" applyBorder="1" applyAlignment="1">
      <alignment horizontal="right" vertical="center"/>
    </xf>
    <xf numFmtId="0" fontId="3" fillId="0" borderId="12" xfId="5" applyFont="1" applyBorder="1" applyAlignment="1">
      <alignment horizontal="right" vertical="center"/>
    </xf>
    <xf numFmtId="0" fontId="4" fillId="0" borderId="20" xfId="5" applyFont="1" applyBorder="1" applyAlignment="1">
      <alignment vertical="center" wrapText="1"/>
    </xf>
    <xf numFmtId="0" fontId="4" fillId="0" borderId="35" xfId="5" applyFont="1" applyBorder="1" applyAlignment="1">
      <alignment vertical="center" wrapText="1"/>
    </xf>
    <xf numFmtId="0" fontId="4" fillId="3" borderId="20" xfId="5" applyFont="1" applyFill="1" applyBorder="1" applyAlignment="1">
      <alignment horizontal="left" vertical="center" wrapText="1"/>
    </xf>
    <xf numFmtId="0" fontId="4" fillId="3" borderId="35" xfId="5" applyFont="1" applyFill="1" applyBorder="1" applyAlignment="1">
      <alignment horizontal="left" vertical="center" wrapText="1"/>
    </xf>
    <xf numFmtId="0" fontId="5" fillId="0" borderId="20" xfId="5" applyFont="1" applyBorder="1" applyAlignment="1">
      <alignment horizontal="left" vertical="center" wrapText="1"/>
    </xf>
    <xf numFmtId="0" fontId="5" fillId="0" borderId="35" xfId="5" applyFont="1" applyBorder="1" applyAlignment="1">
      <alignment horizontal="left" vertical="center" wrapText="1"/>
    </xf>
    <xf numFmtId="0" fontId="3" fillId="0" borderId="20" xfId="5" applyFont="1" applyBorder="1" applyAlignment="1">
      <alignment horizontal="left" vertical="center" wrapText="1"/>
    </xf>
    <xf numFmtId="0" fontId="3" fillId="0" borderId="35" xfId="5" applyFont="1" applyBorder="1" applyAlignment="1">
      <alignment horizontal="left" vertical="center" wrapText="1"/>
    </xf>
    <xf numFmtId="0" fontId="3" fillId="3" borderId="20" xfId="5" applyFont="1" applyFill="1" applyBorder="1" applyAlignment="1">
      <alignment horizontal="left" vertical="center" wrapText="1"/>
    </xf>
    <xf numFmtId="0" fontId="3" fillId="3" borderId="35" xfId="5" applyFont="1" applyFill="1" applyBorder="1" applyAlignment="1">
      <alignment horizontal="left" vertical="center" wrapText="1"/>
    </xf>
    <xf numFmtId="0" fontId="5" fillId="0" borderId="20" xfId="5" applyFont="1" applyBorder="1" applyAlignment="1">
      <alignment vertical="center" wrapText="1"/>
    </xf>
    <xf numFmtId="0" fontId="5" fillId="0" borderId="35" xfId="5" applyFont="1" applyBorder="1" applyAlignment="1">
      <alignment vertical="center" wrapText="1"/>
    </xf>
    <xf numFmtId="0" fontId="3" fillId="0" borderId="20" xfId="5" applyFont="1" applyBorder="1" applyAlignment="1">
      <alignment vertical="center" wrapText="1"/>
    </xf>
    <xf numFmtId="0" fontId="3" fillId="0" borderId="35" xfId="5" applyFont="1" applyBorder="1" applyAlignment="1">
      <alignment vertical="center" wrapText="1"/>
    </xf>
    <xf numFmtId="167" fontId="3" fillId="0" borderId="20" xfId="5" applyNumberFormat="1" applyFont="1" applyBorder="1" applyAlignment="1">
      <alignment vertical="center"/>
    </xf>
    <xf numFmtId="167" fontId="3" fillId="0" borderId="35" xfId="5" applyNumberFormat="1" applyFont="1" applyBorder="1" applyAlignment="1">
      <alignment vertical="center"/>
    </xf>
    <xf numFmtId="167" fontId="3" fillId="0" borderId="12" xfId="5" applyNumberFormat="1" applyFont="1" applyBorder="1" applyAlignment="1">
      <alignment vertical="center"/>
    </xf>
    <xf numFmtId="0" fontId="3" fillId="0" borderId="20" xfId="5" applyFont="1" applyBorder="1" applyAlignment="1">
      <alignment vertical="center"/>
    </xf>
    <xf numFmtId="0" fontId="3" fillId="0" borderId="35" xfId="5" applyFont="1" applyBorder="1" applyAlignment="1">
      <alignment vertical="center"/>
    </xf>
    <xf numFmtId="0" fontId="6" fillId="0" borderId="8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/>
    </xf>
    <xf numFmtId="0" fontId="3" fillId="0" borderId="12" xfId="5" applyFont="1" applyBorder="1" applyAlignment="1">
      <alignment vertical="center"/>
    </xf>
    <xf numFmtId="166" fontId="2" fillId="0" borderId="0" xfId="5" applyNumberFormat="1" applyFont="1" applyAlignment="1">
      <alignment horizontal="center" vertical="center"/>
    </xf>
    <xf numFmtId="166" fontId="5" fillId="0" borderId="8" xfId="5" applyNumberFormat="1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4" fillId="0" borderId="0" xfId="7" applyFont="1" applyAlignment="1">
      <alignment horizontal="right"/>
    </xf>
    <xf numFmtId="0" fontId="4" fillId="0" borderId="0" xfId="7" applyAlignment="1">
      <alignment horizontal="right"/>
    </xf>
    <xf numFmtId="166" fontId="37" fillId="0" borderId="0" xfId="5" applyNumberFormat="1" applyFont="1" applyFill="1" applyAlignment="1">
      <alignment horizontal="center"/>
    </xf>
    <xf numFmtId="166" fontId="37" fillId="0" borderId="0" xfId="5" applyNumberFormat="1" applyFont="1" applyFill="1" applyBorder="1" applyAlignment="1">
      <alignment horizontal="center"/>
    </xf>
    <xf numFmtId="0" fontId="27" fillId="0" borderId="0" xfId="7" applyFont="1" applyAlignment="1">
      <alignment horizontal="center"/>
    </xf>
    <xf numFmtId="0" fontId="5" fillId="0" borderId="8" xfId="5" quotePrefix="1" applyFont="1" applyBorder="1" applyAlignment="1">
      <alignment horizontal="center" vertical="center"/>
    </xf>
    <xf numFmtId="0" fontId="6" fillId="0" borderId="8" xfId="5" applyFont="1" applyBorder="1" applyAlignment="1">
      <alignment horizontal="left" vertical="center"/>
    </xf>
    <xf numFmtId="0" fontId="5" fillId="0" borderId="8" xfId="5" applyFont="1" applyBorder="1" applyAlignment="1">
      <alignment horizontal="left" vertical="center" wrapText="1"/>
    </xf>
    <xf numFmtId="0" fontId="5" fillId="0" borderId="8" xfId="5" applyFont="1" applyBorder="1" applyAlignment="1">
      <alignment horizontal="right" vertical="center"/>
    </xf>
    <xf numFmtId="0" fontId="3" fillId="0" borderId="8" xfId="5" quotePrefix="1" applyFont="1" applyBorder="1" applyAlignment="1">
      <alignment horizontal="center" vertical="center"/>
    </xf>
    <xf numFmtId="0" fontId="4" fillId="0" borderId="8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right" vertical="center"/>
    </xf>
    <xf numFmtId="0" fontId="4" fillId="0" borderId="8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 wrapText="1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36" xfId="5" applyFont="1" applyBorder="1" applyAlignment="1">
      <alignment horizontal="right"/>
    </xf>
    <xf numFmtId="166" fontId="7" fillId="0" borderId="8" xfId="5" applyNumberFormat="1" applyFont="1" applyBorder="1" applyAlignment="1">
      <alignment horizontal="center"/>
    </xf>
    <xf numFmtId="0" fontId="0" fillId="0" borderId="8" xfId="0" applyBorder="1"/>
    <xf numFmtId="166" fontId="2" fillId="0" borderId="8" xfId="5" applyNumberFormat="1" applyFont="1" applyBorder="1" applyAlignment="1">
      <alignment horizontal="center" vertical="center"/>
    </xf>
    <xf numFmtId="0" fontId="1" fillId="0" borderId="8" xfId="5" applyBorder="1"/>
    <xf numFmtId="0" fontId="4" fillId="0" borderId="8" xfId="5" applyFont="1" applyBorder="1"/>
    <xf numFmtId="0" fontId="5" fillId="0" borderId="8" xfId="5" applyFont="1" applyBorder="1" applyAlignment="1">
      <alignment horizontal="right"/>
    </xf>
    <xf numFmtId="0" fontId="6" fillId="0" borderId="20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5" fillId="0" borderId="20" xfId="5" quotePrefix="1" applyFont="1" applyBorder="1" applyAlignment="1">
      <alignment horizontal="center" vertical="center"/>
    </xf>
    <xf numFmtId="0" fontId="5" fillId="0" borderId="12" xfId="5" quotePrefix="1" applyFont="1" applyBorder="1" applyAlignment="1">
      <alignment horizontal="center" vertical="center"/>
    </xf>
    <xf numFmtId="0" fontId="6" fillId="0" borderId="12" xfId="5" applyFont="1" applyBorder="1" applyAlignment="1">
      <alignment horizontal="left" vertical="center" wrapText="1"/>
    </xf>
    <xf numFmtId="0" fontId="5" fillId="0" borderId="12" xfId="5" applyFont="1" applyBorder="1" applyAlignment="1">
      <alignment horizontal="left" vertical="center"/>
    </xf>
    <xf numFmtId="3" fontId="5" fillId="0" borderId="20" xfId="5" applyNumberFormat="1" applyFont="1" applyBorder="1" applyAlignment="1">
      <alignment horizontal="center" vertical="center"/>
    </xf>
    <xf numFmtId="3" fontId="5" fillId="0" borderId="35" xfId="5" applyNumberFormat="1" applyFont="1" applyBorder="1" applyAlignment="1">
      <alignment horizontal="center" vertical="center"/>
    </xf>
    <xf numFmtId="3" fontId="5" fillId="0" borderId="12" xfId="5" applyNumberFormat="1" applyFont="1" applyBorder="1" applyAlignment="1">
      <alignment horizontal="center" vertical="center"/>
    </xf>
    <xf numFmtId="0" fontId="5" fillId="0" borderId="12" xfId="5" applyFont="1" applyBorder="1" applyAlignment="1">
      <alignment horizontal="left" vertical="center" wrapText="1"/>
    </xf>
    <xf numFmtId="0" fontId="3" fillId="0" borderId="20" xfId="5" quotePrefix="1" applyFont="1" applyBorder="1" applyAlignment="1">
      <alignment horizontal="center" vertical="center"/>
    </xf>
    <xf numFmtId="0" fontId="3" fillId="0" borderId="12" xfId="5" quotePrefix="1" applyFont="1" applyBorder="1" applyAlignment="1">
      <alignment horizontal="center" vertical="center"/>
    </xf>
    <xf numFmtId="0" fontId="4" fillId="0" borderId="12" xfId="5" applyFont="1" applyBorder="1" applyAlignment="1">
      <alignment horizontal="left" vertical="center" wrapText="1"/>
    </xf>
    <xf numFmtId="0" fontId="3" fillId="0" borderId="12" xfId="5" applyFont="1" applyBorder="1" applyAlignment="1">
      <alignment horizontal="left" vertical="center"/>
    </xf>
    <xf numFmtId="3" fontId="3" fillId="0" borderId="20" xfId="5" applyNumberFormat="1" applyFont="1" applyBorder="1" applyAlignment="1">
      <alignment horizontal="center" vertical="center"/>
    </xf>
    <xf numFmtId="3" fontId="3" fillId="0" borderId="35" xfId="5" applyNumberFormat="1" applyFont="1" applyBorder="1" applyAlignment="1">
      <alignment horizontal="center" vertical="center"/>
    </xf>
    <xf numFmtId="3" fontId="3" fillId="0" borderId="12" xfId="5" applyNumberFormat="1" applyFont="1" applyBorder="1" applyAlignment="1">
      <alignment horizontal="center" vertical="center"/>
    </xf>
    <xf numFmtId="0" fontId="3" fillId="0" borderId="12" xfId="5" applyFont="1" applyBorder="1" applyAlignment="1">
      <alignment horizontal="left" vertical="center" wrapText="1"/>
    </xf>
    <xf numFmtId="0" fontId="5" fillId="0" borderId="12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12" xfId="5" applyFont="1" applyBorder="1" applyAlignment="1">
      <alignment vertical="center" wrapText="1"/>
    </xf>
    <xf numFmtId="0" fontId="6" fillId="0" borderId="20" xfId="5" applyFont="1" applyBorder="1" applyAlignment="1">
      <alignment horizontal="center" vertical="center" wrapText="1"/>
    </xf>
    <xf numFmtId="0" fontId="4" fillId="0" borderId="35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0" xfId="5" applyFont="1"/>
    <xf numFmtId="0" fontId="3" fillId="0" borderId="0" xfId="5" applyFont="1" applyAlignment="1">
      <alignment horizontal="center" vertical="center"/>
    </xf>
    <xf numFmtId="166" fontId="7" fillId="0" borderId="0" xfId="5" applyNumberFormat="1" applyFont="1" applyAlignment="1">
      <alignment horizontal="center"/>
    </xf>
    <xf numFmtId="166" fontId="2" fillId="0" borderId="26" xfId="5" applyNumberFormat="1" applyFont="1" applyBorder="1" applyAlignment="1">
      <alignment horizontal="center" vertical="center"/>
    </xf>
    <xf numFmtId="0" fontId="4" fillId="0" borderId="26" xfId="5" applyFont="1" applyBorder="1" applyAlignment="1">
      <alignment horizontal="right"/>
    </xf>
    <xf numFmtId="0" fontId="4" fillId="0" borderId="0" xfId="5" applyFont="1" applyAlignment="1">
      <alignment horizontal="right"/>
    </xf>
    <xf numFmtId="0" fontId="0" fillId="0" borderId="0" xfId="0" applyAlignment="1">
      <alignment horizontal="right"/>
    </xf>
    <xf numFmtId="0" fontId="3" fillId="0" borderId="20" xfId="5" applyFont="1" applyBorder="1" applyAlignment="1">
      <alignment horizontal="center" vertical="center"/>
    </xf>
    <xf numFmtId="0" fontId="3" fillId="0" borderId="35" xfId="5" applyFont="1" applyBorder="1" applyAlignment="1">
      <alignment horizontal="center" vertical="center"/>
    </xf>
    <xf numFmtId="169" fontId="15" fillId="0" borderId="37" xfId="6" applyNumberFormat="1" applyFont="1" applyFill="1" applyBorder="1" applyAlignment="1" applyProtection="1">
      <alignment horizontal="center" vertical="center" wrapText="1"/>
    </xf>
    <xf numFmtId="169" fontId="15" fillId="0" borderId="38" xfId="6" applyNumberFormat="1" applyFont="1" applyFill="1" applyBorder="1" applyAlignment="1" applyProtection="1">
      <alignment horizontal="center" vertical="center" wrapText="1"/>
    </xf>
    <xf numFmtId="169" fontId="38" fillId="0" borderId="0" xfId="6" applyNumberFormat="1" applyFont="1" applyFill="1" applyBorder="1" applyAlignment="1" applyProtection="1">
      <alignment horizontal="center" vertical="center" wrapText="1"/>
    </xf>
    <xf numFmtId="169" fontId="15" fillId="0" borderId="39" xfId="6" applyNumberFormat="1" applyFont="1" applyFill="1" applyBorder="1" applyAlignment="1" applyProtection="1">
      <alignment horizontal="center" vertical="center" wrapText="1"/>
    </xf>
    <xf numFmtId="169" fontId="15" fillId="0" borderId="40" xfId="6" applyNumberFormat="1" applyFont="1" applyFill="1" applyBorder="1" applyAlignment="1" applyProtection="1">
      <alignment horizontal="center" vertical="center" wrapText="1"/>
    </xf>
    <xf numFmtId="0" fontId="9" fillId="0" borderId="0" xfId="8" applyFont="1" applyAlignment="1">
      <alignment horizontal="center"/>
    </xf>
    <xf numFmtId="0" fontId="9" fillId="0" borderId="8" xfId="8" applyFont="1" applyBorder="1" applyAlignment="1">
      <alignment horizontal="center" vertical="center" wrapText="1"/>
    </xf>
    <xf numFmtId="0" fontId="9" fillId="0" borderId="8" xfId="8" applyFont="1" applyBorder="1" applyAlignment="1">
      <alignment horizontal="center" vertical="center"/>
    </xf>
    <xf numFmtId="0" fontId="9" fillId="0" borderId="34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169" fontId="50" fillId="0" borderId="0" xfId="9" applyNumberFormat="1" applyFont="1" applyFill="1" applyAlignment="1">
      <alignment horizontal="center" vertical="center" wrapText="1"/>
    </xf>
    <xf numFmtId="169" fontId="14" fillId="0" borderId="0" xfId="9" applyNumberFormat="1" applyFill="1" applyAlignment="1">
      <alignment horizontal="center" vertical="center" wrapText="1"/>
    </xf>
    <xf numFmtId="0" fontId="19" fillId="0" borderId="41" xfId="9" applyFont="1" applyFill="1" applyBorder="1" applyAlignment="1">
      <alignment horizontal="justify" vertical="center" wrapText="1"/>
    </xf>
    <xf numFmtId="0" fontId="50" fillId="0" borderId="0" xfId="9" applyFont="1" applyFill="1" applyAlignment="1">
      <alignment horizontal="center" vertical="center" wrapText="1"/>
    </xf>
    <xf numFmtId="0" fontId="9" fillId="0" borderId="36" xfId="9" applyFont="1" applyFill="1" applyBorder="1" applyAlignment="1">
      <alignment horizontal="center" vertical="center" wrapText="1"/>
    </xf>
    <xf numFmtId="0" fontId="14" fillId="0" borderId="8" xfId="9" applyFill="1" applyBorder="1" applyAlignment="1">
      <alignment horizontal="center"/>
    </xf>
    <xf numFmtId="0" fontId="32" fillId="0" borderId="8" xfId="9" applyFont="1" applyFill="1" applyBorder="1" applyAlignment="1">
      <alignment horizontal="center" vertical="center" wrapText="1"/>
    </xf>
    <xf numFmtId="0" fontId="9" fillId="0" borderId="0" xfId="11" applyFont="1" applyBorder="1" applyAlignment="1">
      <alignment horizontal="center" vertical="center"/>
    </xf>
    <xf numFmtId="0" fontId="10" fillId="0" borderId="0" xfId="11" applyFont="1" applyBorder="1" applyAlignment="1">
      <alignment horizontal="right" vertical="center"/>
    </xf>
    <xf numFmtId="0" fontId="53" fillId="0" borderId="0" xfId="0" applyFont="1" applyAlignment="1">
      <alignment horizontal="center"/>
    </xf>
    <xf numFmtId="169" fontId="34" fillId="0" borderId="0" xfId="10" applyNumberFormat="1" applyFont="1" applyFill="1" applyBorder="1" applyAlignment="1" applyProtection="1">
      <alignment horizontal="center" vertical="center" wrapText="1"/>
    </xf>
    <xf numFmtId="0" fontId="15" fillId="0" borderId="1" xfId="10" applyFont="1" applyFill="1" applyBorder="1" applyAlignment="1" applyProtection="1">
      <alignment horizontal="left"/>
    </xf>
    <xf numFmtId="0" fontId="15" fillId="0" borderId="2" xfId="10" applyFont="1" applyFill="1" applyBorder="1" applyAlignment="1" applyProtection="1">
      <alignment horizontal="left"/>
    </xf>
    <xf numFmtId="0" fontId="18" fillId="0" borderId="41" xfId="10" applyFont="1" applyFill="1" applyBorder="1" applyAlignment="1">
      <alignment horizontal="justify" vertical="center" wrapText="1"/>
    </xf>
    <xf numFmtId="0" fontId="3" fillId="0" borderId="0" xfId="5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9" fillId="0" borderId="20" xfId="5" applyFont="1" applyFill="1" applyBorder="1" applyAlignment="1">
      <alignment horizontal="left" vertical="center"/>
    </xf>
    <xf numFmtId="0" fontId="9" fillId="0" borderId="35" xfId="5" applyFont="1" applyFill="1" applyBorder="1" applyAlignment="1">
      <alignment horizontal="left" vertical="center"/>
    </xf>
    <xf numFmtId="0" fontId="9" fillId="0" borderId="12" xfId="5" applyFont="1" applyFill="1" applyBorder="1" applyAlignment="1">
      <alignment horizontal="left" vertical="center"/>
    </xf>
    <xf numFmtId="3" fontId="8" fillId="0" borderId="20" xfId="5" applyNumberFormat="1" applyFont="1" applyFill="1" applyBorder="1" applyAlignment="1">
      <alignment horizontal="center" vertical="center"/>
    </xf>
    <xf numFmtId="3" fontId="8" fillId="0" borderId="35" xfId="5" applyNumberFormat="1" applyFont="1" applyFill="1" applyBorder="1" applyAlignment="1">
      <alignment horizontal="center" vertical="center"/>
    </xf>
    <xf numFmtId="3" fontId="8" fillId="0" borderId="12" xfId="5" applyNumberFormat="1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left" vertical="center" wrapText="1"/>
    </xf>
    <xf numFmtId="0" fontId="9" fillId="0" borderId="35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left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35" xfId="5" applyFont="1" applyFill="1" applyBorder="1" applyAlignment="1">
      <alignment horizontal="left" vertical="center" wrapText="1"/>
    </xf>
    <xf numFmtId="0" fontId="8" fillId="0" borderId="12" xfId="5" applyFont="1" applyFill="1" applyBorder="1" applyAlignment="1">
      <alignment horizontal="left" vertical="center" wrapText="1"/>
    </xf>
    <xf numFmtId="0" fontId="8" fillId="0" borderId="20" xfId="5" applyFont="1" applyFill="1" applyBorder="1" applyAlignment="1">
      <alignment horizontal="left" vertical="center"/>
    </xf>
    <xf numFmtId="0" fontId="8" fillId="0" borderId="35" xfId="5" applyFont="1" applyFill="1" applyBorder="1" applyAlignment="1">
      <alignment horizontal="left" vertical="center"/>
    </xf>
    <xf numFmtId="3" fontId="8" fillId="2" borderId="0" xfId="5" applyNumberFormat="1" applyFont="1" applyFill="1" applyBorder="1" applyAlignment="1">
      <alignment horizontal="center" vertical="center"/>
    </xf>
    <xf numFmtId="3" fontId="8" fillId="2" borderId="36" xfId="5" applyNumberFormat="1" applyFont="1" applyFill="1" applyBorder="1" applyAlignment="1">
      <alignment horizontal="center" vertical="center"/>
    </xf>
    <xf numFmtId="3" fontId="8" fillId="2" borderId="42" xfId="5" applyNumberFormat="1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vertical="center" wrapText="1"/>
    </xf>
    <xf numFmtId="0" fontId="8" fillId="0" borderId="35" xfId="5" applyFont="1" applyFill="1" applyBorder="1" applyAlignment="1">
      <alignment vertical="center" wrapText="1"/>
    </xf>
    <xf numFmtId="0" fontId="4" fillId="0" borderId="36" xfId="5" applyFont="1" applyBorder="1" applyAlignment="1"/>
    <xf numFmtId="0" fontId="5" fillId="0" borderId="36" xfId="5" applyFont="1" applyFill="1" applyBorder="1" applyAlignment="1">
      <alignment horizontal="right"/>
    </xf>
    <xf numFmtId="0" fontId="8" fillId="0" borderId="8" xfId="5" applyFont="1" applyFill="1" applyBorder="1" applyAlignment="1">
      <alignment horizontal="center" vertical="center"/>
    </xf>
    <xf numFmtId="0" fontId="9" fillId="0" borderId="35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</cellXfs>
  <cellStyles count="12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 2" xfId="5"/>
    <cellStyle name="Normál 3" xfId="6"/>
    <cellStyle name="Normál 4" xfId="7"/>
    <cellStyle name="Normál_köt-önk feladatok" xfId="8"/>
    <cellStyle name="Normál_KVIREND" xfId="9"/>
    <cellStyle name="Normál_KVRENMUNKA" xfId="10"/>
    <cellStyle name="Normál_likviditási terv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view="pageBreakPreview" topLeftCell="A3" zoomScaleNormal="100" zoomScaleSheetLayoutView="100" workbookViewId="0">
      <selection activeCell="BZ21" sqref="BZ21"/>
    </sheetView>
  </sheetViews>
  <sheetFormatPr defaultColWidth="2.7109375" defaultRowHeight="12.75" x14ac:dyDescent="0.2"/>
  <cols>
    <col min="1" max="2" width="2.7109375" style="272" customWidth="1"/>
    <col min="3" max="23" width="2.7109375" style="255" customWidth="1"/>
    <col min="24" max="24" width="0.85546875" style="255" customWidth="1"/>
    <col min="25" max="28" width="2.7109375" style="255" hidden="1" customWidth="1"/>
    <col min="29" max="31" width="2.7109375" style="255" customWidth="1"/>
    <col min="32" max="32" width="5.5703125" style="255" customWidth="1"/>
    <col min="33" max="35" width="2.7109375" style="255" customWidth="1"/>
    <col min="36" max="36" width="4.28515625" style="255" customWidth="1"/>
    <col min="37" max="37" width="12.140625" style="255" customWidth="1"/>
    <col min="38" max="61" width="2.7109375" style="255" customWidth="1"/>
    <col min="62" max="62" width="1.5703125" style="255" customWidth="1"/>
    <col min="63" max="65" width="2.7109375" style="255" hidden="1" customWidth="1"/>
    <col min="66" max="66" width="2.7109375" style="273" customWidth="1"/>
    <col min="67" max="68" width="2.7109375" style="255" customWidth="1"/>
    <col min="69" max="69" width="5.42578125" style="255" customWidth="1"/>
    <col min="70" max="72" width="2.7109375" style="255" customWidth="1"/>
    <col min="73" max="73" width="5.7109375" style="255" customWidth="1"/>
    <col min="74" max="74" width="13" style="255" customWidth="1"/>
    <col min="75" max="221" width="9.140625" style="255" customWidth="1"/>
    <col min="222" max="16384" width="2.7109375" style="255"/>
  </cols>
  <sheetData>
    <row r="1" spans="1:74" ht="35.25" customHeight="1" x14ac:dyDescent="0.3">
      <c r="A1" s="333" t="s">
        <v>659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</row>
    <row r="2" spans="1:74" ht="35.25" customHeight="1" x14ac:dyDescent="0.3">
      <c r="A2" s="333" t="s">
        <v>727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</row>
    <row r="3" spans="1:74" ht="33" customHeight="1" x14ac:dyDescent="0.2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</row>
    <row r="4" spans="1:74" ht="15.95" customHeight="1" x14ac:dyDescent="0.2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256"/>
      <c r="AL4" s="335" t="s">
        <v>679</v>
      </c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</row>
    <row r="5" spans="1:74" ht="51.75" customHeight="1" x14ac:dyDescent="0.2">
      <c r="A5" s="337" t="s">
        <v>3</v>
      </c>
      <c r="B5" s="338"/>
      <c r="C5" s="328" t="s">
        <v>4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38" t="s">
        <v>694</v>
      </c>
      <c r="AD5" s="329"/>
      <c r="AE5" s="329"/>
      <c r="AF5" s="329"/>
      <c r="AG5" s="338" t="s">
        <v>728</v>
      </c>
      <c r="AH5" s="329"/>
      <c r="AI5" s="329"/>
      <c r="AJ5" s="329"/>
      <c r="AK5" s="182" t="s">
        <v>729</v>
      </c>
      <c r="AL5" s="337" t="s">
        <v>3</v>
      </c>
      <c r="AM5" s="338"/>
      <c r="AN5" s="328" t="s">
        <v>4</v>
      </c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30" t="s">
        <v>694</v>
      </c>
      <c r="BO5" s="331"/>
      <c r="BP5" s="331"/>
      <c r="BQ5" s="332"/>
      <c r="BR5" s="330" t="s">
        <v>730</v>
      </c>
      <c r="BS5" s="331"/>
      <c r="BT5" s="331"/>
      <c r="BU5" s="331"/>
      <c r="BV5" s="182" t="s">
        <v>729</v>
      </c>
    </row>
    <row r="6" spans="1:74" ht="19.5" customHeight="1" x14ac:dyDescent="0.2">
      <c r="A6" s="321">
        <v>1</v>
      </c>
      <c r="B6" s="322"/>
      <c r="C6" s="326" t="s">
        <v>398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288">
        <v>12740503</v>
      </c>
      <c r="AD6" s="289"/>
      <c r="AE6" s="289"/>
      <c r="AF6" s="290"/>
      <c r="AG6" s="288">
        <v>344473</v>
      </c>
      <c r="AH6" s="289"/>
      <c r="AI6" s="289"/>
      <c r="AJ6" s="290"/>
      <c r="AK6" s="258">
        <v>13084976</v>
      </c>
      <c r="AL6" s="301">
        <v>1</v>
      </c>
      <c r="AM6" s="307"/>
      <c r="AN6" s="311" t="s">
        <v>407</v>
      </c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3"/>
      <c r="BN6" s="288">
        <v>40083897</v>
      </c>
      <c r="BO6" s="289"/>
      <c r="BP6" s="289"/>
      <c r="BQ6" s="290"/>
      <c r="BR6" s="288">
        <v>0</v>
      </c>
      <c r="BS6" s="289"/>
      <c r="BT6" s="289"/>
      <c r="BU6" s="289"/>
      <c r="BV6" s="259">
        <v>40083897</v>
      </c>
    </row>
    <row r="7" spans="1:74" ht="19.5" customHeight="1" x14ac:dyDescent="0.25">
      <c r="A7" s="321">
        <v>2</v>
      </c>
      <c r="B7" s="322"/>
      <c r="C7" s="311" t="s">
        <v>399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288">
        <v>2589144</v>
      </c>
      <c r="AD7" s="289"/>
      <c r="AE7" s="289"/>
      <c r="AF7" s="290"/>
      <c r="AG7" s="288">
        <v>153914</v>
      </c>
      <c r="AH7" s="289"/>
      <c r="AI7" s="289"/>
      <c r="AJ7" s="290"/>
      <c r="AK7" s="258">
        <v>2743058</v>
      </c>
      <c r="AL7" s="301">
        <v>2</v>
      </c>
      <c r="AM7" s="307"/>
      <c r="AN7" s="311" t="s">
        <v>408</v>
      </c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3"/>
      <c r="BN7" s="288">
        <v>0</v>
      </c>
      <c r="BO7" s="289"/>
      <c r="BP7" s="289"/>
      <c r="BQ7" s="290"/>
      <c r="BR7" s="288">
        <v>0</v>
      </c>
      <c r="BS7" s="289"/>
      <c r="BT7" s="289"/>
      <c r="BU7" s="289"/>
      <c r="BV7" s="260">
        <v>0</v>
      </c>
    </row>
    <row r="8" spans="1:74" ht="19.5" customHeight="1" x14ac:dyDescent="0.25">
      <c r="A8" s="321">
        <v>3</v>
      </c>
      <c r="B8" s="322"/>
      <c r="C8" s="326" t="s">
        <v>731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288">
        <f>SUM(AC6:AF7)</f>
        <v>15329647</v>
      </c>
      <c r="AD8" s="289"/>
      <c r="AE8" s="289"/>
      <c r="AF8" s="290"/>
      <c r="AG8" s="288">
        <v>498387</v>
      </c>
      <c r="AH8" s="289"/>
      <c r="AI8" s="289"/>
      <c r="AJ8" s="290"/>
      <c r="AK8" s="258">
        <v>15828034</v>
      </c>
      <c r="AL8" s="301">
        <v>3</v>
      </c>
      <c r="AM8" s="307"/>
      <c r="AN8" s="311" t="s">
        <v>409</v>
      </c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3"/>
      <c r="BN8" s="288">
        <v>2500000</v>
      </c>
      <c r="BO8" s="289"/>
      <c r="BP8" s="289"/>
      <c r="BQ8" s="290"/>
      <c r="BR8" s="288">
        <v>0</v>
      </c>
      <c r="BS8" s="289"/>
      <c r="BT8" s="289"/>
      <c r="BU8" s="289"/>
      <c r="BV8" s="260">
        <v>2500000</v>
      </c>
    </row>
    <row r="9" spans="1:74" s="261" customFormat="1" ht="33" customHeight="1" x14ac:dyDescent="0.2">
      <c r="A9" s="321">
        <v>4</v>
      </c>
      <c r="B9" s="322"/>
      <c r="C9" s="311" t="s">
        <v>69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288">
        <v>1888690</v>
      </c>
      <c r="AD9" s="289"/>
      <c r="AE9" s="289"/>
      <c r="AF9" s="290"/>
      <c r="AG9" s="288">
        <v>0</v>
      </c>
      <c r="AH9" s="289"/>
      <c r="AI9" s="289"/>
      <c r="AJ9" s="290"/>
      <c r="AK9" s="258">
        <v>1888690</v>
      </c>
      <c r="AL9" s="301">
        <v>4</v>
      </c>
      <c r="AM9" s="307"/>
      <c r="AN9" s="308" t="s">
        <v>410</v>
      </c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10"/>
      <c r="BN9" s="288">
        <v>1300000</v>
      </c>
      <c r="BO9" s="289"/>
      <c r="BP9" s="289"/>
      <c r="BQ9" s="290"/>
      <c r="BR9" s="288">
        <v>0</v>
      </c>
      <c r="BS9" s="289"/>
      <c r="BT9" s="289"/>
      <c r="BU9" s="289"/>
      <c r="BV9" s="259">
        <v>1300000</v>
      </c>
    </row>
    <row r="10" spans="1:74" ht="27.75" customHeight="1" x14ac:dyDescent="0.2">
      <c r="A10" s="321">
        <v>5</v>
      </c>
      <c r="B10" s="322"/>
      <c r="C10" s="311" t="s">
        <v>401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288">
        <v>26021614</v>
      </c>
      <c r="AD10" s="289"/>
      <c r="AE10" s="289"/>
      <c r="AF10" s="290"/>
      <c r="AG10" s="288">
        <v>-25068</v>
      </c>
      <c r="AH10" s="289"/>
      <c r="AI10" s="289"/>
      <c r="AJ10" s="290"/>
      <c r="AK10" s="259">
        <v>25996546</v>
      </c>
      <c r="AL10" s="325">
        <v>5</v>
      </c>
      <c r="AM10" s="307"/>
      <c r="AN10" s="311" t="s">
        <v>411</v>
      </c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3"/>
      <c r="BN10" s="288"/>
      <c r="BO10" s="289"/>
      <c r="BP10" s="289"/>
      <c r="BQ10" s="290"/>
      <c r="BR10" s="288"/>
      <c r="BS10" s="289"/>
      <c r="BT10" s="289"/>
      <c r="BU10" s="289"/>
      <c r="BV10" s="259"/>
    </row>
    <row r="11" spans="1:74" ht="19.5" customHeight="1" x14ac:dyDescent="0.25">
      <c r="A11" s="321">
        <v>6</v>
      </c>
      <c r="B11" s="322"/>
      <c r="C11" s="308" t="s">
        <v>402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288">
        <v>3216000</v>
      </c>
      <c r="AD11" s="289"/>
      <c r="AE11" s="289"/>
      <c r="AF11" s="290"/>
      <c r="AG11" s="288">
        <v>0</v>
      </c>
      <c r="AH11" s="289"/>
      <c r="AI11" s="289"/>
      <c r="AJ11" s="290"/>
      <c r="AK11" s="259">
        <v>3216000</v>
      </c>
      <c r="AL11" s="325">
        <v>6</v>
      </c>
      <c r="AM11" s="307"/>
      <c r="AN11" s="311" t="s">
        <v>412</v>
      </c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3"/>
      <c r="BN11" s="288">
        <v>500000</v>
      </c>
      <c r="BO11" s="289"/>
      <c r="BP11" s="289"/>
      <c r="BQ11" s="290"/>
      <c r="BR11" s="288">
        <v>60000</v>
      </c>
      <c r="BS11" s="289"/>
      <c r="BT11" s="289"/>
      <c r="BU11" s="289"/>
      <c r="BV11" s="260">
        <v>560000</v>
      </c>
    </row>
    <row r="12" spans="1:74" ht="19.5" customHeight="1" x14ac:dyDescent="0.25">
      <c r="A12" s="321">
        <v>7</v>
      </c>
      <c r="B12" s="322"/>
      <c r="C12" s="308" t="s">
        <v>403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288">
        <v>10223838</v>
      </c>
      <c r="AD12" s="289"/>
      <c r="AE12" s="289"/>
      <c r="AF12" s="290"/>
      <c r="AG12" s="288">
        <v>-724956</v>
      </c>
      <c r="AH12" s="289"/>
      <c r="AI12" s="289"/>
      <c r="AJ12" s="290"/>
      <c r="AK12" s="259">
        <v>9498882</v>
      </c>
      <c r="AL12" s="325">
        <v>7</v>
      </c>
      <c r="AM12" s="307"/>
      <c r="AN12" s="311" t="s">
        <v>554</v>
      </c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3"/>
      <c r="BN12" s="288">
        <v>500000</v>
      </c>
      <c r="BO12" s="289"/>
      <c r="BP12" s="289"/>
      <c r="BQ12" s="290"/>
      <c r="BR12" s="288">
        <v>300000</v>
      </c>
      <c r="BS12" s="289"/>
      <c r="BT12" s="289"/>
      <c r="BU12" s="289"/>
      <c r="BV12" s="260">
        <v>800000</v>
      </c>
    </row>
    <row r="13" spans="1:74" s="261" customFormat="1" ht="19.5" customHeight="1" x14ac:dyDescent="0.25">
      <c r="A13" s="321">
        <v>8</v>
      </c>
      <c r="B13" s="322"/>
      <c r="C13" s="323" t="s">
        <v>404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288">
        <v>6019992</v>
      </c>
      <c r="AD13" s="289"/>
      <c r="AE13" s="289"/>
      <c r="AF13" s="290"/>
      <c r="AG13" s="288">
        <v>1187699</v>
      </c>
      <c r="AH13" s="289"/>
      <c r="AI13" s="289"/>
      <c r="AJ13" s="290"/>
      <c r="AK13" s="259">
        <v>7207691</v>
      </c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84"/>
      <c r="BO13" s="84"/>
      <c r="BP13" s="84"/>
      <c r="BQ13" s="84"/>
      <c r="BR13" s="84"/>
      <c r="BS13" s="84"/>
      <c r="BT13" s="84"/>
      <c r="BU13" s="84"/>
      <c r="BV13" s="262"/>
    </row>
    <row r="14" spans="1:74" s="261" customFormat="1" ht="19.5" customHeight="1" x14ac:dyDescent="0.25">
      <c r="A14" s="321">
        <v>9</v>
      </c>
      <c r="B14" s="322"/>
      <c r="C14" s="308" t="s">
        <v>405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288">
        <v>7005000</v>
      </c>
      <c r="AD14" s="289"/>
      <c r="AE14" s="289"/>
      <c r="AF14" s="290"/>
      <c r="AG14" s="288">
        <v>-1187699</v>
      </c>
      <c r="AH14" s="289"/>
      <c r="AI14" s="289"/>
      <c r="AJ14" s="290"/>
      <c r="AK14" s="259">
        <v>5817301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84"/>
      <c r="BO14" s="84"/>
      <c r="BP14" s="84"/>
      <c r="BQ14" s="84"/>
      <c r="BR14" s="84"/>
      <c r="BS14" s="84"/>
      <c r="BT14" s="84"/>
      <c r="BU14" s="84"/>
      <c r="BV14" s="262"/>
    </row>
    <row r="15" spans="1:74" ht="19.5" customHeight="1" x14ac:dyDescent="0.25">
      <c r="A15" s="321">
        <v>10</v>
      </c>
      <c r="B15" s="322"/>
      <c r="C15" s="308" t="s">
        <v>406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288"/>
      <c r="AD15" s="289"/>
      <c r="AE15" s="289"/>
      <c r="AF15" s="290"/>
      <c r="AG15" s="288">
        <v>300000</v>
      </c>
      <c r="AH15" s="289"/>
      <c r="AI15" s="289"/>
      <c r="AJ15" s="290"/>
      <c r="AK15" s="259">
        <v>300000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84"/>
      <c r="BO15" s="84"/>
      <c r="BP15" s="84"/>
      <c r="BQ15" s="84"/>
      <c r="BR15" s="84"/>
      <c r="BS15" s="84"/>
      <c r="BT15" s="84"/>
      <c r="BU15" s="84"/>
      <c r="BV15" s="262"/>
    </row>
    <row r="16" spans="1:74" s="261" customFormat="1" ht="19.5" customHeight="1" x14ac:dyDescent="0.25">
      <c r="A16" s="314">
        <v>11</v>
      </c>
      <c r="B16" s="315"/>
      <c r="C16" s="316" t="s">
        <v>425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298">
        <f>SUM(AC8:AF15)</f>
        <v>69704781</v>
      </c>
      <c r="AD16" s="299"/>
      <c r="AE16" s="299"/>
      <c r="AF16" s="300"/>
      <c r="AG16" s="298">
        <f>SUM(AG8:AJ15)</f>
        <v>48363</v>
      </c>
      <c r="AH16" s="299"/>
      <c r="AI16" s="299"/>
      <c r="AJ16" s="300"/>
      <c r="AK16" s="263">
        <f>SUM(AK8:AK15)</f>
        <v>69753144</v>
      </c>
      <c r="AL16" s="291">
        <v>8</v>
      </c>
      <c r="AM16" s="297"/>
      <c r="AN16" s="318" t="s">
        <v>552</v>
      </c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20"/>
      <c r="BN16" s="298">
        <f>SUM(BN6:BQ15)</f>
        <v>44883897</v>
      </c>
      <c r="BO16" s="299"/>
      <c r="BP16" s="299"/>
      <c r="BQ16" s="300"/>
      <c r="BR16" s="298">
        <f>SUM(BR6:BU15)</f>
        <v>360000</v>
      </c>
      <c r="BS16" s="299"/>
      <c r="BT16" s="299"/>
      <c r="BU16" s="299"/>
      <c r="BV16" s="264">
        <f>SUM(BV6:BV15)</f>
        <v>45243897</v>
      </c>
    </row>
    <row r="17" spans="1:74" s="265" customFormat="1" ht="19.5" customHeight="1" x14ac:dyDescent="0.25">
      <c r="A17" s="301">
        <v>12</v>
      </c>
      <c r="B17" s="302"/>
      <c r="C17" s="308" t="s">
        <v>414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10"/>
      <c r="AC17" s="306"/>
      <c r="AD17" s="306"/>
      <c r="AE17" s="306"/>
      <c r="AF17" s="306"/>
      <c r="AG17" s="306"/>
      <c r="AH17" s="306"/>
      <c r="AI17" s="306"/>
      <c r="AJ17" s="306"/>
      <c r="AK17" s="257"/>
      <c r="AL17" s="301">
        <v>9</v>
      </c>
      <c r="AM17" s="307"/>
      <c r="AN17" s="308" t="s">
        <v>419</v>
      </c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10"/>
      <c r="BN17" s="288"/>
      <c r="BO17" s="289"/>
      <c r="BP17" s="289"/>
      <c r="BQ17" s="290"/>
      <c r="BR17" s="288"/>
      <c r="BS17" s="289"/>
      <c r="BT17" s="289"/>
      <c r="BU17" s="289"/>
      <c r="BV17" s="260"/>
    </row>
    <row r="18" spans="1:74" s="265" customFormat="1" ht="19.5" customHeight="1" x14ac:dyDescent="0.25">
      <c r="A18" s="301">
        <v>13</v>
      </c>
      <c r="B18" s="302"/>
      <c r="C18" s="303" t="s">
        <v>415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5"/>
      <c r="AC18" s="306"/>
      <c r="AD18" s="306"/>
      <c r="AE18" s="306"/>
      <c r="AF18" s="306"/>
      <c r="AG18" s="306"/>
      <c r="AH18" s="306"/>
      <c r="AI18" s="306"/>
      <c r="AJ18" s="306"/>
      <c r="AK18" s="257"/>
      <c r="AL18" s="301">
        <v>10</v>
      </c>
      <c r="AM18" s="307"/>
      <c r="AN18" s="303" t="s">
        <v>420</v>
      </c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5"/>
      <c r="BN18" s="288"/>
      <c r="BO18" s="289"/>
      <c r="BP18" s="289"/>
      <c r="BQ18" s="290"/>
      <c r="BR18" s="288"/>
      <c r="BS18" s="289"/>
      <c r="BT18" s="289"/>
      <c r="BU18" s="289"/>
      <c r="BV18" s="260"/>
    </row>
    <row r="19" spans="1:74" s="265" customFormat="1" ht="19.5" customHeight="1" x14ac:dyDescent="0.25">
      <c r="A19" s="301">
        <v>14</v>
      </c>
      <c r="B19" s="302"/>
      <c r="C19" s="303" t="s">
        <v>416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5"/>
      <c r="AC19" s="306">
        <v>732625</v>
      </c>
      <c r="AD19" s="306"/>
      <c r="AE19" s="306"/>
      <c r="AF19" s="306"/>
      <c r="AG19" s="306">
        <v>0</v>
      </c>
      <c r="AH19" s="306"/>
      <c r="AI19" s="306"/>
      <c r="AJ19" s="306"/>
      <c r="AK19" s="257">
        <v>732625</v>
      </c>
      <c r="AL19" s="301">
        <v>11</v>
      </c>
      <c r="AM19" s="307"/>
      <c r="AN19" s="311" t="s">
        <v>421</v>
      </c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3"/>
      <c r="BN19" s="288">
        <v>25553509</v>
      </c>
      <c r="BO19" s="289"/>
      <c r="BP19" s="289"/>
      <c r="BQ19" s="290"/>
      <c r="BR19" s="288">
        <v>-311637</v>
      </c>
      <c r="BS19" s="289"/>
      <c r="BT19" s="289"/>
      <c r="BU19" s="289"/>
      <c r="BV19" s="260">
        <v>25241872</v>
      </c>
    </row>
    <row r="20" spans="1:74" s="265" customFormat="1" ht="19.5" customHeight="1" x14ac:dyDescent="0.25">
      <c r="A20" s="301">
        <v>15</v>
      </c>
      <c r="B20" s="302"/>
      <c r="C20" s="303" t="s">
        <v>417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5"/>
      <c r="AC20" s="306"/>
      <c r="AD20" s="306"/>
      <c r="AE20" s="306"/>
      <c r="AF20" s="306"/>
      <c r="AG20" s="306"/>
      <c r="AH20" s="306"/>
      <c r="AI20" s="306"/>
      <c r="AJ20" s="306"/>
      <c r="AK20" s="257"/>
      <c r="AL20" s="301">
        <v>12</v>
      </c>
      <c r="AM20" s="307"/>
      <c r="AN20" s="308" t="s">
        <v>422</v>
      </c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10"/>
      <c r="BN20" s="288"/>
      <c r="BO20" s="289"/>
      <c r="BP20" s="289"/>
      <c r="BQ20" s="290"/>
      <c r="BR20" s="288"/>
      <c r="BS20" s="289"/>
      <c r="BT20" s="289"/>
      <c r="BU20" s="289"/>
      <c r="BV20" s="260"/>
    </row>
    <row r="21" spans="1:74" s="265" customFormat="1" ht="19.5" customHeight="1" x14ac:dyDescent="0.25">
      <c r="A21" s="7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83"/>
      <c r="AD21" s="83"/>
      <c r="AE21" s="83"/>
      <c r="AF21" s="83"/>
      <c r="AG21" s="83"/>
      <c r="AH21" s="83"/>
      <c r="AI21" s="83"/>
      <c r="AJ21" s="83"/>
      <c r="AK21" s="83"/>
      <c r="AL21" s="301">
        <v>13</v>
      </c>
      <c r="AM21" s="307"/>
      <c r="AN21" s="303" t="s">
        <v>423</v>
      </c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5"/>
      <c r="BN21" s="288"/>
      <c r="BO21" s="289"/>
      <c r="BP21" s="289"/>
      <c r="BQ21" s="290"/>
      <c r="BR21" s="288"/>
      <c r="BS21" s="289"/>
      <c r="BT21" s="289"/>
      <c r="BU21" s="289"/>
      <c r="BV21" s="260"/>
    </row>
    <row r="22" spans="1:74" s="265" customFormat="1" ht="19.5" customHeight="1" x14ac:dyDescent="0.25">
      <c r="A22" s="301">
        <v>16</v>
      </c>
      <c r="B22" s="302"/>
      <c r="C22" s="303" t="s">
        <v>426</v>
      </c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5"/>
      <c r="AC22" s="306">
        <f>SUM(AC17:AF20)</f>
        <v>732625</v>
      </c>
      <c r="AD22" s="306"/>
      <c r="AE22" s="306"/>
      <c r="AF22" s="306"/>
      <c r="AG22" s="306">
        <f>SUM(AG17:AJ20)</f>
        <v>0</v>
      </c>
      <c r="AH22" s="306"/>
      <c r="AI22" s="306"/>
      <c r="AJ22" s="306"/>
      <c r="AK22" s="257">
        <f>SUM(AK17:AK21)</f>
        <v>732625</v>
      </c>
      <c r="AL22" s="301">
        <v>14</v>
      </c>
      <c r="AM22" s="307"/>
      <c r="AN22" s="303" t="s">
        <v>553</v>
      </c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5"/>
      <c r="BN22" s="288">
        <f>SUM(BN17:BQ21)</f>
        <v>25553509</v>
      </c>
      <c r="BO22" s="289"/>
      <c r="BP22" s="289"/>
      <c r="BQ22" s="290"/>
      <c r="BR22" s="288">
        <f>SUM(BR17:BU21)</f>
        <v>-311637</v>
      </c>
      <c r="BS22" s="289"/>
      <c r="BT22" s="289"/>
      <c r="BU22" s="289"/>
      <c r="BV22" s="260">
        <f>SUM(BV19:BV21)</f>
        <v>25241872</v>
      </c>
    </row>
    <row r="23" spans="1:74" s="265" customFormat="1" ht="19.5" customHeight="1" x14ac:dyDescent="0.25">
      <c r="A23" s="291">
        <v>17</v>
      </c>
      <c r="B23" s="292"/>
      <c r="C23" s="293" t="s">
        <v>427</v>
      </c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5"/>
      <c r="AC23" s="296">
        <f>AC16+AC22</f>
        <v>70437406</v>
      </c>
      <c r="AD23" s="296"/>
      <c r="AE23" s="296"/>
      <c r="AF23" s="296"/>
      <c r="AG23" s="296">
        <f>AG16+AG22</f>
        <v>48363</v>
      </c>
      <c r="AH23" s="296"/>
      <c r="AI23" s="296"/>
      <c r="AJ23" s="296"/>
      <c r="AK23" s="266">
        <f>AK16+AK22</f>
        <v>70485769</v>
      </c>
      <c r="AL23" s="291">
        <v>15</v>
      </c>
      <c r="AM23" s="297"/>
      <c r="AN23" s="293" t="s">
        <v>428</v>
      </c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5"/>
      <c r="BN23" s="298">
        <f>BN16+BN22</f>
        <v>70437406</v>
      </c>
      <c r="BO23" s="299"/>
      <c r="BP23" s="299"/>
      <c r="BQ23" s="300"/>
      <c r="BR23" s="298">
        <f>BR16+BR22</f>
        <v>48363</v>
      </c>
      <c r="BS23" s="299"/>
      <c r="BT23" s="299"/>
      <c r="BU23" s="299"/>
      <c r="BV23" s="264">
        <f>BV16+BV22</f>
        <v>70485769</v>
      </c>
    </row>
    <row r="24" spans="1:74" s="265" customFormat="1" ht="19.5" customHeight="1" x14ac:dyDescent="0.25">
      <c r="A24" s="267"/>
      <c r="B24" s="267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9"/>
      <c r="AD24" s="269"/>
      <c r="AE24" s="269"/>
      <c r="AF24" s="269"/>
      <c r="AG24" s="270"/>
      <c r="AH24" s="270"/>
      <c r="AI24" s="270"/>
      <c r="AJ24" s="270"/>
      <c r="AK24" s="270"/>
      <c r="AL24" s="267"/>
      <c r="AM24" s="271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9"/>
      <c r="BO24" s="269"/>
      <c r="BP24" s="269"/>
      <c r="BQ24" s="269"/>
      <c r="BR24" s="270"/>
      <c r="BS24" s="270"/>
      <c r="BT24" s="270"/>
      <c r="BU24" s="270"/>
    </row>
    <row r="25" spans="1:74" x14ac:dyDescent="0.2"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</row>
    <row r="26" spans="1:74" x14ac:dyDescent="0.2"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</row>
    <row r="27" spans="1:74" x14ac:dyDescent="0.2"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</row>
    <row r="28" spans="1:74" x14ac:dyDescent="0.2"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</row>
  </sheetData>
  <mergeCells count="145">
    <mergeCell ref="A1:BV1"/>
    <mergeCell ref="A2:BV2"/>
    <mergeCell ref="A3:BU3"/>
    <mergeCell ref="A4:AJ4"/>
    <mergeCell ref="AL4:BU4"/>
    <mergeCell ref="A5:B5"/>
    <mergeCell ref="C5:AB5"/>
    <mergeCell ref="AC5:AF5"/>
    <mergeCell ref="AG5:AJ5"/>
    <mergeCell ref="AL5:AM5"/>
    <mergeCell ref="AN5:BM5"/>
    <mergeCell ref="BN5:BQ5"/>
    <mergeCell ref="BR5:BU5"/>
    <mergeCell ref="A6:B6"/>
    <mergeCell ref="C6:AB6"/>
    <mergeCell ref="AC6:AF6"/>
    <mergeCell ref="AG6:AJ6"/>
    <mergeCell ref="AL6:AM6"/>
    <mergeCell ref="AN6:BM6"/>
    <mergeCell ref="BN6:BQ6"/>
    <mergeCell ref="BR6:BU6"/>
    <mergeCell ref="A7:B7"/>
    <mergeCell ref="C7:AB7"/>
    <mergeCell ref="AC7:AF7"/>
    <mergeCell ref="AG7:AJ7"/>
    <mergeCell ref="AL7:AM7"/>
    <mergeCell ref="AN7:BM7"/>
    <mergeCell ref="BN7:BQ7"/>
    <mergeCell ref="BR7:BU7"/>
    <mergeCell ref="A8:B8"/>
    <mergeCell ref="C8:AB8"/>
    <mergeCell ref="AC8:AF8"/>
    <mergeCell ref="AG8:AJ8"/>
    <mergeCell ref="AL8:AM8"/>
    <mergeCell ref="AN8:BM8"/>
    <mergeCell ref="BN8:BQ8"/>
    <mergeCell ref="BR8:BU8"/>
    <mergeCell ref="A9:B9"/>
    <mergeCell ref="C9:AB9"/>
    <mergeCell ref="AC9:AF9"/>
    <mergeCell ref="AG9:AJ9"/>
    <mergeCell ref="AL9:AM9"/>
    <mergeCell ref="AN9:BM9"/>
    <mergeCell ref="BN9:BQ9"/>
    <mergeCell ref="BR9:BU9"/>
    <mergeCell ref="BN11:BQ11"/>
    <mergeCell ref="BR11:BU11"/>
    <mergeCell ref="A10:B10"/>
    <mergeCell ref="C10:AB10"/>
    <mergeCell ref="AC10:AF10"/>
    <mergeCell ref="AG10:AJ10"/>
    <mergeCell ref="AL10:AM10"/>
    <mergeCell ref="AN10:BM10"/>
    <mergeCell ref="AL12:AM12"/>
    <mergeCell ref="AN12:BM12"/>
    <mergeCell ref="BN10:BQ10"/>
    <mergeCell ref="BR10:BU10"/>
    <mergeCell ref="A11:B11"/>
    <mergeCell ref="C11:AB11"/>
    <mergeCell ref="AC11:AF11"/>
    <mergeCell ref="AG11:AJ11"/>
    <mergeCell ref="AL11:AM11"/>
    <mergeCell ref="AN11:BM11"/>
    <mergeCell ref="BN12:BQ12"/>
    <mergeCell ref="BR12:BU12"/>
    <mergeCell ref="A13:B13"/>
    <mergeCell ref="C13:AB13"/>
    <mergeCell ref="AC13:AF13"/>
    <mergeCell ref="AG13:AJ13"/>
    <mergeCell ref="A12:B12"/>
    <mergeCell ref="C12:AB12"/>
    <mergeCell ref="AC12:AF12"/>
    <mergeCell ref="AG12:AJ12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L16:AM16"/>
    <mergeCell ref="AN16:BM16"/>
    <mergeCell ref="BN16:BQ16"/>
    <mergeCell ref="BR16:BU16"/>
    <mergeCell ref="A17:B17"/>
    <mergeCell ref="C17:AB17"/>
    <mergeCell ref="AC17:AF17"/>
    <mergeCell ref="AG17:AJ17"/>
    <mergeCell ref="AL17:AM17"/>
    <mergeCell ref="AN17:BM17"/>
    <mergeCell ref="BN17:BQ17"/>
    <mergeCell ref="BR17:BU17"/>
    <mergeCell ref="A18:B18"/>
    <mergeCell ref="C18:AB18"/>
    <mergeCell ref="AC18:AF18"/>
    <mergeCell ref="AG18:AJ18"/>
    <mergeCell ref="AL18:AM18"/>
    <mergeCell ref="AN18:BM18"/>
    <mergeCell ref="BN18:BQ18"/>
    <mergeCell ref="BR18:BU18"/>
    <mergeCell ref="A19:B19"/>
    <mergeCell ref="C19:AB19"/>
    <mergeCell ref="AC19:AF19"/>
    <mergeCell ref="AG19:AJ19"/>
    <mergeCell ref="AL19:AM19"/>
    <mergeCell ref="AN19:BM19"/>
    <mergeCell ref="BN19:BQ19"/>
    <mergeCell ref="BR19:BU19"/>
    <mergeCell ref="A20:B20"/>
    <mergeCell ref="C20:AB20"/>
    <mergeCell ref="AC20:AF20"/>
    <mergeCell ref="AG20:AJ20"/>
    <mergeCell ref="AL20:AM20"/>
    <mergeCell ref="AN20:BM20"/>
    <mergeCell ref="BN20:BQ20"/>
    <mergeCell ref="BR20:BU20"/>
    <mergeCell ref="AL21:AM21"/>
    <mergeCell ref="AN21:BM21"/>
    <mergeCell ref="BN21:BQ21"/>
    <mergeCell ref="BR21:BU21"/>
    <mergeCell ref="A22:B22"/>
    <mergeCell ref="C22:AB22"/>
    <mergeCell ref="AC22:AF22"/>
    <mergeCell ref="AG22:AJ22"/>
    <mergeCell ref="AL22:AM22"/>
    <mergeCell ref="AN22:BM22"/>
    <mergeCell ref="A23:B23"/>
    <mergeCell ref="C23:AB23"/>
    <mergeCell ref="AC23:AF23"/>
    <mergeCell ref="AG23:AJ23"/>
    <mergeCell ref="AL23:AM23"/>
    <mergeCell ref="AN23:BM23"/>
    <mergeCell ref="AU25:BD25"/>
    <mergeCell ref="AU26:BD26"/>
    <mergeCell ref="AU27:BD27"/>
    <mergeCell ref="AU28:BD28"/>
    <mergeCell ref="BN22:BQ22"/>
    <mergeCell ref="BR22:BU22"/>
    <mergeCell ref="BN23:BQ23"/>
    <mergeCell ref="BR23:BU23"/>
  </mergeCells>
  <printOptions horizontalCentered="1"/>
  <pageMargins left="0.19685039370078741" right="0.19685039370078741" top="0.59055118110236227" bottom="0.19685039370078741" header="0.51181102362204722" footer="0.15748031496062992"/>
  <pageSetup paperSize="9" scale="69" fitToHeight="0" orientation="landscape" verticalDpi="360" r:id="rId1"/>
  <headerFooter alignWithMargins="0">
    <oddHeader xml:space="preserve">&amp;R1.  sz.  melléklet a 2020. mód. ei.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opLeftCell="A3" zoomScaleNormal="100" workbookViewId="0">
      <selection activeCell="L9" sqref="L9"/>
    </sheetView>
  </sheetViews>
  <sheetFormatPr defaultRowHeight="20.100000000000001" customHeight="1" x14ac:dyDescent="0.2"/>
  <cols>
    <col min="1" max="1" width="42.85546875" style="11" customWidth="1"/>
    <col min="2" max="2" width="11.7109375" style="11" customWidth="1"/>
    <col min="3" max="3" width="11.5703125" style="11" customWidth="1"/>
    <col min="4" max="4" width="12" style="11" customWidth="1"/>
    <col min="5" max="5" width="14.5703125" style="11" customWidth="1"/>
    <col min="6" max="6" width="12.5703125" style="11" customWidth="1"/>
    <col min="7" max="7" width="14.28515625" style="11" customWidth="1"/>
    <col min="8" max="9" width="13.42578125" style="11" customWidth="1"/>
    <col min="10" max="10" width="12.42578125" style="11" customWidth="1"/>
    <col min="11" max="16384" width="9.140625" style="11"/>
  </cols>
  <sheetData>
    <row r="1" spans="1:36" ht="36" customHeight="1" x14ac:dyDescent="0.3">
      <c r="A1" s="397" t="s">
        <v>659</v>
      </c>
      <c r="B1" s="397"/>
      <c r="C1" s="397"/>
      <c r="D1" s="397"/>
      <c r="E1" s="397"/>
      <c r="F1" s="397"/>
      <c r="G1" s="397"/>
      <c r="H1" s="397"/>
      <c r="I1" s="397"/>
      <c r="J1" s="397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6" ht="31.5" customHeight="1" x14ac:dyDescent="0.3">
      <c r="A2" s="398" t="s">
        <v>695</v>
      </c>
      <c r="B2" s="398"/>
      <c r="C2" s="398"/>
      <c r="D2" s="398"/>
      <c r="E2" s="398"/>
      <c r="F2" s="398"/>
      <c r="G2" s="398"/>
      <c r="H2" s="398"/>
      <c r="I2" s="398"/>
      <c r="J2" s="398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ht="23.25" customHeight="1" x14ac:dyDescent="0.25">
      <c r="A3" s="458" t="s">
        <v>642</v>
      </c>
      <c r="B3" s="458"/>
      <c r="C3" s="458"/>
      <c r="D3" s="458"/>
      <c r="E3" s="458"/>
      <c r="F3" s="458"/>
      <c r="G3" s="458"/>
      <c r="H3" s="458"/>
      <c r="I3" s="458"/>
      <c r="J3" s="458"/>
    </row>
    <row r="4" spans="1:36" s="210" customFormat="1" ht="20.100000000000001" customHeight="1" x14ac:dyDescent="0.25">
      <c r="J4" s="210" t="s">
        <v>682</v>
      </c>
    </row>
    <row r="5" spans="1:36" s="210" customFormat="1" ht="20.100000000000001" customHeight="1" x14ac:dyDescent="0.25">
      <c r="A5" s="459" t="s">
        <v>1</v>
      </c>
      <c r="B5" s="460" t="s">
        <v>452</v>
      </c>
      <c r="C5" s="460"/>
      <c r="D5" s="460"/>
      <c r="E5" s="460"/>
      <c r="F5" s="461"/>
      <c r="G5" s="462" t="s">
        <v>453</v>
      </c>
      <c r="H5" s="460"/>
      <c r="I5" s="460"/>
      <c r="J5" s="460"/>
    </row>
    <row r="6" spans="1:36" s="210" customFormat="1" ht="107.25" customHeight="1" x14ac:dyDescent="0.25">
      <c r="A6" s="459"/>
      <c r="B6" s="211" t="s">
        <v>454</v>
      </c>
      <c r="C6" s="211" t="s">
        <v>547</v>
      </c>
      <c r="D6" s="211" t="s">
        <v>548</v>
      </c>
      <c r="E6" s="211" t="s">
        <v>455</v>
      </c>
      <c r="F6" s="212" t="s">
        <v>456</v>
      </c>
      <c r="G6" s="213" t="s">
        <v>457</v>
      </c>
      <c r="H6" s="211" t="s">
        <v>458</v>
      </c>
      <c r="I6" s="211" t="s">
        <v>646</v>
      </c>
      <c r="J6" s="211" t="s">
        <v>456</v>
      </c>
    </row>
    <row r="7" spans="1:36" s="210" customFormat="1" ht="28.5" customHeight="1" x14ac:dyDescent="0.25">
      <c r="A7" s="221" t="s">
        <v>459</v>
      </c>
      <c r="B7" s="222"/>
      <c r="C7" s="222"/>
      <c r="D7" s="222"/>
      <c r="E7" s="222"/>
      <c r="F7" s="223"/>
      <c r="G7" s="224"/>
      <c r="H7" s="222"/>
      <c r="I7" s="222"/>
      <c r="J7" s="222"/>
    </row>
    <row r="8" spans="1:36" s="210" customFormat="1" ht="32.25" customHeight="1" x14ac:dyDescent="0.25">
      <c r="A8" s="235" t="s">
        <v>647</v>
      </c>
      <c r="B8" s="215">
        <v>2738</v>
      </c>
      <c r="C8" s="215">
        <v>12680</v>
      </c>
      <c r="D8" s="215"/>
      <c r="E8" s="215">
        <v>7892</v>
      </c>
      <c r="F8" s="216">
        <f t="shared" ref="F8:F19" si="0">SUM(B8:E8)</f>
        <v>23310</v>
      </c>
      <c r="G8" s="217">
        <v>8940</v>
      </c>
      <c r="H8" s="215">
        <v>8731</v>
      </c>
      <c r="I8" s="215">
        <v>5639</v>
      </c>
      <c r="J8" s="218">
        <f t="shared" ref="J8:J19" si="1">SUM(G8:I8)</f>
        <v>23310</v>
      </c>
    </row>
    <row r="9" spans="1:36" s="210" customFormat="1" ht="36" customHeight="1" x14ac:dyDescent="0.25">
      <c r="A9" s="235" t="s">
        <v>648</v>
      </c>
      <c r="B9" s="215"/>
      <c r="C9" s="215"/>
      <c r="D9" s="215">
        <v>599</v>
      </c>
      <c r="E9" s="215"/>
      <c r="F9" s="216">
        <f>SUM(B9:E9)</f>
        <v>599</v>
      </c>
      <c r="G9" s="217"/>
      <c r="H9" s="215"/>
      <c r="I9" s="215">
        <v>599</v>
      </c>
      <c r="J9" s="218">
        <f t="shared" si="1"/>
        <v>599</v>
      </c>
    </row>
    <row r="10" spans="1:36" s="210" customFormat="1" ht="20.100000000000001" customHeight="1" x14ac:dyDescent="0.25">
      <c r="A10" s="214" t="s">
        <v>639</v>
      </c>
      <c r="B10" s="215">
        <v>2348</v>
      </c>
      <c r="C10" s="215">
        <v>1902</v>
      </c>
      <c r="D10" s="215"/>
      <c r="E10" s="215"/>
      <c r="F10" s="216">
        <f>SUM(B10:E10)</f>
        <v>4250</v>
      </c>
      <c r="G10" s="217">
        <v>4250</v>
      </c>
      <c r="H10" s="215"/>
      <c r="I10" s="215"/>
      <c r="J10" s="218">
        <f>SUM(G10:I10)</f>
        <v>4250</v>
      </c>
    </row>
    <row r="11" spans="1:36" s="210" customFormat="1" ht="20.100000000000001" customHeight="1" x14ac:dyDescent="0.25">
      <c r="A11" s="214" t="s">
        <v>460</v>
      </c>
      <c r="B11" s="215"/>
      <c r="C11" s="215"/>
      <c r="D11" s="215"/>
      <c r="E11" s="215">
        <v>752</v>
      </c>
      <c r="F11" s="216">
        <f t="shared" si="0"/>
        <v>752</v>
      </c>
      <c r="G11" s="217"/>
      <c r="H11" s="215"/>
      <c r="I11" s="215">
        <v>752</v>
      </c>
      <c r="J11" s="218">
        <f t="shared" si="1"/>
        <v>752</v>
      </c>
    </row>
    <row r="12" spans="1:36" s="210" customFormat="1" ht="20.100000000000001" customHeight="1" x14ac:dyDescent="0.25">
      <c r="A12" s="214" t="s">
        <v>542</v>
      </c>
      <c r="B12" s="215"/>
      <c r="C12" s="215"/>
      <c r="D12" s="215">
        <v>3216</v>
      </c>
      <c r="E12" s="215"/>
      <c r="F12" s="216">
        <f t="shared" si="0"/>
        <v>3216</v>
      </c>
      <c r="G12" s="217">
        <v>3216</v>
      </c>
      <c r="H12" s="215"/>
      <c r="I12" s="215"/>
      <c r="J12" s="218">
        <f t="shared" si="1"/>
        <v>3216</v>
      </c>
    </row>
    <row r="13" spans="1:36" s="210" customFormat="1" ht="20.100000000000001" customHeight="1" x14ac:dyDescent="0.25">
      <c r="A13" s="214" t="s">
        <v>461</v>
      </c>
      <c r="B13" s="215"/>
      <c r="C13" s="215"/>
      <c r="D13" s="215"/>
      <c r="E13" s="215"/>
      <c r="F13" s="216">
        <f t="shared" si="0"/>
        <v>0</v>
      </c>
      <c r="G13" s="217"/>
      <c r="H13" s="215"/>
      <c r="I13" s="215"/>
      <c r="J13" s="218">
        <f t="shared" si="1"/>
        <v>0</v>
      </c>
    </row>
    <row r="14" spans="1:36" s="210" customFormat="1" ht="24" customHeight="1" x14ac:dyDescent="0.25">
      <c r="A14" s="214" t="s">
        <v>670</v>
      </c>
      <c r="B14" s="215"/>
      <c r="C14" s="215">
        <v>109</v>
      </c>
      <c r="D14" s="215"/>
      <c r="E14" s="215"/>
      <c r="F14" s="216">
        <f t="shared" si="0"/>
        <v>109</v>
      </c>
      <c r="G14" s="217">
        <v>109</v>
      </c>
      <c r="H14" s="215"/>
      <c r="I14" s="215">
        <v>0</v>
      </c>
      <c r="J14" s="218">
        <f t="shared" si="1"/>
        <v>109</v>
      </c>
    </row>
    <row r="15" spans="1:36" s="210" customFormat="1" ht="20.100000000000001" customHeight="1" x14ac:dyDescent="0.25">
      <c r="A15" s="214" t="s">
        <v>462</v>
      </c>
      <c r="B15" s="215">
        <v>11676</v>
      </c>
      <c r="C15" s="215">
        <v>8380</v>
      </c>
      <c r="D15" s="215"/>
      <c r="E15" s="215">
        <v>1712</v>
      </c>
      <c r="F15" s="216">
        <f t="shared" si="0"/>
        <v>21768</v>
      </c>
      <c r="G15" s="217"/>
      <c r="H15" s="215">
        <v>21768</v>
      </c>
      <c r="I15" s="215"/>
      <c r="J15" s="218">
        <f t="shared" si="1"/>
        <v>21768</v>
      </c>
    </row>
    <row r="16" spans="1:36" s="210" customFormat="1" ht="20.100000000000001" customHeight="1" x14ac:dyDescent="0.25">
      <c r="A16" s="214" t="s">
        <v>463</v>
      </c>
      <c r="B16" s="215">
        <v>457</v>
      </c>
      <c r="C16" s="215">
        <v>2951</v>
      </c>
      <c r="D16" s="215"/>
      <c r="E16" s="215"/>
      <c r="F16" s="216">
        <f t="shared" si="0"/>
        <v>3408</v>
      </c>
      <c r="G16" s="217">
        <v>1800</v>
      </c>
      <c r="H16" s="215"/>
      <c r="I16" s="215">
        <v>1608</v>
      </c>
      <c r="J16" s="218">
        <f t="shared" si="1"/>
        <v>3408</v>
      </c>
    </row>
    <row r="17" spans="1:10" s="210" customFormat="1" ht="20.100000000000001" customHeight="1" x14ac:dyDescent="0.25">
      <c r="A17" s="225" t="s">
        <v>464</v>
      </c>
      <c r="B17" s="228"/>
      <c r="C17" s="228"/>
      <c r="D17" s="228"/>
      <c r="E17" s="228"/>
      <c r="F17" s="229">
        <f t="shared" si="0"/>
        <v>0</v>
      </c>
      <c r="G17" s="230"/>
      <c r="H17" s="228"/>
      <c r="I17" s="228"/>
      <c r="J17" s="231">
        <f t="shared" si="1"/>
        <v>0</v>
      </c>
    </row>
    <row r="18" spans="1:10" s="210" customFormat="1" ht="20.100000000000001" customHeight="1" x14ac:dyDescent="0.25">
      <c r="A18" s="244" t="s">
        <v>725</v>
      </c>
      <c r="B18" s="242"/>
      <c r="C18" s="242"/>
      <c r="D18" s="242"/>
      <c r="E18" s="242">
        <v>6020</v>
      </c>
      <c r="F18" s="216">
        <f t="shared" si="0"/>
        <v>6020</v>
      </c>
      <c r="G18" s="243"/>
      <c r="H18" s="242"/>
      <c r="I18" s="242">
        <v>6020</v>
      </c>
      <c r="J18" s="218">
        <f t="shared" si="1"/>
        <v>6020</v>
      </c>
    </row>
    <row r="19" spans="1:10" s="210" customFormat="1" ht="20.100000000000001" customHeight="1" x14ac:dyDescent="0.25">
      <c r="A19" s="214" t="s">
        <v>671</v>
      </c>
      <c r="B19" s="215"/>
      <c r="C19" s="215"/>
      <c r="D19" s="215"/>
      <c r="E19" s="215">
        <v>7005</v>
      </c>
      <c r="F19" s="216">
        <f t="shared" si="0"/>
        <v>7005</v>
      </c>
      <c r="G19" s="217"/>
      <c r="H19" s="215">
        <v>5005</v>
      </c>
      <c r="I19" s="215">
        <v>2000</v>
      </c>
      <c r="J19" s="218">
        <f t="shared" si="1"/>
        <v>7005</v>
      </c>
    </row>
    <row r="20" spans="1:10" s="210" customFormat="1" ht="20.100000000000001" customHeight="1" x14ac:dyDescent="0.25">
      <c r="A20" s="225" t="s">
        <v>546</v>
      </c>
      <c r="B20" s="228"/>
      <c r="C20" s="228"/>
      <c r="D20" s="228"/>
      <c r="E20" s="228"/>
      <c r="F20" s="229"/>
      <c r="G20" s="230"/>
      <c r="H20" s="228"/>
      <c r="I20" s="228"/>
      <c r="J20" s="231"/>
    </row>
    <row r="21" spans="1:10" s="210" customFormat="1" ht="20.100000000000001" customHeight="1" x14ac:dyDescent="0.25">
      <c r="A21" s="214"/>
      <c r="B21" s="215"/>
      <c r="C21" s="215"/>
      <c r="D21" s="215"/>
      <c r="E21" s="215"/>
      <c r="F21" s="216"/>
      <c r="G21" s="217"/>
      <c r="H21" s="215"/>
      <c r="I21" s="215"/>
      <c r="J21" s="218"/>
    </row>
    <row r="22" spans="1:10" s="210" customFormat="1" ht="20.100000000000001" customHeight="1" x14ac:dyDescent="0.25">
      <c r="A22" s="225" t="s">
        <v>465</v>
      </c>
      <c r="B22" s="227">
        <f>SUM(B8:B19)</f>
        <v>17219</v>
      </c>
      <c r="C22" s="227">
        <f>SUM(C8:C19)</f>
        <v>26022</v>
      </c>
      <c r="D22" s="227">
        <f t="shared" ref="D22:J22" si="2">SUM(D7:D19)</f>
        <v>3815</v>
      </c>
      <c r="E22" s="227">
        <f t="shared" si="2"/>
        <v>23381</v>
      </c>
      <c r="F22" s="226">
        <f t="shared" si="2"/>
        <v>70437</v>
      </c>
      <c r="G22" s="232">
        <f t="shared" si="2"/>
        <v>18315</v>
      </c>
      <c r="H22" s="227">
        <f t="shared" si="2"/>
        <v>35504</v>
      </c>
      <c r="I22" s="227">
        <f t="shared" si="2"/>
        <v>16618</v>
      </c>
      <c r="J22" s="227">
        <f t="shared" si="2"/>
        <v>70437</v>
      </c>
    </row>
    <row r="23" spans="1:10" s="210" customFormat="1" ht="20.100000000000001" customHeight="1" x14ac:dyDescent="0.25"/>
    <row r="24" spans="1:10" ht="20.100000000000001" customHeight="1" x14ac:dyDescent="0.2">
      <c r="I24" s="12"/>
    </row>
    <row r="25" spans="1:10" ht="20.100000000000001" customHeight="1" x14ac:dyDescent="0.2">
      <c r="D25" s="12"/>
      <c r="G25" s="12"/>
    </row>
    <row r="26" spans="1:10" ht="20.100000000000001" customHeight="1" x14ac:dyDescent="0.2">
      <c r="C26" s="12"/>
    </row>
  </sheetData>
  <mergeCells count="6">
    <mergeCell ref="A1:J1"/>
    <mergeCell ref="A2:J2"/>
    <mergeCell ref="A3:J3"/>
    <mergeCell ref="A5:A6"/>
    <mergeCell ref="B5:F5"/>
    <mergeCell ref="G5:J5"/>
  </mergeCells>
  <phoneticPr fontId="36" type="noConversion"/>
  <printOptions horizontalCentered="1"/>
  <pageMargins left="0.78740157480314965" right="0.78740157480314965" top="0.78740157480314965" bottom="0.43307086614173229" header="0.51181102362204722" footer="0.51181102362204722"/>
  <pageSetup paperSize="9" scale="65" orientation="landscape" r:id="rId1"/>
  <headerFooter alignWithMargins="0">
    <oddHeader>&amp;R6. melléklet a 2/2020.(II.14.) számú önkormányzati rendelethez.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J14" sqref="J14"/>
    </sheetView>
  </sheetViews>
  <sheetFormatPr defaultRowHeight="12.75" x14ac:dyDescent="0.2"/>
  <cols>
    <col min="1" max="1" width="52" style="13" customWidth="1"/>
    <col min="2" max="2" width="13.42578125" style="14" customWidth="1"/>
    <col min="3" max="3" width="14" style="14" customWidth="1"/>
    <col min="4" max="4" width="15.42578125" style="14" customWidth="1"/>
    <col min="5" max="5" width="14.28515625" style="14" customWidth="1"/>
    <col min="6" max="6" width="16.140625" style="14" customWidth="1"/>
    <col min="7" max="16384" width="9.140625" style="8"/>
  </cols>
  <sheetData>
    <row r="1" spans="1:6" ht="22.5" customHeight="1" x14ac:dyDescent="0.3">
      <c r="A1" s="397" t="s">
        <v>659</v>
      </c>
      <c r="B1" s="397"/>
      <c r="C1" s="397"/>
      <c r="D1" s="397"/>
      <c r="E1" s="397"/>
      <c r="F1" s="397"/>
    </row>
    <row r="2" spans="1:6" s="233" customFormat="1" ht="21" customHeight="1" x14ac:dyDescent="0.3">
      <c r="A2" s="398" t="s">
        <v>708</v>
      </c>
      <c r="B2" s="398"/>
      <c r="C2" s="398"/>
      <c r="D2" s="398"/>
      <c r="E2" s="398"/>
      <c r="F2" s="398"/>
    </row>
    <row r="3" spans="1:6" ht="26.25" customHeight="1" x14ac:dyDescent="0.2">
      <c r="A3" s="463" t="s">
        <v>539</v>
      </c>
      <c r="B3" s="464"/>
      <c r="C3" s="464"/>
      <c r="D3" s="464"/>
      <c r="E3" s="464"/>
      <c r="F3" s="464"/>
    </row>
    <row r="4" spans="1:6" ht="14.25" thickBot="1" x14ac:dyDescent="0.3">
      <c r="F4" s="15" t="s">
        <v>684</v>
      </c>
    </row>
    <row r="5" spans="1:6" ht="36.75" thickBot="1" x14ac:dyDescent="0.25">
      <c r="A5" s="9" t="s">
        <v>466</v>
      </c>
      <c r="B5" s="10" t="s">
        <v>467</v>
      </c>
      <c r="C5" s="10" t="s">
        <v>468</v>
      </c>
      <c r="D5" s="10" t="s">
        <v>705</v>
      </c>
      <c r="E5" s="10" t="s">
        <v>697</v>
      </c>
      <c r="F5" s="16" t="s">
        <v>707</v>
      </c>
    </row>
    <row r="6" spans="1:6" ht="13.5" thickBot="1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9"/>
    </row>
    <row r="7" spans="1:6" ht="18" customHeight="1" x14ac:dyDescent="0.2">
      <c r="A7" s="20" t="s">
        <v>723</v>
      </c>
      <c r="B7" s="249" t="s">
        <v>719</v>
      </c>
      <c r="C7" s="22"/>
      <c r="D7" s="21"/>
      <c r="E7" s="21"/>
      <c r="F7" s="249" t="s">
        <v>719</v>
      </c>
    </row>
    <row r="8" spans="1:6" ht="18" customHeight="1" x14ac:dyDescent="0.2">
      <c r="A8" s="23" t="s">
        <v>712</v>
      </c>
      <c r="B8" s="247" t="s">
        <v>706</v>
      </c>
      <c r="C8" s="24">
        <v>2020</v>
      </c>
      <c r="D8" s="247" t="s">
        <v>706</v>
      </c>
      <c r="E8" s="247" t="s">
        <v>706</v>
      </c>
      <c r="F8" s="248" t="s">
        <v>706</v>
      </c>
    </row>
    <row r="9" spans="1:6" ht="18" customHeight="1" x14ac:dyDescent="0.2">
      <c r="A9" s="23" t="s">
        <v>713</v>
      </c>
      <c r="B9" s="247" t="s">
        <v>716</v>
      </c>
      <c r="C9" s="24">
        <v>2020</v>
      </c>
      <c r="D9" s="247" t="s">
        <v>716</v>
      </c>
      <c r="E9" s="247" t="s">
        <v>716</v>
      </c>
      <c r="F9" s="247" t="s">
        <v>716</v>
      </c>
    </row>
    <row r="10" spans="1:6" ht="18" customHeight="1" x14ac:dyDescent="0.2">
      <c r="A10" s="23" t="s">
        <v>714</v>
      </c>
      <c r="B10" s="247" t="s">
        <v>717</v>
      </c>
      <c r="C10" s="24">
        <v>2020</v>
      </c>
      <c r="D10" s="247" t="s">
        <v>717</v>
      </c>
      <c r="E10" s="247" t="s">
        <v>717</v>
      </c>
      <c r="F10" s="247" t="s">
        <v>717</v>
      </c>
    </row>
    <row r="11" spans="1:6" ht="18" customHeight="1" x14ac:dyDescent="0.2">
      <c r="A11" s="23" t="s">
        <v>715</v>
      </c>
      <c r="B11" s="247" t="s">
        <v>718</v>
      </c>
      <c r="C11" s="24">
        <v>2020</v>
      </c>
      <c r="D11" s="247" t="s">
        <v>718</v>
      </c>
      <c r="E11" s="247" t="s">
        <v>718</v>
      </c>
      <c r="F11" s="247" t="s">
        <v>718</v>
      </c>
    </row>
    <row r="12" spans="1:6" ht="18" customHeight="1" x14ac:dyDescent="0.2">
      <c r="A12" s="20" t="s">
        <v>722</v>
      </c>
      <c r="B12" s="249" t="s">
        <v>720</v>
      </c>
      <c r="C12" s="24"/>
      <c r="D12" s="247"/>
      <c r="E12" s="247"/>
      <c r="F12" s="249" t="s">
        <v>720</v>
      </c>
    </row>
    <row r="13" spans="1:6" ht="20.25" customHeight="1" x14ac:dyDescent="0.2">
      <c r="A13" s="23" t="s">
        <v>703</v>
      </c>
      <c r="B13" s="247" t="s">
        <v>704</v>
      </c>
      <c r="C13" s="24">
        <v>2020</v>
      </c>
      <c r="D13" s="247" t="s">
        <v>704</v>
      </c>
      <c r="E13" s="247" t="s">
        <v>704</v>
      </c>
      <c r="F13" s="248" t="s">
        <v>704</v>
      </c>
    </row>
    <row r="14" spans="1:6" ht="20.25" customHeight="1" thickBot="1" x14ac:dyDescent="0.25">
      <c r="A14" s="23" t="s">
        <v>710</v>
      </c>
      <c r="B14" s="247" t="s">
        <v>711</v>
      </c>
      <c r="C14" s="24"/>
      <c r="D14" s="247" t="s">
        <v>711</v>
      </c>
      <c r="E14" s="247" t="s">
        <v>711</v>
      </c>
      <c r="F14" s="248" t="s">
        <v>711</v>
      </c>
    </row>
    <row r="15" spans="1:6" ht="19.5" customHeight="1" thickBot="1" x14ac:dyDescent="0.25">
      <c r="A15" s="25" t="s">
        <v>469</v>
      </c>
      <c r="B15" s="10" t="s">
        <v>721</v>
      </c>
      <c r="C15" s="26"/>
      <c r="D15" s="10" t="s">
        <v>721</v>
      </c>
      <c r="E15" s="10" t="s">
        <v>721</v>
      </c>
      <c r="F15" s="10" t="s">
        <v>721</v>
      </c>
    </row>
  </sheetData>
  <mergeCells count="3">
    <mergeCell ref="A3:F3"/>
    <mergeCell ref="A1:F1"/>
    <mergeCell ref="A2:F2"/>
  </mergeCells>
  <phoneticPr fontId="36" type="noConversion"/>
  <printOptions horizontalCentered="1"/>
  <pageMargins left="0.78740157480314965" right="0.78740157480314965" top="1.4566929133858268" bottom="0.98425196850393704" header="0.51181102362204722" footer="0.51181102362204722"/>
  <pageSetup paperSize="9" orientation="landscape" r:id="rId1"/>
  <headerFooter alignWithMargins="0">
    <oddHeader xml:space="preserve">&amp;R7. melléklet a 2/2020.(II.14.) számú önkomrányzati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I16" sqref="I16"/>
    </sheetView>
  </sheetViews>
  <sheetFormatPr defaultColWidth="8" defaultRowHeight="12.75" x14ac:dyDescent="0.25"/>
  <cols>
    <col min="1" max="1" width="5" style="52" customWidth="1"/>
    <col min="2" max="2" width="47" style="41" customWidth="1"/>
    <col min="3" max="4" width="15.140625" style="41" customWidth="1"/>
    <col min="5" max="16384" width="8" style="41"/>
  </cols>
  <sheetData>
    <row r="1" spans="1:4" ht="21.75" customHeight="1" x14ac:dyDescent="0.25">
      <c r="A1" s="466" t="s">
        <v>658</v>
      </c>
      <c r="B1" s="466"/>
      <c r="C1" s="466"/>
      <c r="D1" s="466"/>
    </row>
    <row r="2" spans="1:4" ht="21.75" customHeight="1" x14ac:dyDescent="0.25">
      <c r="A2" s="466" t="s">
        <v>700</v>
      </c>
      <c r="B2" s="466"/>
      <c r="C2" s="466"/>
      <c r="D2" s="466"/>
    </row>
    <row r="3" spans="1:4" ht="28.5" customHeight="1" x14ac:dyDescent="0.25">
      <c r="A3" s="466" t="s">
        <v>690</v>
      </c>
      <c r="B3" s="466"/>
      <c r="C3" s="466"/>
      <c r="D3" s="466"/>
    </row>
    <row r="4" spans="1:4" s="28" customFormat="1" ht="15.75" thickBot="1" x14ac:dyDescent="0.3">
      <c r="A4" s="27"/>
      <c r="D4" s="29" t="s">
        <v>684</v>
      </c>
    </row>
    <row r="5" spans="1:4" s="33" customFormat="1" ht="48" customHeight="1" thickBot="1" x14ac:dyDescent="0.3">
      <c r="A5" s="30" t="s">
        <v>470</v>
      </c>
      <c r="B5" s="31" t="s">
        <v>471</v>
      </c>
      <c r="C5" s="31" t="s">
        <v>472</v>
      </c>
      <c r="D5" s="32" t="s">
        <v>473</v>
      </c>
    </row>
    <row r="6" spans="1:4" s="33" customFormat="1" ht="14.1" customHeight="1" thickBot="1" x14ac:dyDescent="0.3">
      <c r="A6" s="34">
        <v>1</v>
      </c>
      <c r="B6" s="35">
        <v>2</v>
      </c>
      <c r="C6" s="35">
        <v>3</v>
      </c>
      <c r="D6" s="36">
        <v>4</v>
      </c>
    </row>
    <row r="7" spans="1:4" ht="18" customHeight="1" x14ac:dyDescent="0.25">
      <c r="A7" s="37" t="s">
        <v>7</v>
      </c>
      <c r="B7" s="38" t="s">
        <v>474</v>
      </c>
      <c r="C7" s="39"/>
      <c r="D7" s="40"/>
    </row>
    <row r="8" spans="1:4" ht="18" customHeight="1" x14ac:dyDescent="0.25">
      <c r="A8" s="42" t="s">
        <v>8</v>
      </c>
      <c r="B8" s="43" t="s">
        <v>475</v>
      </c>
      <c r="C8" s="44"/>
      <c r="D8" s="45"/>
    </row>
    <row r="9" spans="1:4" ht="18" customHeight="1" x14ac:dyDescent="0.25">
      <c r="A9" s="42" t="s">
        <v>9</v>
      </c>
      <c r="B9" s="43" t="s">
        <v>476</v>
      </c>
      <c r="C9" s="44"/>
      <c r="D9" s="45"/>
    </row>
    <row r="10" spans="1:4" ht="18" customHeight="1" x14ac:dyDescent="0.25">
      <c r="A10" s="42" t="s">
        <v>10</v>
      </c>
      <c r="B10" s="43" t="s">
        <v>477</v>
      </c>
      <c r="C10" s="44"/>
      <c r="D10" s="45"/>
    </row>
    <row r="11" spans="1:4" ht="18" customHeight="1" x14ac:dyDescent="0.25">
      <c r="A11" s="42" t="s">
        <v>431</v>
      </c>
      <c r="B11" s="43" t="s">
        <v>478</v>
      </c>
      <c r="C11" s="44">
        <v>4283000</v>
      </c>
      <c r="D11" s="45">
        <v>3585000</v>
      </c>
    </row>
    <row r="12" spans="1:4" ht="18" customHeight="1" x14ac:dyDescent="0.25">
      <c r="A12" s="42" t="s">
        <v>432</v>
      </c>
      <c r="B12" s="43" t="s">
        <v>479</v>
      </c>
      <c r="C12" s="44">
        <v>4283000</v>
      </c>
      <c r="D12" s="45">
        <v>3585000</v>
      </c>
    </row>
    <row r="13" spans="1:4" ht="18" customHeight="1" x14ac:dyDescent="0.25">
      <c r="A13" s="42" t="s">
        <v>433</v>
      </c>
      <c r="B13" s="46" t="s">
        <v>480</v>
      </c>
      <c r="C13" s="44"/>
      <c r="D13" s="45"/>
    </row>
    <row r="14" spans="1:4" ht="18" customHeight="1" x14ac:dyDescent="0.25">
      <c r="A14" s="42" t="s">
        <v>434</v>
      </c>
      <c r="B14" s="46" t="s">
        <v>481</v>
      </c>
      <c r="C14" s="44"/>
      <c r="D14" s="45"/>
    </row>
    <row r="15" spans="1:4" ht="18" customHeight="1" x14ac:dyDescent="0.25">
      <c r="A15" s="42" t="s">
        <v>435</v>
      </c>
      <c r="B15" s="46" t="s">
        <v>482</v>
      </c>
      <c r="C15" s="44"/>
      <c r="D15" s="45"/>
    </row>
    <row r="16" spans="1:4" ht="18" customHeight="1" x14ac:dyDescent="0.25">
      <c r="A16" s="42" t="s">
        <v>436</v>
      </c>
      <c r="B16" s="46" t="s">
        <v>483</v>
      </c>
      <c r="C16" s="44"/>
      <c r="D16" s="45"/>
    </row>
    <row r="17" spans="1:4" ht="18" customHeight="1" x14ac:dyDescent="0.25">
      <c r="A17" s="42" t="s">
        <v>437</v>
      </c>
      <c r="B17" s="46" t="s">
        <v>484</v>
      </c>
      <c r="C17" s="44"/>
      <c r="D17" s="45"/>
    </row>
    <row r="18" spans="1:4" ht="22.5" customHeight="1" x14ac:dyDescent="0.25">
      <c r="A18" s="42" t="s">
        <v>438</v>
      </c>
      <c r="B18" s="46" t="s">
        <v>485</v>
      </c>
      <c r="C18" s="44"/>
      <c r="D18" s="45"/>
    </row>
    <row r="19" spans="1:4" ht="18" customHeight="1" x14ac:dyDescent="0.25">
      <c r="A19" s="42" t="s">
        <v>440</v>
      </c>
      <c r="B19" s="43" t="s">
        <v>486</v>
      </c>
      <c r="C19" s="44">
        <v>808000</v>
      </c>
      <c r="D19" s="45">
        <v>165000</v>
      </c>
    </row>
    <row r="20" spans="1:4" ht="18" customHeight="1" x14ac:dyDescent="0.25">
      <c r="A20" s="42" t="s">
        <v>441</v>
      </c>
      <c r="B20" s="43" t="s">
        <v>487</v>
      </c>
      <c r="C20" s="44"/>
      <c r="D20" s="45"/>
    </row>
    <row r="21" spans="1:4" ht="18" customHeight="1" x14ac:dyDescent="0.25">
      <c r="A21" s="42" t="s">
        <v>442</v>
      </c>
      <c r="B21" s="43" t="s">
        <v>488</v>
      </c>
      <c r="C21" s="44"/>
      <c r="D21" s="45"/>
    </row>
    <row r="22" spans="1:4" ht="18" customHeight="1" x14ac:dyDescent="0.25">
      <c r="A22" s="42" t="s">
        <v>443</v>
      </c>
      <c r="B22" s="43" t="s">
        <v>489</v>
      </c>
      <c r="C22" s="44">
        <v>0</v>
      </c>
      <c r="D22" s="45">
        <v>0</v>
      </c>
    </row>
    <row r="23" spans="1:4" ht="18" customHeight="1" thickBot="1" x14ac:dyDescent="0.3">
      <c r="A23" s="42" t="s">
        <v>444</v>
      </c>
      <c r="B23" s="43" t="s">
        <v>490</v>
      </c>
      <c r="C23" s="44"/>
      <c r="D23" s="45"/>
    </row>
    <row r="24" spans="1:4" ht="18" customHeight="1" thickBot="1" x14ac:dyDescent="0.3">
      <c r="A24" s="47" t="s">
        <v>445</v>
      </c>
      <c r="B24" s="48" t="s">
        <v>465</v>
      </c>
      <c r="C24" s="49">
        <f>C19+C11</f>
        <v>5091000</v>
      </c>
      <c r="D24" s="50">
        <f>D19+D11</f>
        <v>3750000</v>
      </c>
    </row>
    <row r="25" spans="1:4" ht="8.25" customHeight="1" x14ac:dyDescent="0.25">
      <c r="A25" s="51"/>
      <c r="B25" s="465"/>
      <c r="C25" s="465"/>
      <c r="D25" s="465"/>
    </row>
  </sheetData>
  <mergeCells count="4">
    <mergeCell ref="B25:D25"/>
    <mergeCell ref="A1:D1"/>
    <mergeCell ref="A2:D2"/>
    <mergeCell ref="A3:D3"/>
  </mergeCells>
  <phoneticPr fontId="36" type="noConversion"/>
  <printOptions horizontalCentered="1"/>
  <pageMargins left="0.78740157480314965" right="0.78740157480314965" top="1.6141732283464567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&amp;R&amp;"Times New Roman CE,Normál"&amp;10 8. melléklet a 2/2020.(II.14.) számú önkormányzati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opLeftCell="A3" workbookViewId="0">
      <selection activeCell="C12" sqref="C12:C30"/>
    </sheetView>
  </sheetViews>
  <sheetFormatPr defaultColWidth="8" defaultRowHeight="12.75" x14ac:dyDescent="0.2"/>
  <cols>
    <col min="1" max="1" width="6.85546875" style="53" customWidth="1"/>
    <col min="2" max="2" width="46.85546875" style="53" customWidth="1"/>
    <col min="3" max="3" width="17.85546875" style="53" customWidth="1"/>
    <col min="4" max="16384" width="8" style="53"/>
  </cols>
  <sheetData>
    <row r="1" spans="1:36" ht="24" customHeight="1" x14ac:dyDescent="0.3">
      <c r="A1" s="397" t="s">
        <v>659</v>
      </c>
      <c r="B1" s="397"/>
      <c r="C1" s="397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6" s="148" customFormat="1" ht="39.75" customHeight="1" x14ac:dyDescent="0.3">
      <c r="A2" s="398" t="s">
        <v>695</v>
      </c>
      <c r="B2" s="398"/>
      <c r="C2" s="398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</row>
    <row r="3" spans="1:36" ht="47.25" customHeight="1" x14ac:dyDescent="0.2">
      <c r="A3" s="467" t="s">
        <v>701</v>
      </c>
      <c r="B3" s="467"/>
      <c r="C3" s="467"/>
    </row>
    <row r="4" spans="1:36" s="54" customFormat="1" ht="24" customHeight="1" x14ac:dyDescent="0.2">
      <c r="A4" s="468"/>
      <c r="B4" s="469" t="s">
        <v>491</v>
      </c>
      <c r="C4" s="469" t="s">
        <v>492</v>
      </c>
    </row>
    <row r="5" spans="1:36" s="55" customFormat="1" ht="16.5" customHeight="1" x14ac:dyDescent="0.25">
      <c r="A5" s="468"/>
      <c r="B5" s="469"/>
      <c r="C5" s="469"/>
    </row>
    <row r="6" spans="1:36" s="56" customFormat="1" x14ac:dyDescent="0.25">
      <c r="A6" s="468"/>
      <c r="B6" s="469"/>
      <c r="C6" s="469"/>
    </row>
    <row r="7" spans="1:36" s="55" customFormat="1" ht="16.5" customHeight="1" x14ac:dyDescent="0.25">
      <c r="A7" s="468"/>
      <c r="B7" s="469"/>
      <c r="C7" s="57" t="s">
        <v>493</v>
      </c>
    </row>
    <row r="8" spans="1:36" x14ac:dyDescent="0.2">
      <c r="A8" s="58"/>
      <c r="B8" s="59"/>
      <c r="C8" s="60"/>
    </row>
    <row r="9" spans="1:36" ht="12.75" customHeight="1" x14ac:dyDescent="0.2">
      <c r="A9" s="61" t="s">
        <v>494</v>
      </c>
      <c r="B9" s="62" t="s">
        <v>495</v>
      </c>
      <c r="C9" s="60">
        <v>8940178</v>
      </c>
    </row>
    <row r="10" spans="1:36" x14ac:dyDescent="0.2">
      <c r="A10" s="63" t="s">
        <v>496</v>
      </c>
      <c r="B10" s="59" t="s">
        <v>497</v>
      </c>
      <c r="C10" s="60"/>
    </row>
    <row r="11" spans="1:36" x14ac:dyDescent="0.2">
      <c r="A11" s="63" t="s">
        <v>498</v>
      </c>
      <c r="B11" s="59" t="s">
        <v>499</v>
      </c>
      <c r="C11" s="60"/>
    </row>
    <row r="12" spans="1:36" ht="22.5" x14ac:dyDescent="0.2">
      <c r="A12" s="63" t="s">
        <v>500</v>
      </c>
      <c r="B12" s="59" t="s">
        <v>501</v>
      </c>
      <c r="C12" s="60">
        <v>1592640</v>
      </c>
    </row>
    <row r="13" spans="1:36" x14ac:dyDescent="0.2">
      <c r="A13" s="63" t="s">
        <v>502</v>
      </c>
      <c r="B13" s="59" t="s">
        <v>503</v>
      </c>
      <c r="C13" s="60">
        <v>640000</v>
      </c>
    </row>
    <row r="14" spans="1:36" x14ac:dyDescent="0.2">
      <c r="A14" s="63" t="s">
        <v>504</v>
      </c>
      <c r="B14" s="59" t="s">
        <v>505</v>
      </c>
      <c r="C14" s="60">
        <v>430698</v>
      </c>
    </row>
    <row r="15" spans="1:36" x14ac:dyDescent="0.2">
      <c r="A15" s="63" t="s">
        <v>506</v>
      </c>
      <c r="B15" s="59" t="s">
        <v>507</v>
      </c>
      <c r="C15" s="60">
        <v>322340</v>
      </c>
    </row>
    <row r="16" spans="1:36" x14ac:dyDescent="0.2">
      <c r="A16" s="63" t="s">
        <v>688</v>
      </c>
      <c r="B16" s="59" t="s">
        <v>508</v>
      </c>
      <c r="C16" s="60">
        <v>5000000</v>
      </c>
    </row>
    <row r="17" spans="1:3" x14ac:dyDescent="0.2">
      <c r="A17" s="63" t="s">
        <v>687</v>
      </c>
      <c r="B17" s="59" t="s">
        <v>686</v>
      </c>
      <c r="C17" s="60">
        <v>954500</v>
      </c>
    </row>
    <row r="18" spans="1:3" x14ac:dyDescent="0.2">
      <c r="A18" s="63"/>
      <c r="B18" s="59"/>
      <c r="C18" s="60"/>
    </row>
    <row r="19" spans="1:3" ht="25.5" customHeight="1" x14ac:dyDescent="0.2">
      <c r="A19" s="61" t="s">
        <v>509</v>
      </c>
      <c r="B19" s="62" t="s">
        <v>510</v>
      </c>
      <c r="C19" s="60"/>
    </row>
    <row r="20" spans="1:3" ht="22.5" x14ac:dyDescent="0.2">
      <c r="A20" s="63" t="s">
        <v>511</v>
      </c>
      <c r="B20" s="59" t="s">
        <v>512</v>
      </c>
      <c r="C20" s="60"/>
    </row>
    <row r="21" spans="1:3" x14ac:dyDescent="0.2">
      <c r="A21" s="63" t="s">
        <v>513</v>
      </c>
      <c r="B21" s="59" t="s">
        <v>514</v>
      </c>
      <c r="C21" s="60"/>
    </row>
    <row r="22" spans="1:3" x14ac:dyDescent="0.2">
      <c r="A22" s="63" t="s">
        <v>515</v>
      </c>
      <c r="B22" s="59" t="s">
        <v>516</v>
      </c>
      <c r="C22" s="60"/>
    </row>
    <row r="23" spans="1:3" x14ac:dyDescent="0.2">
      <c r="A23" s="63"/>
      <c r="B23" s="59"/>
      <c r="C23" s="60"/>
    </row>
    <row r="24" spans="1:3" ht="21" x14ac:dyDescent="0.2">
      <c r="A24" s="61" t="s">
        <v>517</v>
      </c>
      <c r="B24" s="62" t="s">
        <v>518</v>
      </c>
      <c r="C24" s="60"/>
    </row>
    <row r="25" spans="1:3" ht="22.5" x14ac:dyDescent="0.2">
      <c r="A25" s="63" t="s">
        <v>663</v>
      </c>
      <c r="B25" s="59" t="s">
        <v>664</v>
      </c>
      <c r="C25" s="60">
        <v>0</v>
      </c>
    </row>
    <row r="26" spans="1:3" ht="22.5" x14ac:dyDescent="0.2">
      <c r="A26" s="63" t="s">
        <v>519</v>
      </c>
      <c r="B26" s="59" t="s">
        <v>649</v>
      </c>
      <c r="C26" s="60">
        <v>3216000</v>
      </c>
    </row>
    <row r="27" spans="1:3" x14ac:dyDescent="0.2">
      <c r="A27" s="63" t="s">
        <v>607</v>
      </c>
      <c r="B27" s="59" t="s">
        <v>608</v>
      </c>
      <c r="C27" s="60">
        <v>4250000</v>
      </c>
    </row>
    <row r="28" spans="1:3" ht="22.5" x14ac:dyDescent="0.2">
      <c r="A28" s="63" t="s">
        <v>667</v>
      </c>
      <c r="B28" s="59" t="s">
        <v>668</v>
      </c>
      <c r="C28" s="60">
        <v>109440</v>
      </c>
    </row>
    <row r="29" spans="1:3" ht="21" x14ac:dyDescent="0.2">
      <c r="A29" s="61" t="s">
        <v>520</v>
      </c>
      <c r="B29" s="62" t="s">
        <v>521</v>
      </c>
      <c r="C29" s="60"/>
    </row>
    <row r="30" spans="1:3" ht="22.5" x14ac:dyDescent="0.2">
      <c r="A30" s="63" t="s">
        <v>522</v>
      </c>
      <c r="B30" s="59" t="s">
        <v>523</v>
      </c>
      <c r="C30" s="60">
        <v>1800000</v>
      </c>
    </row>
    <row r="31" spans="1:3" x14ac:dyDescent="0.2">
      <c r="A31" s="61" t="s">
        <v>650</v>
      </c>
      <c r="B31" s="62" t="s">
        <v>651</v>
      </c>
      <c r="C31" s="60"/>
    </row>
    <row r="32" spans="1:3" x14ac:dyDescent="0.2">
      <c r="A32" s="63" t="s">
        <v>652</v>
      </c>
      <c r="B32" s="59" t="s">
        <v>653</v>
      </c>
      <c r="C32" s="60"/>
    </row>
    <row r="33" spans="1:3" s="67" customFormat="1" ht="19.5" customHeight="1" x14ac:dyDescent="0.25">
      <c r="A33" s="64"/>
      <c r="B33" s="65" t="s">
        <v>465</v>
      </c>
      <c r="C33" s="66">
        <f>SUM(C10:C32)</f>
        <v>18315618</v>
      </c>
    </row>
  </sheetData>
  <mergeCells count="6">
    <mergeCell ref="A1:C1"/>
    <mergeCell ref="A2:C2"/>
    <mergeCell ref="A3:C3"/>
    <mergeCell ref="A4:A7"/>
    <mergeCell ref="B4:B7"/>
    <mergeCell ref="C4:C6"/>
  </mergeCells>
  <phoneticPr fontId="36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portrait" verticalDpi="300" r:id="rId1"/>
  <headerFooter alignWithMargins="0">
    <oddHeader xml:space="preserve">&amp;R&amp;"Times New Roman CE,Félkövér dőlt" 9. melléklet a 2/2020.(II.14.) számú önkormányzati rendelethez&amp;"Times New Roman CE,Normál"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N16" sqref="N16:N23"/>
    </sheetView>
  </sheetViews>
  <sheetFormatPr defaultRowHeight="15.75" x14ac:dyDescent="0.25"/>
  <cols>
    <col min="1" max="1" width="39.85546875" style="82" customWidth="1"/>
    <col min="2" max="13" width="8.28515625" style="82" customWidth="1"/>
    <col min="14" max="14" width="9.85546875" style="82" bestFit="1" customWidth="1"/>
    <col min="15" max="15" width="12.28515625" style="68" customWidth="1"/>
    <col min="16" max="16384" width="9.140625" style="68"/>
  </cols>
  <sheetData>
    <row r="1" spans="1:16" ht="24" customHeight="1" x14ac:dyDescent="0.25">
      <c r="A1" s="470" t="s">
        <v>660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2" spans="1:16" ht="23.25" customHeight="1" x14ac:dyDescent="0.25">
      <c r="A2" s="470" t="s">
        <v>702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1:16" ht="12.75" customHeight="1" x14ac:dyDescent="0.25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6" ht="11.25" customHeight="1" x14ac:dyDescent="0.25">
      <c r="A4" s="470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16" ht="11.2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471" t="s">
        <v>524</v>
      </c>
      <c r="N5" s="471"/>
    </row>
    <row r="6" spans="1:16" ht="18" customHeight="1" x14ac:dyDescent="0.25">
      <c r="A6" s="70" t="s">
        <v>1</v>
      </c>
      <c r="B6" s="71" t="s">
        <v>525</v>
      </c>
      <c r="C6" s="71" t="s">
        <v>526</v>
      </c>
      <c r="D6" s="71" t="s">
        <v>527</v>
      </c>
      <c r="E6" s="71" t="s">
        <v>528</v>
      </c>
      <c r="F6" s="71" t="s">
        <v>529</v>
      </c>
      <c r="G6" s="71" t="s">
        <v>530</v>
      </c>
      <c r="H6" s="71" t="s">
        <v>531</v>
      </c>
      <c r="I6" s="71" t="s">
        <v>532</v>
      </c>
      <c r="J6" s="71" t="s">
        <v>533</v>
      </c>
      <c r="K6" s="71" t="s">
        <v>534</v>
      </c>
      <c r="L6" s="71" t="s">
        <v>535</v>
      </c>
      <c r="M6" s="71" t="s">
        <v>536</v>
      </c>
      <c r="N6" s="70" t="s">
        <v>537</v>
      </c>
    </row>
    <row r="7" spans="1:16" ht="18" customHeight="1" x14ac:dyDescent="0.25">
      <c r="A7" s="72" t="s">
        <v>400</v>
      </c>
      <c r="B7" s="73">
        <v>1277</v>
      </c>
      <c r="C7" s="73">
        <v>1277</v>
      </c>
      <c r="D7" s="73">
        <v>1278</v>
      </c>
      <c r="E7" s="73">
        <v>1277</v>
      </c>
      <c r="F7" s="73">
        <v>1277</v>
      </c>
      <c r="G7" s="73">
        <v>1278</v>
      </c>
      <c r="H7" s="73">
        <v>1277</v>
      </c>
      <c r="I7" s="73">
        <v>1277</v>
      </c>
      <c r="J7" s="73">
        <v>1278</v>
      </c>
      <c r="K7" s="73">
        <v>1278</v>
      </c>
      <c r="L7" s="73">
        <v>1277</v>
      </c>
      <c r="M7" s="73">
        <v>1278</v>
      </c>
      <c r="N7" s="74">
        <v>15329</v>
      </c>
      <c r="P7" s="246"/>
    </row>
    <row r="8" spans="1:16" ht="18" customHeight="1" x14ac:dyDescent="0.25">
      <c r="A8" s="72" t="s">
        <v>538</v>
      </c>
      <c r="B8" s="73">
        <v>157</v>
      </c>
      <c r="C8" s="73">
        <v>157</v>
      </c>
      <c r="D8" s="73">
        <v>158</v>
      </c>
      <c r="E8" s="73">
        <v>158</v>
      </c>
      <c r="F8" s="73">
        <v>157</v>
      </c>
      <c r="G8" s="73">
        <v>157</v>
      </c>
      <c r="H8" s="73">
        <v>158</v>
      </c>
      <c r="I8" s="73">
        <v>158</v>
      </c>
      <c r="J8" s="73">
        <v>157</v>
      </c>
      <c r="K8" s="73">
        <v>157</v>
      </c>
      <c r="L8" s="73">
        <v>158</v>
      </c>
      <c r="M8" s="73">
        <v>157</v>
      </c>
      <c r="N8" s="74">
        <v>1889</v>
      </c>
      <c r="P8" s="246"/>
    </row>
    <row r="9" spans="1:16" ht="18" customHeight="1" x14ac:dyDescent="0.25">
      <c r="A9" s="72" t="s">
        <v>547</v>
      </c>
      <c r="B9" s="73">
        <v>2168</v>
      </c>
      <c r="C9" s="73">
        <v>2168</v>
      </c>
      <c r="D9" s="73">
        <v>2169</v>
      </c>
      <c r="E9" s="73">
        <v>2168</v>
      </c>
      <c r="F9" s="73">
        <v>2168</v>
      </c>
      <c r="G9" s="73">
        <v>2169</v>
      </c>
      <c r="H9" s="73">
        <v>2168</v>
      </c>
      <c r="I9" s="73">
        <v>2168</v>
      </c>
      <c r="J9" s="73">
        <v>2169</v>
      </c>
      <c r="K9" s="73">
        <v>2169</v>
      </c>
      <c r="L9" s="73">
        <v>2168</v>
      </c>
      <c r="M9" s="73">
        <v>2169</v>
      </c>
      <c r="N9" s="74">
        <v>26021</v>
      </c>
      <c r="P9" s="246"/>
    </row>
    <row r="10" spans="1:16" ht="18" customHeight="1" x14ac:dyDescent="0.25">
      <c r="A10" s="72" t="s">
        <v>542</v>
      </c>
      <c r="B10" s="73">
        <v>268</v>
      </c>
      <c r="C10" s="73">
        <v>268</v>
      </c>
      <c r="D10" s="73">
        <v>268</v>
      </c>
      <c r="E10" s="73">
        <v>268</v>
      </c>
      <c r="F10" s="73">
        <v>268</v>
      </c>
      <c r="G10" s="73">
        <v>268</v>
      </c>
      <c r="H10" s="73">
        <v>268</v>
      </c>
      <c r="I10" s="73">
        <v>268</v>
      </c>
      <c r="J10" s="73">
        <v>268</v>
      </c>
      <c r="K10" s="73">
        <v>268</v>
      </c>
      <c r="L10" s="73">
        <v>268</v>
      </c>
      <c r="M10" s="73">
        <v>268</v>
      </c>
      <c r="N10" s="74">
        <v>3216</v>
      </c>
      <c r="P10" s="246"/>
    </row>
    <row r="11" spans="1:16" ht="18" customHeight="1" x14ac:dyDescent="0.25">
      <c r="A11" s="72" t="s">
        <v>403</v>
      </c>
      <c r="B11" s="73">
        <v>852</v>
      </c>
      <c r="C11" s="73">
        <v>852</v>
      </c>
      <c r="D11" s="73">
        <v>852</v>
      </c>
      <c r="E11" s="73">
        <v>852</v>
      </c>
      <c r="F11" s="73">
        <v>852</v>
      </c>
      <c r="G11" s="73">
        <v>852</v>
      </c>
      <c r="H11" s="73">
        <v>852</v>
      </c>
      <c r="I11" s="73">
        <v>852</v>
      </c>
      <c r="J11" s="73">
        <v>852</v>
      </c>
      <c r="K11" s="73">
        <v>852</v>
      </c>
      <c r="L11" s="73">
        <v>852</v>
      </c>
      <c r="M11" s="73">
        <v>852</v>
      </c>
      <c r="N11" s="74">
        <v>10224</v>
      </c>
      <c r="P11" s="246"/>
    </row>
    <row r="12" spans="1:16" ht="18" customHeight="1" x14ac:dyDescent="0.25">
      <c r="A12" s="72" t="s">
        <v>539</v>
      </c>
      <c r="B12" s="73"/>
      <c r="C12" s="73">
        <v>0</v>
      </c>
      <c r="D12" s="73">
        <v>0</v>
      </c>
      <c r="E12" s="73">
        <v>0</v>
      </c>
      <c r="F12" s="73">
        <v>1628</v>
      </c>
      <c r="G12" s="73">
        <v>1628</v>
      </c>
      <c r="H12" s="73">
        <v>1629</v>
      </c>
      <c r="I12" s="73">
        <v>1628</v>
      </c>
      <c r="J12" s="73">
        <v>1628</v>
      </c>
      <c r="K12" s="73">
        <v>1628</v>
      </c>
      <c r="L12" s="73">
        <v>1628</v>
      </c>
      <c r="M12" s="73">
        <v>1628</v>
      </c>
      <c r="N12" s="74">
        <v>13025</v>
      </c>
      <c r="P12" s="246"/>
    </row>
    <row r="13" spans="1:16" ht="18" customHeight="1" x14ac:dyDescent="0.25">
      <c r="A13" s="72" t="s">
        <v>418</v>
      </c>
      <c r="B13" s="73">
        <v>733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4">
        <v>733</v>
      </c>
      <c r="P13" s="246"/>
    </row>
    <row r="14" spans="1:16" ht="18" customHeight="1" x14ac:dyDescent="0.25">
      <c r="A14" s="75" t="s">
        <v>540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>
        <f>SUM(N7:N13)</f>
        <v>70437</v>
      </c>
      <c r="O14" s="245"/>
      <c r="P14" s="246"/>
    </row>
    <row r="15" spans="1:16" ht="18" customHeight="1" x14ac:dyDescent="0.25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P15" s="246"/>
    </row>
    <row r="16" spans="1:16" ht="18" customHeight="1" x14ac:dyDescent="0.25">
      <c r="A16" s="72" t="s">
        <v>543</v>
      </c>
      <c r="B16" s="73">
        <v>3340</v>
      </c>
      <c r="C16" s="73">
        <v>3340</v>
      </c>
      <c r="D16" s="73">
        <v>3341</v>
      </c>
      <c r="E16" s="73">
        <v>3340</v>
      </c>
      <c r="F16" s="73">
        <v>3340</v>
      </c>
      <c r="G16" s="73">
        <v>3340</v>
      </c>
      <c r="H16" s="73">
        <v>3341</v>
      </c>
      <c r="I16" s="73">
        <v>3340</v>
      </c>
      <c r="J16" s="73">
        <v>3340</v>
      </c>
      <c r="K16" s="73">
        <v>3340</v>
      </c>
      <c r="L16" s="73">
        <v>3341</v>
      </c>
      <c r="M16" s="73">
        <v>3340</v>
      </c>
      <c r="N16" s="74">
        <v>40083</v>
      </c>
      <c r="P16" s="246"/>
    </row>
    <row r="17" spans="1:16" ht="24" customHeight="1" x14ac:dyDescent="0.25">
      <c r="A17" s="79" t="s">
        <v>544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>
        <f>SUM(B17:M17)</f>
        <v>0</v>
      </c>
      <c r="P17" s="246"/>
    </row>
    <row r="18" spans="1:16" ht="18" customHeight="1" x14ac:dyDescent="0.25">
      <c r="A18" s="72" t="s">
        <v>409</v>
      </c>
      <c r="B18" s="73">
        <v>208</v>
      </c>
      <c r="C18" s="73">
        <v>208</v>
      </c>
      <c r="D18" s="73">
        <v>208</v>
      </c>
      <c r="E18" s="73">
        <v>208</v>
      </c>
      <c r="F18" s="73">
        <v>208</v>
      </c>
      <c r="G18" s="73">
        <v>208</v>
      </c>
      <c r="H18" s="73">
        <v>208</v>
      </c>
      <c r="I18" s="73">
        <v>208</v>
      </c>
      <c r="J18" s="73">
        <v>208</v>
      </c>
      <c r="K18" s="73">
        <v>208</v>
      </c>
      <c r="L18" s="73">
        <v>208</v>
      </c>
      <c r="M18" s="73">
        <v>212</v>
      </c>
      <c r="N18" s="74">
        <v>2500</v>
      </c>
      <c r="P18" s="246"/>
    </row>
    <row r="19" spans="1:16" ht="18" customHeight="1" x14ac:dyDescent="0.25">
      <c r="A19" s="72" t="s">
        <v>609</v>
      </c>
      <c r="B19" s="73">
        <v>108</v>
      </c>
      <c r="C19" s="73">
        <v>108</v>
      </c>
      <c r="D19" s="73">
        <v>109</v>
      </c>
      <c r="E19" s="73">
        <v>108</v>
      </c>
      <c r="F19" s="73">
        <v>108</v>
      </c>
      <c r="G19" s="73">
        <v>109</v>
      </c>
      <c r="H19" s="73">
        <v>108</v>
      </c>
      <c r="I19" s="73">
        <v>108</v>
      </c>
      <c r="J19" s="73">
        <v>109</v>
      </c>
      <c r="K19" s="73">
        <v>108</v>
      </c>
      <c r="L19" s="73">
        <v>108</v>
      </c>
      <c r="M19" s="73">
        <v>109</v>
      </c>
      <c r="N19" s="74">
        <v>1300</v>
      </c>
      <c r="P19" s="246"/>
    </row>
    <row r="20" spans="1:16" ht="18" customHeight="1" x14ac:dyDescent="0.25">
      <c r="A20" s="72" t="s">
        <v>411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>
        <f>SUM(B20:M20)</f>
        <v>0</v>
      </c>
      <c r="P20" s="246"/>
    </row>
    <row r="21" spans="1:16" ht="18" customHeight="1" x14ac:dyDescent="0.25">
      <c r="A21" s="72" t="s">
        <v>545</v>
      </c>
      <c r="B21" s="73">
        <v>42</v>
      </c>
      <c r="C21" s="73">
        <v>41</v>
      </c>
      <c r="D21" s="73">
        <v>42</v>
      </c>
      <c r="E21" s="73">
        <v>42</v>
      </c>
      <c r="F21" s="73">
        <v>41</v>
      </c>
      <c r="G21" s="73">
        <v>42</v>
      </c>
      <c r="H21" s="73">
        <v>42</v>
      </c>
      <c r="I21" s="73">
        <v>41</v>
      </c>
      <c r="J21" s="73">
        <v>42</v>
      </c>
      <c r="K21" s="73">
        <v>42</v>
      </c>
      <c r="L21" s="73">
        <v>41</v>
      </c>
      <c r="M21" s="73">
        <v>42</v>
      </c>
      <c r="N21" s="74">
        <v>500</v>
      </c>
      <c r="P21" s="246"/>
    </row>
    <row r="22" spans="1:16" ht="18" customHeight="1" x14ac:dyDescent="0.25">
      <c r="A22" s="72" t="s">
        <v>672</v>
      </c>
      <c r="B22" s="73">
        <v>42</v>
      </c>
      <c r="C22" s="73">
        <v>41</v>
      </c>
      <c r="D22" s="73">
        <v>42</v>
      </c>
      <c r="E22" s="73">
        <v>42</v>
      </c>
      <c r="F22" s="73">
        <v>41</v>
      </c>
      <c r="G22" s="73">
        <v>42</v>
      </c>
      <c r="H22" s="73">
        <v>42</v>
      </c>
      <c r="I22" s="73">
        <v>41</v>
      </c>
      <c r="J22" s="73">
        <v>42</v>
      </c>
      <c r="K22" s="73">
        <v>42</v>
      </c>
      <c r="L22" s="73">
        <v>41</v>
      </c>
      <c r="M22" s="73">
        <v>42</v>
      </c>
      <c r="N22" s="74">
        <v>500</v>
      </c>
      <c r="P22" s="246"/>
    </row>
    <row r="23" spans="1:16" ht="18" customHeight="1" x14ac:dyDescent="0.25">
      <c r="A23" s="72" t="s">
        <v>424</v>
      </c>
      <c r="B23" s="73">
        <v>25554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>
        <v>25554</v>
      </c>
      <c r="P23" s="246"/>
    </row>
    <row r="24" spans="1:16" ht="18" customHeight="1" x14ac:dyDescent="0.25">
      <c r="A24" s="81" t="s">
        <v>541</v>
      </c>
      <c r="B24" s="80">
        <f>SUM(B16:B23)</f>
        <v>29294</v>
      </c>
      <c r="C24" s="80">
        <f>SUM(C16:C21)</f>
        <v>3697</v>
      </c>
      <c r="D24" s="80">
        <f>SUM(D16:D23)</f>
        <v>3742</v>
      </c>
      <c r="E24" s="80">
        <f>SUM(E16:E21)</f>
        <v>3698</v>
      </c>
      <c r="F24" s="80">
        <f>SUM(F16:F21)</f>
        <v>3697</v>
      </c>
      <c r="G24" s="80">
        <f t="shared" ref="G24:M24" si="0">SUM(G16:G23)</f>
        <v>3741</v>
      </c>
      <c r="H24" s="80">
        <f t="shared" si="0"/>
        <v>3741</v>
      </c>
      <c r="I24" s="80">
        <f t="shared" si="0"/>
        <v>3738</v>
      </c>
      <c r="J24" s="80">
        <f t="shared" si="0"/>
        <v>3741</v>
      </c>
      <c r="K24" s="80">
        <f t="shared" si="0"/>
        <v>3740</v>
      </c>
      <c r="L24" s="80">
        <f t="shared" si="0"/>
        <v>3739</v>
      </c>
      <c r="M24" s="80">
        <f t="shared" si="0"/>
        <v>3745</v>
      </c>
      <c r="N24" s="74">
        <f>SUM(N16:N23)</f>
        <v>70437</v>
      </c>
      <c r="O24" s="245"/>
    </row>
  </sheetData>
  <mergeCells count="4">
    <mergeCell ref="A1:N1"/>
    <mergeCell ref="A2:N2"/>
    <mergeCell ref="A3:N4"/>
    <mergeCell ref="M5:N5"/>
  </mergeCells>
  <phoneticPr fontId="36" type="noConversion"/>
  <printOptions horizontalCentered="1"/>
  <pageMargins left="0.19685039370078741" right="0.19685039370078741" top="0.98425196850393704" bottom="0.6692913385826772" header="0.51181102362204722" footer="0.51181102362204722"/>
  <pageSetup paperSize="9" scale="95" orientation="landscape" r:id="rId1"/>
  <headerFooter alignWithMargins="0">
    <oddHeader>&amp;R10. melléklet a 2/2020.(II.14.) számú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D10" sqref="D10"/>
    </sheetView>
  </sheetViews>
  <sheetFormatPr defaultRowHeight="15" x14ac:dyDescent="0.25"/>
  <cols>
    <col min="1" max="1" width="14.5703125" customWidth="1"/>
    <col min="2" max="2" width="20.7109375" customWidth="1"/>
    <col min="3" max="3" width="41.42578125" customWidth="1"/>
    <col min="4" max="4" width="17.85546875" customWidth="1"/>
  </cols>
  <sheetData>
    <row r="1" spans="1:7" x14ac:dyDescent="0.25">
      <c r="C1" s="236"/>
    </row>
    <row r="3" spans="1:7" x14ac:dyDescent="0.25">
      <c r="A3" s="472" t="s">
        <v>659</v>
      </c>
      <c r="B3" s="472"/>
      <c r="C3" s="472"/>
      <c r="D3" s="472"/>
      <c r="E3" s="472"/>
      <c r="F3" s="240"/>
      <c r="G3" s="240"/>
    </row>
    <row r="4" spans="1:7" x14ac:dyDescent="0.25">
      <c r="A4" s="472"/>
      <c r="B4" s="472"/>
      <c r="C4" s="472"/>
      <c r="D4" s="472"/>
      <c r="E4" s="472"/>
      <c r="F4" s="240"/>
      <c r="G4" s="240"/>
    </row>
    <row r="5" spans="1:7" ht="21" customHeight="1" x14ac:dyDescent="0.35">
      <c r="A5" s="472" t="s">
        <v>693</v>
      </c>
      <c r="B5" s="472"/>
      <c r="C5" s="472"/>
      <c r="D5" s="472"/>
      <c r="E5" s="472"/>
      <c r="F5" s="240"/>
      <c r="G5" s="240"/>
    </row>
    <row r="6" spans="1:7" ht="24" customHeight="1" x14ac:dyDescent="0.35">
      <c r="A6" s="472" t="s">
        <v>654</v>
      </c>
      <c r="B6" s="472"/>
      <c r="C6" s="472"/>
      <c r="D6" s="472"/>
      <c r="E6" s="472"/>
      <c r="F6" s="240"/>
      <c r="G6" s="240"/>
    </row>
    <row r="7" spans="1:7" ht="23.25" customHeight="1" x14ac:dyDescent="0.25"/>
    <row r="8" spans="1:7" ht="35.25" customHeight="1" x14ac:dyDescent="0.25">
      <c r="B8" s="238" t="s">
        <v>655</v>
      </c>
      <c r="C8" s="238" t="s">
        <v>656</v>
      </c>
      <c r="D8" s="238" t="s">
        <v>657</v>
      </c>
    </row>
    <row r="9" spans="1:7" ht="23.25" customHeight="1" x14ac:dyDescent="0.25">
      <c r="B9" s="239">
        <v>107055</v>
      </c>
      <c r="C9" s="237" t="s">
        <v>639</v>
      </c>
      <c r="D9" s="239">
        <v>1</v>
      </c>
    </row>
    <row r="10" spans="1:7" ht="23.25" customHeight="1" x14ac:dyDescent="0.25">
      <c r="B10" s="241" t="s">
        <v>669</v>
      </c>
      <c r="C10" s="237" t="s">
        <v>692</v>
      </c>
      <c r="D10" s="239">
        <v>10</v>
      </c>
    </row>
    <row r="11" spans="1:7" ht="23.25" customHeight="1" x14ac:dyDescent="0.25"/>
    <row r="12" spans="1:7" ht="23.25" customHeight="1" x14ac:dyDescent="0.25"/>
    <row r="13" spans="1:7" ht="23.25" customHeight="1" x14ac:dyDescent="0.25"/>
    <row r="14" spans="1:7" ht="23.25" customHeight="1" x14ac:dyDescent="0.25"/>
    <row r="15" spans="1:7" ht="23.25" customHeight="1" x14ac:dyDescent="0.25"/>
    <row r="16" spans="1:7" ht="23.25" customHeight="1" x14ac:dyDescent="0.25"/>
    <row r="17" ht="23.25" customHeight="1" x14ac:dyDescent="0.25"/>
    <row r="18" ht="23.25" customHeight="1" x14ac:dyDescent="0.25"/>
  </sheetData>
  <mergeCells count="3">
    <mergeCell ref="A3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&amp;R11. melléklet a 2/2020.(II.14.) számú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E13" sqref="E11:E13"/>
    </sheetView>
  </sheetViews>
  <sheetFormatPr defaultRowHeight="15" x14ac:dyDescent="0.25"/>
  <cols>
    <col min="1" max="1" width="4.85546875" style="161" customWidth="1"/>
    <col min="2" max="2" width="58.85546875" style="161" customWidth="1"/>
    <col min="3" max="3" width="16.7109375" style="161" customWidth="1"/>
    <col min="4" max="16384" width="9.140625" style="161"/>
  </cols>
  <sheetData>
    <row r="1" spans="1:4" ht="33" customHeight="1" x14ac:dyDescent="0.25">
      <c r="A1" s="473" t="s">
        <v>661</v>
      </c>
      <c r="B1" s="473"/>
      <c r="C1" s="473"/>
    </row>
    <row r="2" spans="1:4" ht="15.95" customHeight="1" thickBot="1" x14ac:dyDescent="0.3">
      <c r="A2" s="162"/>
      <c r="B2" s="162"/>
      <c r="C2" s="163" t="s">
        <v>689</v>
      </c>
      <c r="D2" s="164"/>
    </row>
    <row r="3" spans="1:4" ht="26.25" customHeight="1" thickBot="1" x14ac:dyDescent="0.3">
      <c r="A3" s="165" t="s">
        <v>470</v>
      </c>
      <c r="B3" s="166" t="s">
        <v>618</v>
      </c>
      <c r="C3" s="167" t="s">
        <v>677</v>
      </c>
    </row>
    <row r="4" spans="1:4" ht="15.75" thickBot="1" x14ac:dyDescent="0.3">
      <c r="A4" s="168">
        <v>1</v>
      </c>
      <c r="B4" s="169">
        <v>2</v>
      </c>
      <c r="C4" s="170">
        <v>3</v>
      </c>
    </row>
    <row r="5" spans="1:4" x14ac:dyDescent="0.25">
      <c r="A5" s="171" t="s">
        <v>7</v>
      </c>
      <c r="B5" s="172" t="s">
        <v>619</v>
      </c>
      <c r="C5" s="173">
        <v>2500000</v>
      </c>
    </row>
    <row r="6" spans="1:4" ht="24.75" x14ac:dyDescent="0.25">
      <c r="A6" s="174" t="s">
        <v>8</v>
      </c>
      <c r="B6" s="175" t="s">
        <v>620</v>
      </c>
      <c r="C6" s="176">
        <v>0</v>
      </c>
    </row>
    <row r="7" spans="1:4" x14ac:dyDescent="0.25">
      <c r="A7" s="174" t="s">
        <v>9</v>
      </c>
      <c r="B7" s="177" t="s">
        <v>621</v>
      </c>
      <c r="C7" s="176"/>
    </row>
    <row r="8" spans="1:4" ht="24.75" x14ac:dyDescent="0.25">
      <c r="A8" s="174" t="s">
        <v>10</v>
      </c>
      <c r="B8" s="177" t="s">
        <v>622</v>
      </c>
      <c r="C8" s="176"/>
    </row>
    <row r="9" spans="1:4" x14ac:dyDescent="0.25">
      <c r="A9" s="178" t="s">
        <v>431</v>
      </c>
      <c r="B9" s="177" t="s">
        <v>623</v>
      </c>
      <c r="C9" s="179">
        <v>0</v>
      </c>
    </row>
    <row r="10" spans="1:4" ht="15.75" thickBot="1" x14ac:dyDescent="0.3">
      <c r="A10" s="174" t="s">
        <v>432</v>
      </c>
      <c r="B10" s="180" t="s">
        <v>624</v>
      </c>
      <c r="C10" s="176"/>
    </row>
    <row r="11" spans="1:4" ht="15.75" thickBot="1" x14ac:dyDescent="0.3">
      <c r="A11" s="474" t="s">
        <v>625</v>
      </c>
      <c r="B11" s="475"/>
      <c r="C11" s="181">
        <f>SUM(C5:C10)</f>
        <v>2500000</v>
      </c>
    </row>
    <row r="12" spans="1:4" ht="23.25" customHeight="1" x14ac:dyDescent="0.25">
      <c r="A12" s="476" t="s">
        <v>626</v>
      </c>
      <c r="B12" s="476"/>
      <c r="C12" s="476"/>
    </row>
  </sheetData>
  <mergeCells count="3">
    <mergeCell ref="A1:C1"/>
    <mergeCell ref="A11:B11"/>
    <mergeCell ref="A12:C12"/>
  </mergeCells>
  <phoneticPr fontId="36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CE,Normál"&amp;10 12. melléklet a 2/2020.(II.14.)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view="pageBreakPreview" zoomScaleNormal="100" zoomScaleSheetLayoutView="100" workbookViewId="0">
      <selection activeCell="BR20" sqref="BR20"/>
    </sheetView>
  </sheetViews>
  <sheetFormatPr defaultColWidth="2.7109375" defaultRowHeight="12.75" x14ac:dyDescent="0.2"/>
  <cols>
    <col min="1" max="21" width="2.7109375" style="1" customWidth="1"/>
    <col min="22" max="22" width="0.85546875" style="1" customWidth="1"/>
    <col min="23" max="25" width="2.7109375" style="1" hidden="1" customWidth="1"/>
    <col min="26" max="26" width="0.5703125" style="1" customWidth="1"/>
    <col min="27" max="29" width="2.7109375" style="1" customWidth="1"/>
    <col min="30" max="30" width="4.28515625" style="1" customWidth="1"/>
    <col min="31" max="33" width="2.7109375" style="1" customWidth="1"/>
    <col min="34" max="34" width="4.28515625" style="1" customWidth="1"/>
    <col min="35" max="35" width="10.42578125" style="1" customWidth="1"/>
    <col min="36" max="37" width="2.7109375" style="1" customWidth="1"/>
    <col min="38" max="38" width="4.28515625" style="1" customWidth="1"/>
    <col min="39" max="57" width="2.7109375" style="1" customWidth="1"/>
    <col min="58" max="58" width="1.5703125" style="1" customWidth="1"/>
    <col min="59" max="61" width="2.7109375" style="1" hidden="1" customWidth="1"/>
    <col min="62" max="64" width="2.7109375" style="1" customWidth="1"/>
    <col min="65" max="65" width="5.7109375" style="1" customWidth="1"/>
    <col min="66" max="67" width="10.42578125" style="1" customWidth="1"/>
    <col min="68" max="213" width="9.140625" style="1" customWidth="1"/>
    <col min="214" max="16384" width="2.7109375" style="1"/>
  </cols>
  <sheetData>
    <row r="1" spans="1:67" ht="35.25" customHeight="1" x14ac:dyDescent="0.3">
      <c r="A1" s="397" t="s">
        <v>658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</row>
    <row r="2" spans="1:67" ht="35.25" customHeight="1" x14ac:dyDescent="0.3">
      <c r="A2" s="397" t="s">
        <v>695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</row>
    <row r="3" spans="1:67" ht="33" customHeight="1" x14ac:dyDescent="0.3">
      <c r="A3" s="397" t="s">
        <v>645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</row>
    <row r="4" spans="1:67" ht="15.95" customHeight="1" x14ac:dyDescent="0.2">
      <c r="A4" s="498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234"/>
      <c r="AF4" s="234"/>
      <c r="AG4" s="499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498"/>
      <c r="BC4" s="498"/>
      <c r="BD4" s="498"/>
      <c r="BE4" s="498"/>
      <c r="BF4" s="498"/>
      <c r="BG4" s="498"/>
      <c r="BH4" s="498"/>
      <c r="BI4" s="498"/>
      <c r="BJ4" s="498"/>
      <c r="BK4" s="498"/>
      <c r="BL4" s="498"/>
      <c r="BM4" s="498"/>
      <c r="BN4" s="1" t="s">
        <v>2</v>
      </c>
    </row>
    <row r="5" spans="1:67" ht="49.5" customHeight="1" x14ac:dyDescent="0.2">
      <c r="A5" s="500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30" t="s">
        <v>674</v>
      </c>
      <c r="AB5" s="501"/>
      <c r="AC5" s="501"/>
      <c r="AD5" s="502"/>
      <c r="AE5" s="330" t="s">
        <v>678</v>
      </c>
      <c r="AF5" s="501"/>
      <c r="AG5" s="501"/>
      <c r="AH5" s="502"/>
      <c r="AI5" s="182" t="s">
        <v>726</v>
      </c>
      <c r="AJ5" s="500" t="s">
        <v>4</v>
      </c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30" t="s">
        <v>674</v>
      </c>
      <c r="BK5" s="501"/>
      <c r="BL5" s="501"/>
      <c r="BM5" s="502"/>
      <c r="BN5" s="182" t="s">
        <v>678</v>
      </c>
      <c r="BO5" s="182" t="s">
        <v>726</v>
      </c>
    </row>
    <row r="6" spans="1:67" s="2" customFormat="1" ht="19.5" customHeight="1" x14ac:dyDescent="0.2">
      <c r="A6" s="496" t="s">
        <v>398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82">
        <v>12740</v>
      </c>
      <c r="AB6" s="483"/>
      <c r="AC6" s="483"/>
      <c r="AD6" s="484"/>
      <c r="AE6" s="482">
        <v>12980</v>
      </c>
      <c r="AF6" s="483"/>
      <c r="AG6" s="483"/>
      <c r="AH6" s="484"/>
      <c r="AI6" s="219">
        <f>AE6*1.05</f>
        <v>13629</v>
      </c>
      <c r="AJ6" s="488" t="s">
        <v>407</v>
      </c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489"/>
      <c r="BF6" s="489"/>
      <c r="BG6" s="489"/>
      <c r="BH6" s="489"/>
      <c r="BI6" s="490"/>
      <c r="BJ6" s="482">
        <v>40083</v>
      </c>
      <c r="BK6" s="483"/>
      <c r="BL6" s="483"/>
      <c r="BM6" s="484"/>
      <c r="BN6" s="209">
        <v>30100</v>
      </c>
      <c r="BO6" s="209">
        <f t="shared" ref="BO6:BO14" si="0">BN6*1.05</f>
        <v>31605</v>
      </c>
    </row>
    <row r="7" spans="1:67" ht="19.5" customHeight="1" x14ac:dyDescent="0.2">
      <c r="A7" s="488" t="s">
        <v>399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2">
        <v>2589</v>
      </c>
      <c r="AB7" s="483"/>
      <c r="AC7" s="483"/>
      <c r="AD7" s="484"/>
      <c r="AE7" s="482">
        <v>2634</v>
      </c>
      <c r="AF7" s="483"/>
      <c r="AG7" s="483"/>
      <c r="AH7" s="484"/>
      <c r="AI7" s="219">
        <f t="shared" ref="AI7:AI14" si="1">AE7*1.05</f>
        <v>2765.7000000000003</v>
      </c>
      <c r="AJ7" s="488" t="s">
        <v>408</v>
      </c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489"/>
      <c r="BF7" s="489"/>
      <c r="BG7" s="489"/>
      <c r="BH7" s="489"/>
      <c r="BI7" s="490"/>
      <c r="BJ7" s="482">
        <v>0</v>
      </c>
      <c r="BK7" s="483"/>
      <c r="BL7" s="483"/>
      <c r="BM7" s="484"/>
      <c r="BN7" s="209">
        <f>BJ7*1.05</f>
        <v>0</v>
      </c>
      <c r="BO7" s="209">
        <f t="shared" si="0"/>
        <v>0</v>
      </c>
    </row>
    <row r="8" spans="1:67" ht="19.5" customHeight="1" x14ac:dyDescent="0.2">
      <c r="A8" s="496" t="s">
        <v>400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82">
        <v>15329</v>
      </c>
      <c r="AB8" s="483"/>
      <c r="AC8" s="483"/>
      <c r="AD8" s="484"/>
      <c r="AE8" s="482">
        <v>15614</v>
      </c>
      <c r="AF8" s="483"/>
      <c r="AG8" s="483"/>
      <c r="AH8" s="484"/>
      <c r="AI8" s="219">
        <f t="shared" si="1"/>
        <v>16394.7</v>
      </c>
      <c r="AJ8" s="488" t="s">
        <v>409</v>
      </c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90"/>
      <c r="BJ8" s="482">
        <v>2500</v>
      </c>
      <c r="BK8" s="483"/>
      <c r="BL8" s="483"/>
      <c r="BM8" s="484"/>
      <c r="BN8" s="209">
        <v>2500</v>
      </c>
      <c r="BO8" s="209">
        <v>2500</v>
      </c>
    </row>
    <row r="9" spans="1:67" s="3" customFormat="1" ht="33" customHeight="1" x14ac:dyDescent="0.2">
      <c r="A9" s="488" t="s">
        <v>69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2">
        <v>1889</v>
      </c>
      <c r="AB9" s="483"/>
      <c r="AC9" s="483"/>
      <c r="AD9" s="484"/>
      <c r="AE9" s="482">
        <v>1915</v>
      </c>
      <c r="AF9" s="483"/>
      <c r="AG9" s="483"/>
      <c r="AH9" s="484"/>
      <c r="AI9" s="219">
        <f t="shared" si="1"/>
        <v>2010.75</v>
      </c>
      <c r="AJ9" s="485" t="s">
        <v>410</v>
      </c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7"/>
      <c r="BJ9" s="482">
        <v>1300</v>
      </c>
      <c r="BK9" s="483"/>
      <c r="BL9" s="483"/>
      <c r="BM9" s="484"/>
      <c r="BN9" s="209">
        <v>1300</v>
      </c>
      <c r="BO9" s="209">
        <v>1000</v>
      </c>
    </row>
    <row r="10" spans="1:67" ht="27.75" customHeight="1" x14ac:dyDescent="0.2">
      <c r="A10" s="488" t="s">
        <v>401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A10" s="482">
        <v>26021</v>
      </c>
      <c r="AB10" s="483"/>
      <c r="AC10" s="483"/>
      <c r="AD10" s="484"/>
      <c r="AE10" s="482">
        <v>19943</v>
      </c>
      <c r="AF10" s="483"/>
      <c r="AG10" s="483"/>
      <c r="AH10" s="484"/>
      <c r="AI10" s="219">
        <f t="shared" si="1"/>
        <v>20940.150000000001</v>
      </c>
      <c r="AJ10" s="488" t="s">
        <v>411</v>
      </c>
      <c r="AK10" s="489"/>
      <c r="AL10" s="489"/>
      <c r="AM10" s="489"/>
      <c r="AN10" s="489"/>
      <c r="AO10" s="489"/>
      <c r="AP10" s="489"/>
      <c r="AQ10" s="489"/>
      <c r="AR10" s="489"/>
      <c r="AS10" s="489"/>
      <c r="AT10" s="489"/>
      <c r="AU10" s="489"/>
      <c r="AV10" s="489"/>
      <c r="AW10" s="489"/>
      <c r="AX10" s="489"/>
      <c r="AY10" s="489"/>
      <c r="AZ10" s="489"/>
      <c r="BA10" s="489"/>
      <c r="BB10" s="489"/>
      <c r="BC10" s="489"/>
      <c r="BD10" s="489"/>
      <c r="BE10" s="489"/>
      <c r="BF10" s="489"/>
      <c r="BG10" s="489"/>
      <c r="BH10" s="489"/>
      <c r="BI10" s="490"/>
      <c r="BJ10" s="482">
        <v>0</v>
      </c>
      <c r="BK10" s="483"/>
      <c r="BL10" s="483"/>
      <c r="BM10" s="484"/>
      <c r="BN10" s="209">
        <f>BJ10*1.05</f>
        <v>0</v>
      </c>
      <c r="BO10" s="209">
        <f t="shared" si="0"/>
        <v>0</v>
      </c>
    </row>
    <row r="11" spans="1:67" ht="19.5" customHeight="1" x14ac:dyDescent="0.2">
      <c r="A11" s="485" t="s">
        <v>402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2">
        <v>3216</v>
      </c>
      <c r="AB11" s="483"/>
      <c r="AC11" s="483"/>
      <c r="AD11" s="484"/>
      <c r="AE11" s="482">
        <v>3216</v>
      </c>
      <c r="AF11" s="483"/>
      <c r="AG11" s="483"/>
      <c r="AH11" s="484"/>
      <c r="AI11" s="219">
        <f t="shared" si="1"/>
        <v>3376.8</v>
      </c>
      <c r="AJ11" s="488" t="s">
        <v>412</v>
      </c>
      <c r="AK11" s="489"/>
      <c r="AL11" s="489"/>
      <c r="AM11" s="489"/>
      <c r="AN11" s="489"/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/>
      <c r="AZ11" s="489"/>
      <c r="BA11" s="489"/>
      <c r="BB11" s="489"/>
      <c r="BC11" s="489"/>
      <c r="BD11" s="489"/>
      <c r="BE11" s="489"/>
      <c r="BF11" s="489"/>
      <c r="BG11" s="489"/>
      <c r="BH11" s="489"/>
      <c r="BI11" s="490"/>
      <c r="BJ11" s="482">
        <v>500</v>
      </c>
      <c r="BK11" s="483"/>
      <c r="BL11" s="483"/>
      <c r="BM11" s="484"/>
      <c r="BN11" s="209">
        <v>500</v>
      </c>
      <c r="BO11" s="209">
        <v>300</v>
      </c>
    </row>
    <row r="12" spans="1:67" ht="19.5" customHeight="1" x14ac:dyDescent="0.2">
      <c r="A12" s="485" t="s">
        <v>403</v>
      </c>
      <c r="B12" s="486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2">
        <v>10224</v>
      </c>
      <c r="AB12" s="483"/>
      <c r="AC12" s="483"/>
      <c r="AD12" s="484"/>
      <c r="AE12" s="482">
        <v>9224</v>
      </c>
      <c r="AF12" s="483"/>
      <c r="AG12" s="483"/>
      <c r="AH12" s="484"/>
      <c r="AI12" s="219">
        <f t="shared" si="1"/>
        <v>9685.2000000000007</v>
      </c>
      <c r="AJ12" s="488" t="s">
        <v>554</v>
      </c>
      <c r="AK12" s="489"/>
      <c r="AL12" s="489"/>
      <c r="AM12" s="489"/>
      <c r="AN12" s="489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89"/>
      <c r="BA12" s="489"/>
      <c r="BB12" s="489"/>
      <c r="BC12" s="489"/>
      <c r="BD12" s="489"/>
      <c r="BE12" s="489"/>
      <c r="BF12" s="489"/>
      <c r="BG12" s="489"/>
      <c r="BH12" s="489"/>
      <c r="BI12" s="490"/>
      <c r="BJ12" s="482">
        <v>500</v>
      </c>
      <c r="BK12" s="483"/>
      <c r="BL12" s="483"/>
      <c r="BM12" s="484"/>
      <c r="BN12" s="209">
        <v>500</v>
      </c>
      <c r="BO12" s="209">
        <v>300</v>
      </c>
    </row>
    <row r="13" spans="1:67" s="3" customFormat="1" ht="19.5" customHeight="1" x14ac:dyDescent="0.25">
      <c r="A13" s="491" t="s">
        <v>404</v>
      </c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82">
        <v>6020</v>
      </c>
      <c r="AB13" s="483"/>
      <c r="AC13" s="483"/>
      <c r="AD13" s="484"/>
      <c r="AE13" s="482">
        <v>4308</v>
      </c>
      <c r="AF13" s="483"/>
      <c r="AG13" s="483"/>
      <c r="AH13" s="484"/>
      <c r="AI13" s="219">
        <v>3593</v>
      </c>
      <c r="AJ13" s="495"/>
      <c r="AK13" s="495"/>
      <c r="AL13" s="49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84"/>
      <c r="BK13" s="84"/>
      <c r="BL13" s="84"/>
      <c r="BM13" s="84"/>
      <c r="BN13" s="209">
        <f>BJ13*1.05</f>
        <v>0</v>
      </c>
      <c r="BO13" s="209">
        <f t="shared" si="0"/>
        <v>0</v>
      </c>
    </row>
    <row r="14" spans="1:67" s="3" customFormat="1" ht="19.5" customHeight="1" x14ac:dyDescent="0.25">
      <c r="A14" s="485" t="s">
        <v>405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2">
        <v>7005</v>
      </c>
      <c r="AB14" s="483"/>
      <c r="AC14" s="483"/>
      <c r="AD14" s="484"/>
      <c r="AE14" s="482">
        <v>6005</v>
      </c>
      <c r="AF14" s="483"/>
      <c r="AG14" s="483"/>
      <c r="AH14" s="484"/>
      <c r="AI14" s="219">
        <f t="shared" si="1"/>
        <v>6305.25</v>
      </c>
      <c r="AJ14" s="493"/>
      <c r="AK14" s="493"/>
      <c r="AL14" s="493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84"/>
      <c r="BK14" s="84"/>
      <c r="BL14" s="84"/>
      <c r="BM14" s="84"/>
      <c r="BN14" s="209">
        <f>BJ14*1.05</f>
        <v>0</v>
      </c>
      <c r="BO14" s="209">
        <f t="shared" si="0"/>
        <v>0</v>
      </c>
    </row>
    <row r="15" spans="1:67" ht="19.5" customHeight="1" x14ac:dyDescent="0.25">
      <c r="A15" s="485" t="s">
        <v>406</v>
      </c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2"/>
      <c r="AB15" s="483"/>
      <c r="AC15" s="483"/>
      <c r="AD15" s="484"/>
      <c r="AE15" s="482"/>
      <c r="AF15" s="483"/>
      <c r="AG15" s="483"/>
      <c r="AH15" s="484"/>
      <c r="AI15" s="219"/>
      <c r="AJ15" s="494"/>
      <c r="AK15" s="494"/>
      <c r="AL15" s="49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84"/>
      <c r="BK15" s="84"/>
      <c r="BL15" s="84"/>
      <c r="BM15" s="84"/>
      <c r="BN15" s="209">
        <f>BJ15*1.05</f>
        <v>0</v>
      </c>
      <c r="BO15" s="209"/>
    </row>
    <row r="16" spans="1:67" s="3" customFormat="1" ht="19.5" customHeight="1" x14ac:dyDescent="0.2">
      <c r="A16" s="491" t="s">
        <v>643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82">
        <f>SUM(AA8:AD15)</f>
        <v>69704</v>
      </c>
      <c r="AB16" s="483"/>
      <c r="AC16" s="483"/>
      <c r="AD16" s="484"/>
      <c r="AE16" s="482">
        <v>60225</v>
      </c>
      <c r="AF16" s="483"/>
      <c r="AG16" s="483"/>
      <c r="AH16" s="484"/>
      <c r="AI16" s="219">
        <v>61777</v>
      </c>
      <c r="AJ16" s="485" t="s">
        <v>640</v>
      </c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7"/>
      <c r="BJ16" s="482">
        <f>BJ6+BJ8+BJ9+BJ11+BJ12</f>
        <v>44883</v>
      </c>
      <c r="BK16" s="483"/>
      <c r="BL16" s="483"/>
      <c r="BM16" s="483"/>
      <c r="BN16" s="209">
        <f>SUM(BN6:BN15)</f>
        <v>34900</v>
      </c>
      <c r="BO16" s="209">
        <f>SUM(BO6:BO15)</f>
        <v>35705</v>
      </c>
    </row>
    <row r="17" spans="1:67" s="6" customFormat="1" ht="19.5" customHeight="1" x14ac:dyDescent="0.25">
      <c r="A17" s="485" t="s">
        <v>414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7"/>
      <c r="AA17" s="482"/>
      <c r="AB17" s="483"/>
      <c r="AC17" s="483"/>
      <c r="AD17" s="484"/>
      <c r="AE17" s="482"/>
      <c r="AF17" s="483"/>
      <c r="AG17" s="483"/>
      <c r="AH17" s="484"/>
      <c r="AI17" s="220"/>
      <c r="AJ17" s="485" t="s">
        <v>419</v>
      </c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7"/>
      <c r="BJ17" s="482"/>
      <c r="BK17" s="483"/>
      <c r="BL17" s="483"/>
      <c r="BM17" s="483"/>
      <c r="BN17" s="209"/>
      <c r="BO17" s="209"/>
    </row>
    <row r="18" spans="1:67" s="6" customFormat="1" ht="19.5" customHeight="1" x14ac:dyDescent="0.25">
      <c r="A18" s="479" t="s">
        <v>415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1"/>
      <c r="AA18" s="482"/>
      <c r="AB18" s="483"/>
      <c r="AC18" s="483"/>
      <c r="AD18" s="484"/>
      <c r="AE18" s="482"/>
      <c r="AF18" s="483"/>
      <c r="AG18" s="483"/>
      <c r="AH18" s="484"/>
      <c r="AI18" s="219">
        <f>AE18*1.05</f>
        <v>0</v>
      </c>
      <c r="AJ18" s="479" t="s">
        <v>420</v>
      </c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1"/>
      <c r="BJ18" s="482"/>
      <c r="BK18" s="483"/>
      <c r="BL18" s="483"/>
      <c r="BM18" s="483"/>
      <c r="BN18" s="209"/>
      <c r="BO18" s="209"/>
    </row>
    <row r="19" spans="1:67" s="6" customFormat="1" ht="19.5" customHeight="1" x14ac:dyDescent="0.25">
      <c r="A19" s="479" t="s">
        <v>416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1"/>
      <c r="AA19" s="482">
        <v>733</v>
      </c>
      <c r="AB19" s="483"/>
      <c r="AC19" s="483"/>
      <c r="AD19" s="484"/>
      <c r="AE19" s="482">
        <v>742</v>
      </c>
      <c r="AF19" s="483"/>
      <c r="AG19" s="483"/>
      <c r="AH19" s="484"/>
      <c r="AI19" s="220">
        <v>760</v>
      </c>
      <c r="AJ19" s="488" t="s">
        <v>421</v>
      </c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489"/>
      <c r="BF19" s="489"/>
      <c r="BG19" s="489"/>
      <c r="BH19" s="489"/>
      <c r="BI19" s="490"/>
      <c r="BJ19" s="482">
        <v>25554</v>
      </c>
      <c r="BK19" s="483"/>
      <c r="BL19" s="483"/>
      <c r="BM19" s="483"/>
      <c r="BN19" s="209">
        <v>26067</v>
      </c>
      <c r="BO19" s="209">
        <v>26832</v>
      </c>
    </row>
    <row r="20" spans="1:67" s="6" customFormat="1" ht="19.5" customHeight="1" x14ac:dyDescent="0.25">
      <c r="A20" s="479" t="s">
        <v>417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1"/>
      <c r="AA20" s="482"/>
      <c r="AB20" s="483"/>
      <c r="AC20" s="483"/>
      <c r="AD20" s="484"/>
      <c r="AE20" s="482"/>
      <c r="AF20" s="483"/>
      <c r="AG20" s="483"/>
      <c r="AH20" s="484"/>
      <c r="AI20" s="220"/>
      <c r="AJ20" s="485" t="s">
        <v>422</v>
      </c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7"/>
      <c r="BJ20" s="482"/>
      <c r="BK20" s="483"/>
      <c r="BL20" s="483"/>
      <c r="BM20" s="483"/>
      <c r="BN20" s="209"/>
      <c r="BO20" s="209"/>
    </row>
    <row r="21" spans="1:67" s="6" customFormat="1" ht="19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83"/>
      <c r="AB21" s="83"/>
      <c r="AC21" s="83"/>
      <c r="AD21" s="83"/>
      <c r="AE21" s="83"/>
      <c r="AF21" s="83"/>
      <c r="AG21" s="83"/>
      <c r="AH21" s="83"/>
      <c r="AI21" s="83"/>
      <c r="AJ21" s="479" t="s">
        <v>423</v>
      </c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1"/>
      <c r="BJ21" s="482"/>
      <c r="BK21" s="483"/>
      <c r="BL21" s="483"/>
      <c r="BM21" s="484"/>
      <c r="BN21" s="83"/>
      <c r="BO21" s="83"/>
    </row>
    <row r="22" spans="1:67" s="6" customFormat="1" ht="19.5" customHeight="1" x14ac:dyDescent="0.25">
      <c r="A22" s="479" t="s">
        <v>644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1"/>
      <c r="AA22" s="482">
        <v>733</v>
      </c>
      <c r="AB22" s="483"/>
      <c r="AC22" s="483"/>
      <c r="AD22" s="484"/>
      <c r="AE22" s="482">
        <f>SUM(AE17:AH20)</f>
        <v>742</v>
      </c>
      <c r="AF22" s="483"/>
      <c r="AG22" s="483"/>
      <c r="AH22" s="484"/>
      <c r="AI22" s="220">
        <v>0</v>
      </c>
      <c r="AJ22" s="479" t="s">
        <v>641</v>
      </c>
      <c r="AK22" s="480"/>
      <c r="AL22" s="480"/>
      <c r="AM22" s="480"/>
      <c r="AN22" s="480"/>
      <c r="AO22" s="480"/>
      <c r="AP22" s="480"/>
      <c r="AQ22" s="480"/>
      <c r="AR22" s="480"/>
      <c r="AS22" s="480"/>
      <c r="AT22" s="480"/>
      <c r="AU22" s="480"/>
      <c r="AV22" s="480"/>
      <c r="AW22" s="480"/>
      <c r="AX22" s="480"/>
      <c r="AY22" s="480"/>
      <c r="AZ22" s="480"/>
      <c r="BA22" s="480"/>
      <c r="BB22" s="480"/>
      <c r="BC22" s="480"/>
      <c r="BD22" s="480"/>
      <c r="BE22" s="480"/>
      <c r="BF22" s="480"/>
      <c r="BG22" s="480"/>
      <c r="BH22" s="480"/>
      <c r="BI22" s="481"/>
      <c r="BJ22" s="482">
        <f>SUM(BJ17:BM21)</f>
        <v>25554</v>
      </c>
      <c r="BK22" s="483"/>
      <c r="BL22" s="483"/>
      <c r="BM22" s="484"/>
      <c r="BN22" s="220">
        <f>SUM(BN17:BN20)</f>
        <v>26067</v>
      </c>
      <c r="BO22" s="220">
        <f>SUM(BO17:BO20)</f>
        <v>26832</v>
      </c>
    </row>
    <row r="23" spans="1:67" s="6" customFormat="1" ht="19.5" customHeight="1" x14ac:dyDescent="0.25">
      <c r="A23" s="479" t="s">
        <v>540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1"/>
      <c r="AA23" s="482">
        <f>AA16+AA22</f>
        <v>70437</v>
      </c>
      <c r="AB23" s="483"/>
      <c r="AC23" s="483"/>
      <c r="AD23" s="484"/>
      <c r="AE23" s="482">
        <f>AE16+AE22</f>
        <v>60967</v>
      </c>
      <c r="AF23" s="483"/>
      <c r="AG23" s="483"/>
      <c r="AH23" s="484"/>
      <c r="AI23" s="220">
        <v>62537</v>
      </c>
      <c r="AJ23" s="479" t="s">
        <v>541</v>
      </c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1"/>
      <c r="BJ23" s="482">
        <f>BJ16+BJ22</f>
        <v>70437</v>
      </c>
      <c r="BK23" s="483"/>
      <c r="BL23" s="483"/>
      <c r="BM23" s="484"/>
      <c r="BN23" s="220">
        <f>BN16+BN22</f>
        <v>60967</v>
      </c>
      <c r="BO23" s="220">
        <f>BO16+BO22</f>
        <v>62537</v>
      </c>
    </row>
    <row r="24" spans="1:67" s="6" customFormat="1" ht="19.5" customHeigh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4"/>
      <c r="BK24" s="184"/>
      <c r="BL24" s="184"/>
      <c r="BM24" s="184"/>
      <c r="BN24" s="184"/>
      <c r="BO24" s="184"/>
    </row>
    <row r="25" spans="1:67" ht="19.5" customHeight="1" x14ac:dyDescent="0.2"/>
    <row r="26" spans="1:67" x14ac:dyDescent="0.2"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</row>
    <row r="27" spans="1:67" x14ac:dyDescent="0.2"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</row>
    <row r="28" spans="1:67" x14ac:dyDescent="0.2"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</row>
    <row r="29" spans="1:67" x14ac:dyDescent="0.2"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</row>
  </sheetData>
  <mergeCells count="98">
    <mergeCell ref="A1:BO1"/>
    <mergeCell ref="A2:BO2"/>
    <mergeCell ref="A3:BO3"/>
    <mergeCell ref="A4:AD4"/>
    <mergeCell ref="AG4:BM4"/>
    <mergeCell ref="A5:Z5"/>
    <mergeCell ref="AA5:AD5"/>
    <mergeCell ref="AE5:AH5"/>
    <mergeCell ref="AJ5:BI5"/>
    <mergeCell ref="BJ5:BM5"/>
    <mergeCell ref="A6:Z6"/>
    <mergeCell ref="AA6:AD6"/>
    <mergeCell ref="AE6:AH6"/>
    <mergeCell ref="AJ6:BI6"/>
    <mergeCell ref="BJ6:BM6"/>
    <mergeCell ref="A7:Z7"/>
    <mergeCell ref="AA7:AD7"/>
    <mergeCell ref="AE7:AH7"/>
    <mergeCell ref="AJ7:BI7"/>
    <mergeCell ref="BJ7:BM7"/>
    <mergeCell ref="A8:Z8"/>
    <mergeCell ref="AA8:AD8"/>
    <mergeCell ref="AE8:AH8"/>
    <mergeCell ref="AJ8:BI8"/>
    <mergeCell ref="BJ8:BM8"/>
    <mergeCell ref="A9:Z9"/>
    <mergeCell ref="AA9:AD9"/>
    <mergeCell ref="AE9:AH9"/>
    <mergeCell ref="AJ9:BI9"/>
    <mergeCell ref="BJ9:BM9"/>
    <mergeCell ref="A10:Z10"/>
    <mergeCell ref="AA10:AD10"/>
    <mergeCell ref="AE10:AH10"/>
    <mergeCell ref="AJ10:BI10"/>
    <mergeCell ref="BJ10:BM10"/>
    <mergeCell ref="A11:Z11"/>
    <mergeCell ref="AA11:AD11"/>
    <mergeCell ref="AE11:AH11"/>
    <mergeCell ref="AJ11:BI11"/>
    <mergeCell ref="BJ11:BM11"/>
    <mergeCell ref="A12:Z12"/>
    <mergeCell ref="AA12:AD12"/>
    <mergeCell ref="AE12:AH12"/>
    <mergeCell ref="AJ12:BI12"/>
    <mergeCell ref="BJ12:BM12"/>
    <mergeCell ref="A13:Z13"/>
    <mergeCell ref="AA13:AD13"/>
    <mergeCell ref="AE13:AH13"/>
    <mergeCell ref="AJ13:AL13"/>
    <mergeCell ref="A14:Z14"/>
    <mergeCell ref="AA14:AD14"/>
    <mergeCell ref="AE14:AH14"/>
    <mergeCell ref="AJ14:AL14"/>
    <mergeCell ref="A15:Z15"/>
    <mergeCell ref="AA15:AD15"/>
    <mergeCell ref="AE15:AH15"/>
    <mergeCell ref="AJ15:AL15"/>
    <mergeCell ref="A16:Z16"/>
    <mergeCell ref="AA16:AD16"/>
    <mergeCell ref="AE16:AH16"/>
    <mergeCell ref="AJ16:BI16"/>
    <mergeCell ref="BJ16:BM16"/>
    <mergeCell ref="A17:Z17"/>
    <mergeCell ref="AA17:AD17"/>
    <mergeCell ref="AE17:AH17"/>
    <mergeCell ref="AJ17:BI17"/>
    <mergeCell ref="BJ17:BM17"/>
    <mergeCell ref="A18:Z18"/>
    <mergeCell ref="AA18:AD18"/>
    <mergeCell ref="AE18:AH18"/>
    <mergeCell ref="AJ18:BI18"/>
    <mergeCell ref="BJ18:BM18"/>
    <mergeCell ref="A19:Z19"/>
    <mergeCell ref="AA19:AD19"/>
    <mergeCell ref="AE19:AH19"/>
    <mergeCell ref="AJ19:BI19"/>
    <mergeCell ref="BJ19:BM19"/>
    <mergeCell ref="A20:Z20"/>
    <mergeCell ref="AA20:AD20"/>
    <mergeCell ref="AE20:AH20"/>
    <mergeCell ref="AJ20:BI20"/>
    <mergeCell ref="BJ20:BM20"/>
    <mergeCell ref="AJ21:BI21"/>
    <mergeCell ref="BJ21:BM21"/>
    <mergeCell ref="BJ22:BM22"/>
    <mergeCell ref="A23:Z23"/>
    <mergeCell ref="AA23:AD23"/>
    <mergeCell ref="AE23:AH23"/>
    <mergeCell ref="AJ23:BI23"/>
    <mergeCell ref="BJ23:BM23"/>
    <mergeCell ref="AQ26:AZ26"/>
    <mergeCell ref="AQ27:AZ27"/>
    <mergeCell ref="AQ28:AZ28"/>
    <mergeCell ref="AQ29:AZ29"/>
    <mergeCell ref="A22:Z22"/>
    <mergeCell ref="AA22:AD22"/>
    <mergeCell ref="AE22:AH22"/>
    <mergeCell ref="AJ22:BI22"/>
  </mergeCells>
  <printOptions horizontalCentered="1"/>
  <pageMargins left="0.19685039370078741" right="0.19685039370078741" top="0.82677165354330717" bottom="0.59055118110236227" header="0.51181102362204722" footer="0.51181102362204722"/>
  <pageSetup paperSize="9" scale="70" fitToHeight="0" orientation="landscape" horizontalDpi="360" verticalDpi="360" r:id="rId1"/>
  <headerFooter alignWithMargins="0">
    <oddHeader xml:space="preserve">&amp;R13.  melléklet a 2/2020.(II.14.) önkormányzati rendelethez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zoomScaleNormal="100" zoomScaleSheetLayoutView="100" workbookViewId="0">
      <selection activeCell="AW73" sqref="AW73"/>
    </sheetView>
  </sheetViews>
  <sheetFormatPr defaultRowHeight="12.75" x14ac:dyDescent="0.2"/>
  <cols>
    <col min="1" max="2" width="2.7109375" style="272" customWidth="1"/>
    <col min="3" max="28" width="2.7109375" style="255" customWidth="1"/>
    <col min="29" max="32" width="2.7109375" style="255" hidden="1" customWidth="1"/>
    <col min="33" max="45" width="2.7109375" style="255" customWidth="1"/>
    <col min="46" max="16384" width="9.140625" style="255"/>
  </cols>
  <sheetData>
    <row r="1" spans="1:72" x14ac:dyDescent="0.2">
      <c r="AL1" s="286" t="s">
        <v>732</v>
      </c>
      <c r="AM1" s="286"/>
      <c r="AN1" s="286"/>
      <c r="AO1" s="286"/>
      <c r="AP1" s="286"/>
      <c r="AQ1" s="286"/>
      <c r="AR1" s="286"/>
    </row>
    <row r="2" spans="1:72" ht="31.5" customHeight="1" x14ac:dyDescent="0.4">
      <c r="A2" s="333" t="s">
        <v>659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</row>
    <row r="3" spans="1:72" ht="33" customHeight="1" x14ac:dyDescent="0.4">
      <c r="A3" s="333" t="s">
        <v>733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</row>
    <row r="4" spans="1:72" ht="25.5" customHeight="1" x14ac:dyDescent="0.2">
      <c r="A4" s="391" t="s">
        <v>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</row>
    <row r="5" spans="1:72" ht="15.95" customHeight="1" x14ac:dyDescent="0.2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L5" s="255" t="s">
        <v>734</v>
      </c>
    </row>
    <row r="6" spans="1:72" ht="35.1" customHeight="1" x14ac:dyDescent="0.2">
      <c r="A6" s="392" t="s">
        <v>3</v>
      </c>
      <c r="B6" s="388"/>
      <c r="C6" s="393" t="s">
        <v>4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94" t="s">
        <v>5</v>
      </c>
      <c r="AD6" s="389"/>
      <c r="AE6" s="389"/>
      <c r="AF6" s="389"/>
      <c r="AG6" s="388" t="s">
        <v>6</v>
      </c>
      <c r="AH6" s="389"/>
      <c r="AI6" s="389"/>
      <c r="AJ6" s="389"/>
      <c r="AK6" s="388" t="s">
        <v>735</v>
      </c>
      <c r="AL6" s="389"/>
      <c r="AM6" s="389"/>
      <c r="AN6" s="389"/>
      <c r="AO6" s="388" t="s">
        <v>736</v>
      </c>
      <c r="AP6" s="389"/>
      <c r="AQ6" s="389"/>
      <c r="AR6" s="389"/>
    </row>
    <row r="7" spans="1:72" ht="19.5" customHeight="1" x14ac:dyDescent="0.2">
      <c r="A7" s="352" t="s">
        <v>11</v>
      </c>
      <c r="B7" s="353"/>
      <c r="C7" s="386" t="s">
        <v>12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6" t="s">
        <v>13</v>
      </c>
      <c r="AD7" s="387"/>
      <c r="AE7" s="387"/>
      <c r="AF7" s="390"/>
      <c r="AG7" s="357">
        <v>12669180</v>
      </c>
      <c r="AH7" s="358"/>
      <c r="AI7" s="358"/>
      <c r="AJ7" s="359"/>
      <c r="AK7" s="357">
        <v>272546</v>
      </c>
      <c r="AL7" s="358"/>
      <c r="AM7" s="358"/>
      <c r="AN7" s="359"/>
      <c r="AO7" s="357">
        <v>12941726</v>
      </c>
      <c r="AP7" s="358"/>
      <c r="AQ7" s="358"/>
      <c r="AR7" s="359"/>
    </row>
    <row r="8" spans="1:72" ht="19.5" customHeight="1" x14ac:dyDescent="0.2">
      <c r="A8" s="352" t="s">
        <v>14</v>
      </c>
      <c r="B8" s="353"/>
      <c r="C8" s="386" t="s">
        <v>15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56" t="s">
        <v>16</v>
      </c>
      <c r="AD8" s="356"/>
      <c r="AE8" s="356"/>
      <c r="AF8" s="356"/>
      <c r="AG8" s="357"/>
      <c r="AH8" s="358"/>
      <c r="AI8" s="358"/>
      <c r="AJ8" s="359"/>
      <c r="AK8" s="357"/>
      <c r="AL8" s="358"/>
      <c r="AM8" s="358"/>
      <c r="AN8" s="359"/>
      <c r="AO8" s="357"/>
      <c r="AP8" s="358"/>
      <c r="AQ8" s="358"/>
      <c r="AR8" s="359"/>
    </row>
    <row r="9" spans="1:72" ht="19.5" customHeight="1" x14ac:dyDescent="0.2">
      <c r="A9" s="352" t="s">
        <v>17</v>
      </c>
      <c r="B9" s="353"/>
      <c r="C9" s="386" t="s">
        <v>18</v>
      </c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56" t="s">
        <v>19</v>
      </c>
      <c r="AD9" s="356"/>
      <c r="AE9" s="356"/>
      <c r="AF9" s="356"/>
      <c r="AG9" s="357"/>
      <c r="AH9" s="358"/>
      <c r="AI9" s="358"/>
      <c r="AJ9" s="359"/>
      <c r="AK9" s="357"/>
      <c r="AL9" s="358"/>
      <c r="AM9" s="358"/>
      <c r="AN9" s="359"/>
      <c r="AO9" s="357"/>
      <c r="AP9" s="358"/>
      <c r="AQ9" s="358"/>
      <c r="AR9" s="359"/>
    </row>
    <row r="10" spans="1:72" ht="19.5" customHeight="1" x14ac:dyDescent="0.2">
      <c r="A10" s="352" t="s">
        <v>20</v>
      </c>
      <c r="B10" s="353"/>
      <c r="C10" s="381" t="s">
        <v>21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56" t="s">
        <v>22</v>
      </c>
      <c r="AD10" s="356"/>
      <c r="AE10" s="356"/>
      <c r="AF10" s="356"/>
      <c r="AG10" s="357"/>
      <c r="AH10" s="358"/>
      <c r="AI10" s="358"/>
      <c r="AJ10" s="359"/>
      <c r="AK10" s="357"/>
      <c r="AL10" s="358"/>
      <c r="AM10" s="358"/>
      <c r="AN10" s="359"/>
      <c r="AO10" s="357"/>
      <c r="AP10" s="358"/>
      <c r="AQ10" s="358"/>
      <c r="AR10" s="359"/>
    </row>
    <row r="11" spans="1:72" ht="19.5" customHeight="1" x14ac:dyDescent="0.2">
      <c r="A11" s="352" t="s">
        <v>23</v>
      </c>
      <c r="B11" s="353"/>
      <c r="C11" s="381" t="s">
        <v>24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56" t="s">
        <v>25</v>
      </c>
      <c r="AD11" s="356"/>
      <c r="AE11" s="356"/>
      <c r="AF11" s="356"/>
      <c r="AG11" s="357"/>
      <c r="AH11" s="358"/>
      <c r="AI11" s="358"/>
      <c r="AJ11" s="359"/>
      <c r="AK11" s="357"/>
      <c r="AL11" s="358"/>
      <c r="AM11" s="358"/>
      <c r="AN11" s="359"/>
      <c r="AO11" s="357"/>
      <c r="AP11" s="358"/>
      <c r="AQ11" s="358"/>
      <c r="AR11" s="359"/>
    </row>
    <row r="12" spans="1:72" ht="19.5" customHeight="1" x14ac:dyDescent="0.2">
      <c r="A12" s="352" t="s">
        <v>26</v>
      </c>
      <c r="B12" s="353"/>
      <c r="C12" s="381" t="s">
        <v>27</v>
      </c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56" t="s">
        <v>28</v>
      </c>
      <c r="AD12" s="356"/>
      <c r="AE12" s="356"/>
      <c r="AF12" s="356"/>
      <c r="AG12" s="357"/>
      <c r="AH12" s="358"/>
      <c r="AI12" s="358"/>
      <c r="AJ12" s="359"/>
      <c r="AK12" s="357"/>
      <c r="AL12" s="358"/>
      <c r="AM12" s="358"/>
      <c r="AN12" s="359"/>
      <c r="AO12" s="357"/>
      <c r="AP12" s="358"/>
      <c r="AQ12" s="358"/>
      <c r="AR12" s="359"/>
    </row>
    <row r="13" spans="1:72" ht="19.5" customHeight="1" x14ac:dyDescent="0.2">
      <c r="A13" s="352" t="s">
        <v>29</v>
      </c>
      <c r="B13" s="353"/>
      <c r="C13" s="381" t="s">
        <v>30</v>
      </c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56" t="s">
        <v>31</v>
      </c>
      <c r="AD13" s="356"/>
      <c r="AE13" s="356"/>
      <c r="AF13" s="356"/>
      <c r="AG13" s="357"/>
      <c r="AH13" s="358"/>
      <c r="AI13" s="358"/>
      <c r="AJ13" s="359"/>
      <c r="AK13" s="357"/>
      <c r="AL13" s="358"/>
      <c r="AM13" s="358"/>
      <c r="AN13" s="359"/>
      <c r="AO13" s="357"/>
      <c r="AP13" s="358"/>
      <c r="AQ13" s="358"/>
      <c r="AR13" s="359"/>
    </row>
    <row r="14" spans="1:72" ht="19.5" customHeight="1" x14ac:dyDescent="0.2">
      <c r="A14" s="352" t="s">
        <v>32</v>
      </c>
      <c r="B14" s="353"/>
      <c r="C14" s="381" t="s">
        <v>33</v>
      </c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 t="s">
        <v>34</v>
      </c>
      <c r="AD14" s="384"/>
      <c r="AE14" s="384"/>
      <c r="AF14" s="385"/>
      <c r="AG14" s="357"/>
      <c r="AH14" s="358"/>
      <c r="AI14" s="358"/>
      <c r="AJ14" s="359"/>
      <c r="AK14" s="357"/>
      <c r="AL14" s="358"/>
      <c r="AM14" s="358"/>
      <c r="AN14" s="359"/>
      <c r="AO14" s="357"/>
      <c r="AP14" s="358"/>
      <c r="AQ14" s="358"/>
      <c r="AR14" s="359"/>
    </row>
    <row r="15" spans="1:72" ht="19.5" customHeight="1" x14ac:dyDescent="0.2">
      <c r="A15" s="352" t="s">
        <v>35</v>
      </c>
      <c r="B15" s="353"/>
      <c r="C15" s="375" t="s">
        <v>36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56" t="s">
        <v>37</v>
      </c>
      <c r="AD15" s="356"/>
      <c r="AE15" s="356"/>
      <c r="AF15" s="356"/>
      <c r="AG15" s="357">
        <v>71323</v>
      </c>
      <c r="AH15" s="358"/>
      <c r="AI15" s="358"/>
      <c r="AJ15" s="359"/>
      <c r="AK15" s="357">
        <v>0</v>
      </c>
      <c r="AL15" s="358"/>
      <c r="AM15" s="358"/>
      <c r="AN15" s="359"/>
      <c r="AO15" s="357">
        <v>71323</v>
      </c>
      <c r="AP15" s="358"/>
      <c r="AQ15" s="358"/>
      <c r="AR15" s="359"/>
    </row>
    <row r="16" spans="1:72" ht="19.5" customHeight="1" x14ac:dyDescent="0.2">
      <c r="A16" s="352" t="s">
        <v>38</v>
      </c>
      <c r="B16" s="353"/>
      <c r="C16" s="375" t="s">
        <v>39</v>
      </c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56" t="s">
        <v>40</v>
      </c>
      <c r="AD16" s="356"/>
      <c r="AE16" s="356"/>
      <c r="AF16" s="356"/>
      <c r="AG16" s="357"/>
      <c r="AH16" s="358"/>
      <c r="AI16" s="358"/>
      <c r="AJ16" s="359"/>
      <c r="AK16" s="357"/>
      <c r="AL16" s="358"/>
      <c r="AM16" s="358"/>
      <c r="AN16" s="359"/>
      <c r="AO16" s="357"/>
      <c r="AP16" s="358"/>
      <c r="AQ16" s="358"/>
      <c r="AR16" s="359"/>
    </row>
    <row r="17" spans="1:44" ht="19.5" customHeight="1" x14ac:dyDescent="0.2">
      <c r="A17" s="352" t="s">
        <v>41</v>
      </c>
      <c r="B17" s="353"/>
      <c r="C17" s="375" t="s">
        <v>42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56" t="s">
        <v>43</v>
      </c>
      <c r="AD17" s="356"/>
      <c r="AE17" s="356"/>
      <c r="AF17" s="356"/>
      <c r="AG17" s="357"/>
      <c r="AH17" s="358"/>
      <c r="AI17" s="358"/>
      <c r="AJ17" s="359"/>
      <c r="AK17" s="357"/>
      <c r="AL17" s="358"/>
      <c r="AM17" s="358"/>
      <c r="AN17" s="359"/>
      <c r="AO17" s="357"/>
      <c r="AP17" s="358"/>
      <c r="AQ17" s="358"/>
      <c r="AR17" s="359"/>
    </row>
    <row r="18" spans="1:44" ht="19.5" customHeight="1" x14ac:dyDescent="0.2">
      <c r="A18" s="352" t="s">
        <v>44</v>
      </c>
      <c r="B18" s="353"/>
      <c r="C18" s="375" t="s">
        <v>45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56" t="s">
        <v>46</v>
      </c>
      <c r="AD18" s="356"/>
      <c r="AE18" s="356"/>
      <c r="AF18" s="356"/>
      <c r="AG18" s="357"/>
      <c r="AH18" s="358"/>
      <c r="AI18" s="358"/>
      <c r="AJ18" s="359"/>
      <c r="AK18" s="357"/>
      <c r="AL18" s="358"/>
      <c r="AM18" s="358"/>
      <c r="AN18" s="359"/>
      <c r="AO18" s="357"/>
      <c r="AP18" s="358"/>
      <c r="AQ18" s="358"/>
      <c r="AR18" s="359"/>
    </row>
    <row r="19" spans="1:44" ht="19.5" customHeight="1" x14ac:dyDescent="0.2">
      <c r="A19" s="352" t="s">
        <v>47</v>
      </c>
      <c r="B19" s="353"/>
      <c r="C19" s="375" t="s">
        <v>48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56" t="s">
        <v>49</v>
      </c>
      <c r="AD19" s="356"/>
      <c r="AE19" s="356"/>
      <c r="AF19" s="356"/>
      <c r="AG19" s="357">
        <v>0</v>
      </c>
      <c r="AH19" s="358"/>
      <c r="AI19" s="358"/>
      <c r="AJ19" s="359"/>
      <c r="AK19" s="357">
        <v>71927</v>
      </c>
      <c r="AL19" s="358"/>
      <c r="AM19" s="358"/>
      <c r="AN19" s="359"/>
      <c r="AO19" s="357">
        <v>71927</v>
      </c>
      <c r="AP19" s="358"/>
      <c r="AQ19" s="358"/>
      <c r="AR19" s="359"/>
    </row>
    <row r="20" spans="1:44" ht="19.5" customHeight="1" x14ac:dyDescent="0.2">
      <c r="A20" s="339" t="s">
        <v>50</v>
      </c>
      <c r="B20" s="340"/>
      <c r="C20" s="379" t="s">
        <v>51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51" t="s">
        <v>52</v>
      </c>
      <c r="AD20" s="351"/>
      <c r="AE20" s="351"/>
      <c r="AF20" s="351"/>
      <c r="AG20" s="346">
        <f>SUM(AG7:AJ19)</f>
        <v>12740503</v>
      </c>
      <c r="AH20" s="347"/>
      <c r="AI20" s="347"/>
      <c r="AJ20" s="348"/>
      <c r="AK20" s="346">
        <f>SUM(AK7:AN19)</f>
        <v>344473</v>
      </c>
      <c r="AL20" s="347"/>
      <c r="AM20" s="347"/>
      <c r="AN20" s="348"/>
      <c r="AO20" s="346">
        <f>SUM(AO7:AR19)</f>
        <v>13084976</v>
      </c>
      <c r="AP20" s="347"/>
      <c r="AQ20" s="347"/>
      <c r="AR20" s="348"/>
    </row>
    <row r="21" spans="1:44" ht="19.5" customHeight="1" x14ac:dyDescent="0.2">
      <c r="A21" s="352" t="s">
        <v>53</v>
      </c>
      <c r="B21" s="353"/>
      <c r="C21" s="375" t="s">
        <v>54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56" t="s">
        <v>55</v>
      </c>
      <c r="AD21" s="356"/>
      <c r="AE21" s="356"/>
      <c r="AF21" s="356"/>
      <c r="AG21" s="357">
        <v>2064144</v>
      </c>
      <c r="AH21" s="358"/>
      <c r="AI21" s="358"/>
      <c r="AJ21" s="359"/>
      <c r="AK21" s="357">
        <v>0</v>
      </c>
      <c r="AL21" s="358"/>
      <c r="AM21" s="358"/>
      <c r="AN21" s="359"/>
      <c r="AO21" s="357">
        <v>2064144</v>
      </c>
      <c r="AP21" s="358"/>
      <c r="AQ21" s="358"/>
      <c r="AR21" s="359"/>
    </row>
    <row r="22" spans="1:44" ht="29.25" customHeight="1" x14ac:dyDescent="0.2">
      <c r="A22" s="352" t="s">
        <v>56</v>
      </c>
      <c r="B22" s="353"/>
      <c r="C22" s="375" t="s">
        <v>57</v>
      </c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56" t="s">
        <v>58</v>
      </c>
      <c r="AD22" s="356"/>
      <c r="AE22" s="356"/>
      <c r="AF22" s="356"/>
      <c r="AG22" s="357">
        <v>525000</v>
      </c>
      <c r="AH22" s="358"/>
      <c r="AI22" s="358"/>
      <c r="AJ22" s="359"/>
      <c r="AK22" s="357">
        <v>0</v>
      </c>
      <c r="AL22" s="358"/>
      <c r="AM22" s="358"/>
      <c r="AN22" s="359"/>
      <c r="AO22" s="357">
        <v>525000</v>
      </c>
      <c r="AP22" s="358"/>
      <c r="AQ22" s="358"/>
      <c r="AR22" s="359"/>
    </row>
    <row r="23" spans="1:44" ht="19.5" customHeight="1" x14ac:dyDescent="0.2">
      <c r="A23" s="352" t="s">
        <v>59</v>
      </c>
      <c r="B23" s="353"/>
      <c r="C23" s="360" t="s">
        <v>60</v>
      </c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56" t="s">
        <v>61</v>
      </c>
      <c r="AD23" s="356"/>
      <c r="AE23" s="356"/>
      <c r="AF23" s="356"/>
      <c r="AG23" s="357"/>
      <c r="AH23" s="358"/>
      <c r="AI23" s="358"/>
      <c r="AJ23" s="359"/>
      <c r="AK23" s="357">
        <v>153914</v>
      </c>
      <c r="AL23" s="358"/>
      <c r="AM23" s="358"/>
      <c r="AN23" s="359"/>
      <c r="AO23" s="357">
        <v>153914</v>
      </c>
      <c r="AP23" s="358"/>
      <c r="AQ23" s="358"/>
      <c r="AR23" s="359"/>
    </row>
    <row r="24" spans="1:44" ht="19.5" customHeight="1" x14ac:dyDescent="0.2">
      <c r="A24" s="339" t="s">
        <v>62</v>
      </c>
      <c r="B24" s="340"/>
      <c r="C24" s="373" t="s">
        <v>63</v>
      </c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51" t="s">
        <v>64</v>
      </c>
      <c r="AD24" s="351"/>
      <c r="AE24" s="351"/>
      <c r="AF24" s="351"/>
      <c r="AG24" s="346">
        <f>SUM(AG21:AJ23)</f>
        <v>2589144</v>
      </c>
      <c r="AH24" s="347"/>
      <c r="AI24" s="347"/>
      <c r="AJ24" s="348"/>
      <c r="AK24" s="346">
        <v>153914</v>
      </c>
      <c r="AL24" s="347"/>
      <c r="AM24" s="347"/>
      <c r="AN24" s="348"/>
      <c r="AO24" s="346">
        <f>SUM(AO21:AR23)</f>
        <v>2743058</v>
      </c>
      <c r="AP24" s="347"/>
      <c r="AQ24" s="347"/>
      <c r="AR24" s="348"/>
    </row>
    <row r="25" spans="1:44" ht="19.5" customHeight="1" x14ac:dyDescent="0.2">
      <c r="A25" s="339" t="s">
        <v>65</v>
      </c>
      <c r="B25" s="340"/>
      <c r="C25" s="379" t="s">
        <v>66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51" t="s">
        <v>67</v>
      </c>
      <c r="AD25" s="351"/>
      <c r="AE25" s="351"/>
      <c r="AF25" s="351"/>
      <c r="AG25" s="346">
        <f>AG24+AG20</f>
        <v>15329647</v>
      </c>
      <c r="AH25" s="347"/>
      <c r="AI25" s="347"/>
      <c r="AJ25" s="348"/>
      <c r="AK25" s="346">
        <v>498387</v>
      </c>
      <c r="AL25" s="347"/>
      <c r="AM25" s="347"/>
      <c r="AN25" s="348"/>
      <c r="AO25" s="346">
        <f>AO24+AO20</f>
        <v>15828034</v>
      </c>
      <c r="AP25" s="347"/>
      <c r="AQ25" s="347"/>
      <c r="AR25" s="348"/>
    </row>
    <row r="26" spans="1:44" s="261" customFormat="1" ht="19.5" customHeight="1" x14ac:dyDescent="0.2">
      <c r="A26" s="339" t="s">
        <v>68</v>
      </c>
      <c r="B26" s="340"/>
      <c r="C26" s="373" t="s">
        <v>69</v>
      </c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51" t="s">
        <v>70</v>
      </c>
      <c r="AD26" s="351"/>
      <c r="AE26" s="351"/>
      <c r="AF26" s="351"/>
      <c r="AG26" s="346">
        <v>1888690</v>
      </c>
      <c r="AH26" s="347"/>
      <c r="AI26" s="347"/>
      <c r="AJ26" s="348"/>
      <c r="AK26" s="346">
        <v>0</v>
      </c>
      <c r="AL26" s="347"/>
      <c r="AM26" s="347"/>
      <c r="AN26" s="348"/>
      <c r="AO26" s="346">
        <v>1888690</v>
      </c>
      <c r="AP26" s="347"/>
      <c r="AQ26" s="347"/>
      <c r="AR26" s="348"/>
    </row>
    <row r="27" spans="1:44" ht="19.5" customHeight="1" x14ac:dyDescent="0.2">
      <c r="A27" s="352" t="s">
        <v>71</v>
      </c>
      <c r="B27" s="353"/>
      <c r="C27" s="375" t="s">
        <v>72</v>
      </c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56" t="s">
        <v>73</v>
      </c>
      <c r="AD27" s="356"/>
      <c r="AE27" s="356"/>
      <c r="AF27" s="356"/>
      <c r="AG27" s="357">
        <v>20000</v>
      </c>
      <c r="AH27" s="358"/>
      <c r="AI27" s="358"/>
      <c r="AJ27" s="359"/>
      <c r="AK27" s="357">
        <v>0</v>
      </c>
      <c r="AL27" s="358"/>
      <c r="AM27" s="358"/>
      <c r="AN27" s="359"/>
      <c r="AO27" s="357">
        <v>20000</v>
      </c>
      <c r="AP27" s="358"/>
      <c r="AQ27" s="358"/>
      <c r="AR27" s="359"/>
    </row>
    <row r="28" spans="1:44" ht="19.5" customHeight="1" x14ac:dyDescent="0.2">
      <c r="A28" s="352" t="s">
        <v>74</v>
      </c>
      <c r="B28" s="353"/>
      <c r="C28" s="375" t="s">
        <v>75</v>
      </c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56" t="s">
        <v>76</v>
      </c>
      <c r="AD28" s="356"/>
      <c r="AE28" s="356"/>
      <c r="AF28" s="356"/>
      <c r="AG28" s="357">
        <v>12443495</v>
      </c>
      <c r="AH28" s="358"/>
      <c r="AI28" s="358"/>
      <c r="AJ28" s="359"/>
      <c r="AK28" s="357">
        <v>361934</v>
      </c>
      <c r="AL28" s="358"/>
      <c r="AM28" s="358"/>
      <c r="AN28" s="359"/>
      <c r="AO28" s="357">
        <v>12081561</v>
      </c>
      <c r="AP28" s="358"/>
      <c r="AQ28" s="358"/>
      <c r="AR28" s="359"/>
    </row>
    <row r="29" spans="1:44" ht="19.5" customHeight="1" x14ac:dyDescent="0.2">
      <c r="A29" s="352" t="s">
        <v>77</v>
      </c>
      <c r="B29" s="353"/>
      <c r="C29" s="375" t="s">
        <v>78</v>
      </c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56" t="s">
        <v>79</v>
      </c>
      <c r="AD29" s="356"/>
      <c r="AE29" s="356"/>
      <c r="AF29" s="356"/>
      <c r="AG29" s="357"/>
      <c r="AH29" s="358"/>
      <c r="AI29" s="358"/>
      <c r="AJ29" s="359"/>
      <c r="AK29" s="357"/>
      <c r="AL29" s="358"/>
      <c r="AM29" s="358"/>
      <c r="AN29" s="359"/>
      <c r="AO29" s="357"/>
      <c r="AP29" s="358"/>
      <c r="AQ29" s="358"/>
      <c r="AR29" s="359"/>
    </row>
    <row r="30" spans="1:44" ht="19.5" customHeight="1" x14ac:dyDescent="0.2">
      <c r="A30" s="339" t="s">
        <v>80</v>
      </c>
      <c r="B30" s="340"/>
      <c r="C30" s="373" t="s">
        <v>81</v>
      </c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51" t="s">
        <v>82</v>
      </c>
      <c r="AD30" s="351"/>
      <c r="AE30" s="351"/>
      <c r="AF30" s="351"/>
      <c r="AG30" s="346">
        <f>SUM(AG27:AJ29)</f>
        <v>12463495</v>
      </c>
      <c r="AH30" s="347"/>
      <c r="AI30" s="347"/>
      <c r="AJ30" s="348"/>
      <c r="AK30" s="346">
        <f>SUM(AK27:AN29)</f>
        <v>361934</v>
      </c>
      <c r="AL30" s="347"/>
      <c r="AM30" s="347"/>
      <c r="AN30" s="348"/>
      <c r="AO30" s="346">
        <f>SUM(AO27:AR29)</f>
        <v>12101561</v>
      </c>
      <c r="AP30" s="347"/>
      <c r="AQ30" s="347"/>
      <c r="AR30" s="348"/>
    </row>
    <row r="31" spans="1:44" ht="19.5" customHeight="1" x14ac:dyDescent="0.2">
      <c r="A31" s="352" t="s">
        <v>83</v>
      </c>
      <c r="B31" s="353"/>
      <c r="C31" s="375" t="s">
        <v>84</v>
      </c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56" t="s">
        <v>85</v>
      </c>
      <c r="AD31" s="356"/>
      <c r="AE31" s="356"/>
      <c r="AF31" s="356"/>
      <c r="AG31" s="357">
        <v>125000</v>
      </c>
      <c r="AH31" s="358"/>
      <c r="AI31" s="358"/>
      <c r="AJ31" s="359"/>
      <c r="AK31" s="357">
        <v>0</v>
      </c>
      <c r="AL31" s="358"/>
      <c r="AM31" s="358"/>
      <c r="AN31" s="359"/>
      <c r="AO31" s="357">
        <v>125000</v>
      </c>
      <c r="AP31" s="358"/>
      <c r="AQ31" s="358"/>
      <c r="AR31" s="359"/>
    </row>
    <row r="32" spans="1:44" ht="19.5" customHeight="1" x14ac:dyDescent="0.2">
      <c r="A32" s="352" t="s">
        <v>86</v>
      </c>
      <c r="B32" s="353"/>
      <c r="C32" s="375" t="s">
        <v>87</v>
      </c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56" t="s">
        <v>88</v>
      </c>
      <c r="AD32" s="356"/>
      <c r="AE32" s="356"/>
      <c r="AF32" s="356"/>
      <c r="AG32" s="357">
        <v>220000</v>
      </c>
      <c r="AH32" s="358"/>
      <c r="AI32" s="358"/>
      <c r="AJ32" s="359"/>
      <c r="AK32" s="357">
        <v>0</v>
      </c>
      <c r="AL32" s="358"/>
      <c r="AM32" s="358"/>
      <c r="AN32" s="359"/>
      <c r="AO32" s="357">
        <v>220000</v>
      </c>
      <c r="AP32" s="358"/>
      <c r="AQ32" s="358"/>
      <c r="AR32" s="359"/>
    </row>
    <row r="33" spans="1:44" ht="19.5" customHeight="1" x14ac:dyDescent="0.2">
      <c r="A33" s="339" t="s">
        <v>89</v>
      </c>
      <c r="B33" s="340"/>
      <c r="C33" s="373" t="s">
        <v>90</v>
      </c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51" t="s">
        <v>91</v>
      </c>
      <c r="AD33" s="351"/>
      <c r="AE33" s="351"/>
      <c r="AF33" s="351"/>
      <c r="AG33" s="346">
        <f>SUM(AG31:AJ32)</f>
        <v>345000</v>
      </c>
      <c r="AH33" s="347"/>
      <c r="AI33" s="347"/>
      <c r="AJ33" s="348"/>
      <c r="AK33" s="346">
        <f>SUM(AK31:AN32)</f>
        <v>0</v>
      </c>
      <c r="AL33" s="347"/>
      <c r="AM33" s="347"/>
      <c r="AN33" s="348"/>
      <c r="AO33" s="346">
        <f>SUM(AO31:AR32)</f>
        <v>345000</v>
      </c>
      <c r="AP33" s="347"/>
      <c r="AQ33" s="347"/>
      <c r="AR33" s="348"/>
    </row>
    <row r="34" spans="1:44" ht="19.5" customHeight="1" x14ac:dyDescent="0.2">
      <c r="A34" s="352" t="s">
        <v>92</v>
      </c>
      <c r="B34" s="353"/>
      <c r="C34" s="375" t="s">
        <v>93</v>
      </c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56" t="s">
        <v>94</v>
      </c>
      <c r="AD34" s="356"/>
      <c r="AE34" s="356"/>
      <c r="AF34" s="356"/>
      <c r="AG34" s="357">
        <v>950000</v>
      </c>
      <c r="AH34" s="358"/>
      <c r="AI34" s="358"/>
      <c r="AJ34" s="359"/>
      <c r="AK34" s="357">
        <v>800000</v>
      </c>
      <c r="AL34" s="358"/>
      <c r="AM34" s="358"/>
      <c r="AN34" s="359"/>
      <c r="AO34" s="357">
        <v>1750000</v>
      </c>
      <c r="AP34" s="358"/>
      <c r="AQ34" s="358"/>
      <c r="AR34" s="359"/>
    </row>
    <row r="35" spans="1:44" ht="19.5" customHeight="1" x14ac:dyDescent="0.2">
      <c r="A35" s="352" t="s">
        <v>95</v>
      </c>
      <c r="B35" s="353"/>
      <c r="C35" s="375" t="s">
        <v>96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56" t="s">
        <v>97</v>
      </c>
      <c r="AD35" s="356"/>
      <c r="AE35" s="356"/>
      <c r="AF35" s="356"/>
      <c r="AG35" s="357">
        <v>130000</v>
      </c>
      <c r="AH35" s="358"/>
      <c r="AI35" s="358"/>
      <c r="AJ35" s="359"/>
      <c r="AK35" s="357">
        <v>0</v>
      </c>
      <c r="AL35" s="358"/>
      <c r="AM35" s="358"/>
      <c r="AN35" s="359"/>
      <c r="AO35" s="357">
        <v>130000</v>
      </c>
      <c r="AP35" s="358"/>
      <c r="AQ35" s="358"/>
      <c r="AR35" s="359"/>
    </row>
    <row r="36" spans="1:44" ht="19.5" customHeight="1" x14ac:dyDescent="0.2">
      <c r="A36" s="352" t="s">
        <v>98</v>
      </c>
      <c r="B36" s="353"/>
      <c r="C36" s="375" t="s">
        <v>99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56" t="s">
        <v>100</v>
      </c>
      <c r="AD36" s="356"/>
      <c r="AE36" s="356"/>
      <c r="AF36" s="356"/>
      <c r="AG36" s="357"/>
      <c r="AH36" s="358"/>
      <c r="AI36" s="358"/>
      <c r="AJ36" s="359"/>
      <c r="AK36" s="357"/>
      <c r="AL36" s="358"/>
      <c r="AM36" s="358"/>
      <c r="AN36" s="359"/>
      <c r="AO36" s="357"/>
      <c r="AP36" s="358"/>
      <c r="AQ36" s="358"/>
      <c r="AR36" s="359"/>
    </row>
    <row r="37" spans="1:44" ht="19.5" customHeight="1" x14ac:dyDescent="0.2">
      <c r="A37" s="352" t="s">
        <v>101</v>
      </c>
      <c r="B37" s="353"/>
      <c r="C37" s="375" t="s">
        <v>102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56" t="s">
        <v>103</v>
      </c>
      <c r="AD37" s="356"/>
      <c r="AE37" s="356"/>
      <c r="AF37" s="356"/>
      <c r="AG37" s="357">
        <v>1200000</v>
      </c>
      <c r="AH37" s="358"/>
      <c r="AI37" s="358"/>
      <c r="AJ37" s="359"/>
      <c r="AK37" s="357">
        <v>480826</v>
      </c>
      <c r="AL37" s="358"/>
      <c r="AM37" s="358"/>
      <c r="AN37" s="359"/>
      <c r="AO37" s="357">
        <v>1680826</v>
      </c>
      <c r="AP37" s="358"/>
      <c r="AQ37" s="358"/>
      <c r="AR37" s="359"/>
    </row>
    <row r="38" spans="1:44" ht="19.5" customHeight="1" x14ac:dyDescent="0.2">
      <c r="A38" s="352" t="s">
        <v>104</v>
      </c>
      <c r="B38" s="353"/>
      <c r="C38" s="377" t="s">
        <v>105</v>
      </c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56" t="s">
        <v>106</v>
      </c>
      <c r="AD38" s="356"/>
      <c r="AE38" s="356"/>
      <c r="AF38" s="356"/>
      <c r="AG38" s="357"/>
      <c r="AH38" s="358"/>
      <c r="AI38" s="358"/>
      <c r="AJ38" s="359"/>
      <c r="AK38" s="357"/>
      <c r="AL38" s="358"/>
      <c r="AM38" s="358"/>
      <c r="AN38" s="359"/>
      <c r="AO38" s="357"/>
      <c r="AP38" s="358"/>
      <c r="AQ38" s="358"/>
      <c r="AR38" s="359"/>
    </row>
    <row r="39" spans="1:44" ht="19.5" customHeight="1" x14ac:dyDescent="0.2">
      <c r="A39" s="352" t="s">
        <v>107</v>
      </c>
      <c r="B39" s="353"/>
      <c r="C39" s="360" t="s">
        <v>108</v>
      </c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56" t="s">
        <v>109</v>
      </c>
      <c r="AD39" s="356"/>
      <c r="AE39" s="356"/>
      <c r="AF39" s="356"/>
      <c r="AG39" s="357">
        <v>450000</v>
      </c>
      <c r="AH39" s="358"/>
      <c r="AI39" s="358"/>
      <c r="AJ39" s="359"/>
      <c r="AK39" s="357">
        <v>0</v>
      </c>
      <c r="AL39" s="358"/>
      <c r="AM39" s="358"/>
      <c r="AN39" s="359"/>
      <c r="AO39" s="357">
        <v>450000</v>
      </c>
      <c r="AP39" s="358"/>
      <c r="AQ39" s="358"/>
      <c r="AR39" s="359"/>
    </row>
    <row r="40" spans="1:44" ht="19.5" customHeight="1" x14ac:dyDescent="0.2">
      <c r="A40" s="352" t="s">
        <v>110</v>
      </c>
      <c r="B40" s="353"/>
      <c r="C40" s="375" t="s">
        <v>111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56" t="s">
        <v>112</v>
      </c>
      <c r="AD40" s="356"/>
      <c r="AE40" s="356"/>
      <c r="AF40" s="356"/>
      <c r="AG40" s="357">
        <v>6383119</v>
      </c>
      <c r="AH40" s="358"/>
      <c r="AI40" s="358"/>
      <c r="AJ40" s="359"/>
      <c r="AK40" s="357">
        <v>-1000000</v>
      </c>
      <c r="AL40" s="358"/>
      <c r="AM40" s="358"/>
      <c r="AN40" s="359"/>
      <c r="AO40" s="357">
        <v>5383119</v>
      </c>
      <c r="AP40" s="358"/>
      <c r="AQ40" s="358"/>
      <c r="AR40" s="359"/>
    </row>
    <row r="41" spans="1:44" ht="19.5" customHeight="1" x14ac:dyDescent="0.2">
      <c r="A41" s="339" t="s">
        <v>113</v>
      </c>
      <c r="B41" s="340"/>
      <c r="C41" s="373" t="s">
        <v>114</v>
      </c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51" t="s">
        <v>115</v>
      </c>
      <c r="AD41" s="351"/>
      <c r="AE41" s="351"/>
      <c r="AF41" s="351"/>
      <c r="AG41" s="346">
        <f>SUM(AG34:AJ40)</f>
        <v>9113119</v>
      </c>
      <c r="AH41" s="347"/>
      <c r="AI41" s="347"/>
      <c r="AJ41" s="348"/>
      <c r="AK41" s="346">
        <v>280826</v>
      </c>
      <c r="AL41" s="347"/>
      <c r="AM41" s="347"/>
      <c r="AN41" s="348"/>
      <c r="AO41" s="346">
        <f>SUM(AO34:AR40)</f>
        <v>9393945</v>
      </c>
      <c r="AP41" s="347"/>
      <c r="AQ41" s="347"/>
      <c r="AR41" s="348"/>
    </row>
    <row r="42" spans="1:44" ht="19.5" customHeight="1" x14ac:dyDescent="0.2">
      <c r="A42" s="352" t="s">
        <v>116</v>
      </c>
      <c r="B42" s="353"/>
      <c r="C42" s="375" t="s">
        <v>117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56" t="s">
        <v>118</v>
      </c>
      <c r="AD42" s="356"/>
      <c r="AE42" s="356"/>
      <c r="AF42" s="356"/>
      <c r="AG42" s="357">
        <v>50000</v>
      </c>
      <c r="AH42" s="358"/>
      <c r="AI42" s="358"/>
      <c r="AJ42" s="359"/>
      <c r="AK42" s="357">
        <v>56040</v>
      </c>
      <c r="AL42" s="358"/>
      <c r="AM42" s="358"/>
      <c r="AN42" s="359"/>
      <c r="AO42" s="357">
        <v>106040</v>
      </c>
      <c r="AP42" s="358"/>
      <c r="AQ42" s="358"/>
      <c r="AR42" s="359"/>
    </row>
    <row r="43" spans="1:44" ht="19.5" customHeight="1" x14ac:dyDescent="0.2">
      <c r="A43" s="352" t="s">
        <v>119</v>
      </c>
      <c r="B43" s="353"/>
      <c r="C43" s="375" t="s">
        <v>120</v>
      </c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56" t="s">
        <v>121</v>
      </c>
      <c r="AD43" s="356"/>
      <c r="AE43" s="356"/>
      <c r="AF43" s="356"/>
      <c r="AG43" s="357"/>
      <c r="AH43" s="358"/>
      <c r="AI43" s="358"/>
      <c r="AJ43" s="359"/>
      <c r="AK43" s="357"/>
      <c r="AL43" s="358"/>
      <c r="AM43" s="358"/>
      <c r="AN43" s="359"/>
      <c r="AO43" s="357"/>
      <c r="AP43" s="358"/>
      <c r="AQ43" s="358"/>
      <c r="AR43" s="359"/>
    </row>
    <row r="44" spans="1:44" ht="19.5" customHeight="1" x14ac:dyDescent="0.2">
      <c r="A44" s="339" t="s">
        <v>122</v>
      </c>
      <c r="B44" s="340"/>
      <c r="C44" s="373" t="s">
        <v>123</v>
      </c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51" t="s">
        <v>124</v>
      </c>
      <c r="AD44" s="351"/>
      <c r="AE44" s="351"/>
      <c r="AF44" s="351"/>
      <c r="AG44" s="346">
        <f>SUM(AG42:AJ43)</f>
        <v>50000</v>
      </c>
      <c r="AH44" s="347"/>
      <c r="AI44" s="347"/>
      <c r="AJ44" s="348"/>
      <c r="AK44" s="346">
        <f>SUM(AK42:AN43)</f>
        <v>56040</v>
      </c>
      <c r="AL44" s="347"/>
      <c r="AM44" s="347"/>
      <c r="AN44" s="348"/>
      <c r="AO44" s="346">
        <f>SUM(AO42:AR43)</f>
        <v>106040</v>
      </c>
      <c r="AP44" s="347"/>
      <c r="AQ44" s="347"/>
      <c r="AR44" s="348"/>
    </row>
    <row r="45" spans="1:44" ht="19.5" customHeight="1" x14ac:dyDescent="0.2">
      <c r="A45" s="352" t="s">
        <v>125</v>
      </c>
      <c r="B45" s="353"/>
      <c r="C45" s="375" t="s">
        <v>126</v>
      </c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56" t="s">
        <v>127</v>
      </c>
      <c r="AD45" s="356"/>
      <c r="AE45" s="356"/>
      <c r="AF45" s="356"/>
      <c r="AG45" s="357">
        <v>3950000</v>
      </c>
      <c r="AH45" s="358"/>
      <c r="AI45" s="358"/>
      <c r="AJ45" s="359"/>
      <c r="AK45" s="357">
        <v>0</v>
      </c>
      <c r="AL45" s="358"/>
      <c r="AM45" s="358"/>
      <c r="AN45" s="359"/>
      <c r="AO45" s="357">
        <v>3950000</v>
      </c>
      <c r="AP45" s="358"/>
      <c r="AQ45" s="358"/>
      <c r="AR45" s="359"/>
    </row>
    <row r="46" spans="1:44" ht="19.5" customHeight="1" x14ac:dyDescent="0.2">
      <c r="A46" s="352" t="s">
        <v>128</v>
      </c>
      <c r="B46" s="353"/>
      <c r="C46" s="375" t="s">
        <v>129</v>
      </c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56" t="s">
        <v>130</v>
      </c>
      <c r="AD46" s="356"/>
      <c r="AE46" s="356"/>
      <c r="AF46" s="356"/>
      <c r="AG46" s="357"/>
      <c r="AH46" s="358"/>
      <c r="AI46" s="358"/>
      <c r="AJ46" s="359"/>
      <c r="AK46" s="357"/>
      <c r="AL46" s="358"/>
      <c r="AM46" s="358"/>
      <c r="AN46" s="359"/>
      <c r="AO46" s="357"/>
      <c r="AP46" s="358"/>
      <c r="AQ46" s="358"/>
      <c r="AR46" s="359"/>
    </row>
    <row r="47" spans="1:44" ht="19.5" customHeight="1" x14ac:dyDescent="0.2">
      <c r="A47" s="352" t="s">
        <v>131</v>
      </c>
      <c r="B47" s="353"/>
      <c r="C47" s="375" t="s">
        <v>132</v>
      </c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56" t="s">
        <v>133</v>
      </c>
      <c r="AD47" s="356"/>
      <c r="AE47" s="356"/>
      <c r="AF47" s="356"/>
      <c r="AG47" s="357"/>
      <c r="AH47" s="358"/>
      <c r="AI47" s="358"/>
      <c r="AJ47" s="359"/>
      <c r="AK47" s="357"/>
      <c r="AL47" s="358"/>
      <c r="AM47" s="358"/>
      <c r="AN47" s="359"/>
      <c r="AO47" s="357"/>
      <c r="AP47" s="358"/>
      <c r="AQ47" s="358"/>
      <c r="AR47" s="359"/>
    </row>
    <row r="48" spans="1:44" ht="19.5" customHeight="1" x14ac:dyDescent="0.2">
      <c r="A48" s="352" t="s">
        <v>134</v>
      </c>
      <c r="B48" s="353"/>
      <c r="C48" s="375" t="s">
        <v>135</v>
      </c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56" t="s">
        <v>136</v>
      </c>
      <c r="AD48" s="356"/>
      <c r="AE48" s="356"/>
      <c r="AF48" s="356"/>
      <c r="AG48" s="357"/>
      <c r="AH48" s="358"/>
      <c r="AI48" s="358"/>
      <c r="AJ48" s="359"/>
      <c r="AK48" s="357"/>
      <c r="AL48" s="358"/>
      <c r="AM48" s="358"/>
      <c r="AN48" s="359"/>
      <c r="AO48" s="357"/>
      <c r="AP48" s="358"/>
      <c r="AQ48" s="358"/>
      <c r="AR48" s="359"/>
    </row>
    <row r="49" spans="1:44" ht="19.5" customHeight="1" x14ac:dyDescent="0.2">
      <c r="A49" s="352" t="s">
        <v>137</v>
      </c>
      <c r="B49" s="353"/>
      <c r="C49" s="375" t="s">
        <v>138</v>
      </c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56" t="s">
        <v>139</v>
      </c>
      <c r="AD49" s="356"/>
      <c r="AE49" s="356"/>
      <c r="AF49" s="356"/>
      <c r="AG49" s="357">
        <v>100000</v>
      </c>
      <c r="AH49" s="358"/>
      <c r="AI49" s="358"/>
      <c r="AJ49" s="359"/>
      <c r="AK49" s="357">
        <v>0</v>
      </c>
      <c r="AL49" s="358"/>
      <c r="AM49" s="358"/>
      <c r="AN49" s="359"/>
      <c r="AO49" s="357">
        <v>100000</v>
      </c>
      <c r="AP49" s="358"/>
      <c r="AQ49" s="358"/>
      <c r="AR49" s="359"/>
    </row>
    <row r="50" spans="1:44" ht="19.5" customHeight="1" x14ac:dyDescent="0.2">
      <c r="A50" s="339" t="s">
        <v>140</v>
      </c>
      <c r="B50" s="340"/>
      <c r="C50" s="373" t="s">
        <v>141</v>
      </c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51" t="s">
        <v>142</v>
      </c>
      <c r="AD50" s="351"/>
      <c r="AE50" s="351"/>
      <c r="AF50" s="351"/>
      <c r="AG50" s="346">
        <f>SUM(AG45:AJ49)</f>
        <v>4050000</v>
      </c>
      <c r="AH50" s="347"/>
      <c r="AI50" s="347"/>
      <c r="AJ50" s="348"/>
      <c r="AK50" s="346">
        <f>SUM(AK45:AN49)</f>
        <v>0</v>
      </c>
      <c r="AL50" s="347"/>
      <c r="AM50" s="347"/>
      <c r="AN50" s="348"/>
      <c r="AO50" s="346">
        <f>SUM(AO45:AR49)</f>
        <v>4050000</v>
      </c>
      <c r="AP50" s="347"/>
      <c r="AQ50" s="347"/>
      <c r="AR50" s="348"/>
    </row>
    <row r="51" spans="1:44" ht="19.5" customHeight="1" x14ac:dyDescent="0.2">
      <c r="A51" s="339" t="s">
        <v>143</v>
      </c>
      <c r="B51" s="340"/>
      <c r="C51" s="373" t="s">
        <v>144</v>
      </c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51" t="s">
        <v>145</v>
      </c>
      <c r="AD51" s="351"/>
      <c r="AE51" s="351"/>
      <c r="AF51" s="351"/>
      <c r="AG51" s="346">
        <f>AG30+AG33+AG41+AG44+AG50</f>
        <v>26021614</v>
      </c>
      <c r="AH51" s="347"/>
      <c r="AI51" s="347"/>
      <c r="AJ51" s="348"/>
      <c r="AK51" s="346">
        <v>-25068</v>
      </c>
      <c r="AL51" s="347"/>
      <c r="AM51" s="347"/>
      <c r="AN51" s="348"/>
      <c r="AO51" s="346">
        <f>AO30+AO33+AO41+AO44+AO50</f>
        <v>25996546</v>
      </c>
      <c r="AP51" s="347"/>
      <c r="AQ51" s="347"/>
      <c r="AR51" s="348"/>
    </row>
    <row r="52" spans="1:44" ht="19.5" customHeight="1" x14ac:dyDescent="0.2">
      <c r="A52" s="352" t="s">
        <v>146</v>
      </c>
      <c r="B52" s="353"/>
      <c r="C52" s="354" t="s">
        <v>147</v>
      </c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 t="s">
        <v>148</v>
      </c>
      <c r="AD52" s="356"/>
      <c r="AE52" s="356"/>
      <c r="AF52" s="356"/>
      <c r="AG52" s="357"/>
      <c r="AH52" s="358"/>
      <c r="AI52" s="358"/>
      <c r="AJ52" s="359"/>
      <c r="AK52" s="357"/>
      <c r="AL52" s="358"/>
      <c r="AM52" s="358"/>
      <c r="AN52" s="359"/>
      <c r="AO52" s="357"/>
      <c r="AP52" s="358"/>
      <c r="AQ52" s="358"/>
      <c r="AR52" s="359"/>
    </row>
    <row r="53" spans="1:44" ht="19.5" customHeight="1" x14ac:dyDescent="0.2">
      <c r="A53" s="352" t="s">
        <v>149</v>
      </c>
      <c r="B53" s="353"/>
      <c r="C53" s="354" t="s">
        <v>150</v>
      </c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6" t="s">
        <v>151</v>
      </c>
      <c r="AD53" s="356"/>
      <c r="AE53" s="356"/>
      <c r="AF53" s="356"/>
      <c r="AG53" s="357"/>
      <c r="AH53" s="358"/>
      <c r="AI53" s="358"/>
      <c r="AJ53" s="359"/>
      <c r="AK53" s="357"/>
      <c r="AL53" s="358"/>
      <c r="AM53" s="358"/>
      <c r="AN53" s="359"/>
      <c r="AO53" s="357"/>
      <c r="AP53" s="358"/>
      <c r="AQ53" s="358"/>
      <c r="AR53" s="359"/>
    </row>
    <row r="54" spans="1:44" ht="19.5" customHeight="1" x14ac:dyDescent="0.2">
      <c r="A54" s="352" t="s">
        <v>152</v>
      </c>
      <c r="B54" s="353"/>
      <c r="C54" s="371" t="s">
        <v>153</v>
      </c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56" t="s">
        <v>154</v>
      </c>
      <c r="AD54" s="356"/>
      <c r="AE54" s="356"/>
      <c r="AF54" s="356"/>
      <c r="AG54" s="357"/>
      <c r="AH54" s="358"/>
      <c r="AI54" s="358"/>
      <c r="AJ54" s="359"/>
      <c r="AK54" s="357"/>
      <c r="AL54" s="358"/>
      <c r="AM54" s="358"/>
      <c r="AN54" s="359"/>
      <c r="AO54" s="357"/>
      <c r="AP54" s="358"/>
      <c r="AQ54" s="358"/>
      <c r="AR54" s="359"/>
    </row>
    <row r="55" spans="1:44" ht="19.5" customHeight="1" x14ac:dyDescent="0.2">
      <c r="A55" s="352" t="s">
        <v>155</v>
      </c>
      <c r="B55" s="353"/>
      <c r="C55" s="371" t="s">
        <v>156</v>
      </c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56" t="s">
        <v>157</v>
      </c>
      <c r="AD55" s="356"/>
      <c r="AE55" s="356"/>
      <c r="AF55" s="356"/>
      <c r="AG55" s="357"/>
      <c r="AH55" s="358"/>
      <c r="AI55" s="358"/>
      <c r="AJ55" s="359"/>
      <c r="AK55" s="357"/>
      <c r="AL55" s="358"/>
      <c r="AM55" s="358"/>
      <c r="AN55" s="359"/>
      <c r="AO55" s="357"/>
      <c r="AP55" s="358"/>
      <c r="AQ55" s="358"/>
      <c r="AR55" s="359"/>
    </row>
    <row r="56" spans="1:44" ht="19.5" customHeight="1" x14ac:dyDescent="0.2">
      <c r="A56" s="352" t="s">
        <v>158</v>
      </c>
      <c r="B56" s="353"/>
      <c r="C56" s="371" t="s">
        <v>159</v>
      </c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56" t="s">
        <v>160</v>
      </c>
      <c r="AD56" s="356"/>
      <c r="AE56" s="356"/>
      <c r="AF56" s="356"/>
      <c r="AG56" s="357"/>
      <c r="AH56" s="358"/>
      <c r="AI56" s="358"/>
      <c r="AJ56" s="359"/>
      <c r="AK56" s="357"/>
      <c r="AL56" s="358"/>
      <c r="AM56" s="358"/>
      <c r="AN56" s="359"/>
      <c r="AO56" s="357"/>
      <c r="AP56" s="358"/>
      <c r="AQ56" s="358"/>
      <c r="AR56" s="359"/>
    </row>
    <row r="57" spans="1:44" ht="19.5" customHeight="1" x14ac:dyDescent="0.2">
      <c r="A57" s="352" t="s">
        <v>161</v>
      </c>
      <c r="B57" s="353"/>
      <c r="C57" s="354" t="s">
        <v>162</v>
      </c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6" t="s">
        <v>163</v>
      </c>
      <c r="AD57" s="356"/>
      <c r="AE57" s="356"/>
      <c r="AF57" s="356"/>
      <c r="AG57" s="357"/>
      <c r="AH57" s="358"/>
      <c r="AI57" s="358"/>
      <c r="AJ57" s="359"/>
      <c r="AK57" s="357"/>
      <c r="AL57" s="358"/>
      <c r="AM57" s="358"/>
      <c r="AN57" s="359"/>
      <c r="AO57" s="357"/>
      <c r="AP57" s="358"/>
      <c r="AQ57" s="358"/>
      <c r="AR57" s="359"/>
    </row>
    <row r="58" spans="1:44" ht="19.5" customHeight="1" x14ac:dyDescent="0.2">
      <c r="A58" s="352" t="s">
        <v>164</v>
      </c>
      <c r="B58" s="353"/>
      <c r="C58" s="354" t="s">
        <v>165</v>
      </c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6" t="s">
        <v>166</v>
      </c>
      <c r="AD58" s="356"/>
      <c r="AE58" s="356"/>
      <c r="AF58" s="356"/>
      <c r="AG58" s="357"/>
      <c r="AH58" s="358"/>
      <c r="AI58" s="358"/>
      <c r="AJ58" s="359"/>
      <c r="AK58" s="357"/>
      <c r="AL58" s="358"/>
      <c r="AM58" s="358"/>
      <c r="AN58" s="359"/>
      <c r="AO58" s="357"/>
      <c r="AP58" s="358"/>
      <c r="AQ58" s="358"/>
      <c r="AR58" s="359"/>
    </row>
    <row r="59" spans="1:44" ht="19.5" customHeight="1" x14ac:dyDescent="0.2">
      <c r="A59" s="352" t="s">
        <v>167</v>
      </c>
      <c r="B59" s="353"/>
      <c r="C59" s="354" t="s">
        <v>168</v>
      </c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6" t="s">
        <v>169</v>
      </c>
      <c r="AD59" s="356"/>
      <c r="AE59" s="356"/>
      <c r="AF59" s="356"/>
      <c r="AG59" s="357">
        <v>3216000</v>
      </c>
      <c r="AH59" s="358"/>
      <c r="AI59" s="358"/>
      <c r="AJ59" s="359"/>
      <c r="AK59" s="357">
        <v>0</v>
      </c>
      <c r="AL59" s="358"/>
      <c r="AM59" s="358"/>
      <c r="AN59" s="359"/>
      <c r="AO59" s="357">
        <v>3216000</v>
      </c>
      <c r="AP59" s="358"/>
      <c r="AQ59" s="358"/>
      <c r="AR59" s="359"/>
    </row>
    <row r="60" spans="1:44" ht="19.5" customHeight="1" x14ac:dyDescent="0.2">
      <c r="A60" s="339" t="s">
        <v>170</v>
      </c>
      <c r="B60" s="340"/>
      <c r="C60" s="349" t="s">
        <v>171</v>
      </c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1" t="s">
        <v>172</v>
      </c>
      <c r="AD60" s="351"/>
      <c r="AE60" s="351"/>
      <c r="AF60" s="351"/>
      <c r="AG60" s="346">
        <f>SUM(AG52:AJ59)</f>
        <v>3216000</v>
      </c>
      <c r="AH60" s="347"/>
      <c r="AI60" s="347"/>
      <c r="AJ60" s="348"/>
      <c r="AK60" s="346">
        <f>SUM(AK52:AN59)</f>
        <v>0</v>
      </c>
      <c r="AL60" s="347"/>
      <c r="AM60" s="347"/>
      <c r="AN60" s="348"/>
      <c r="AO60" s="346">
        <f>SUM(AO52:AR59)</f>
        <v>3216000</v>
      </c>
      <c r="AP60" s="347"/>
      <c r="AQ60" s="347"/>
      <c r="AR60" s="348"/>
    </row>
    <row r="61" spans="1:44" ht="19.5" customHeight="1" x14ac:dyDescent="0.2">
      <c r="A61" s="352" t="s">
        <v>173</v>
      </c>
      <c r="B61" s="353"/>
      <c r="C61" s="369" t="s">
        <v>174</v>
      </c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56" t="s">
        <v>175</v>
      </c>
      <c r="AD61" s="356"/>
      <c r="AE61" s="356"/>
      <c r="AF61" s="356"/>
      <c r="AG61" s="357"/>
      <c r="AH61" s="358"/>
      <c r="AI61" s="358"/>
      <c r="AJ61" s="359"/>
      <c r="AK61" s="357"/>
      <c r="AL61" s="358"/>
      <c r="AM61" s="358"/>
      <c r="AN61" s="359"/>
      <c r="AO61" s="357"/>
      <c r="AP61" s="358"/>
      <c r="AQ61" s="358"/>
      <c r="AR61" s="359"/>
    </row>
    <row r="62" spans="1:44" ht="19.5" customHeight="1" x14ac:dyDescent="0.2">
      <c r="A62" s="352" t="s">
        <v>176</v>
      </c>
      <c r="B62" s="353"/>
      <c r="C62" s="369" t="s">
        <v>177</v>
      </c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56" t="s">
        <v>178</v>
      </c>
      <c r="AD62" s="356"/>
      <c r="AE62" s="356"/>
      <c r="AF62" s="356"/>
      <c r="AG62" s="357"/>
      <c r="AH62" s="358"/>
      <c r="AI62" s="358"/>
      <c r="AJ62" s="359"/>
      <c r="AK62" s="357"/>
      <c r="AL62" s="358"/>
      <c r="AM62" s="358"/>
      <c r="AN62" s="359"/>
      <c r="AO62" s="357"/>
      <c r="AP62" s="358"/>
      <c r="AQ62" s="358"/>
      <c r="AR62" s="359"/>
    </row>
    <row r="63" spans="1:44" ht="29.25" customHeight="1" x14ac:dyDescent="0.2">
      <c r="A63" s="352" t="s">
        <v>179</v>
      </c>
      <c r="B63" s="353"/>
      <c r="C63" s="369" t="s">
        <v>180</v>
      </c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56" t="s">
        <v>181</v>
      </c>
      <c r="AD63" s="356"/>
      <c r="AE63" s="356"/>
      <c r="AF63" s="356"/>
      <c r="AG63" s="357"/>
      <c r="AH63" s="358"/>
      <c r="AI63" s="358"/>
      <c r="AJ63" s="359"/>
      <c r="AK63" s="357">
        <v>3420</v>
      </c>
      <c r="AL63" s="358"/>
      <c r="AM63" s="358"/>
      <c r="AN63" s="359"/>
      <c r="AO63" s="357">
        <v>3420</v>
      </c>
      <c r="AP63" s="358"/>
      <c r="AQ63" s="358"/>
      <c r="AR63" s="359"/>
    </row>
    <row r="64" spans="1:44" ht="29.25" customHeight="1" x14ac:dyDescent="0.2">
      <c r="A64" s="352" t="s">
        <v>182</v>
      </c>
      <c r="B64" s="353"/>
      <c r="C64" s="369" t="s">
        <v>183</v>
      </c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  <c r="AA64" s="370"/>
      <c r="AB64" s="370"/>
      <c r="AC64" s="356" t="s">
        <v>184</v>
      </c>
      <c r="AD64" s="356"/>
      <c r="AE64" s="356"/>
      <c r="AF64" s="356"/>
      <c r="AG64" s="357"/>
      <c r="AH64" s="358"/>
      <c r="AI64" s="358"/>
      <c r="AJ64" s="359"/>
      <c r="AK64" s="357"/>
      <c r="AL64" s="358"/>
      <c r="AM64" s="358"/>
      <c r="AN64" s="359"/>
      <c r="AO64" s="357"/>
      <c r="AP64" s="358"/>
      <c r="AQ64" s="358"/>
      <c r="AR64" s="359"/>
    </row>
    <row r="65" spans="1:44" ht="29.25" customHeight="1" x14ac:dyDescent="0.2">
      <c r="A65" s="352" t="s">
        <v>185</v>
      </c>
      <c r="B65" s="353"/>
      <c r="C65" s="369" t="s">
        <v>186</v>
      </c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56" t="s">
        <v>187</v>
      </c>
      <c r="AD65" s="356"/>
      <c r="AE65" s="356"/>
      <c r="AF65" s="356"/>
      <c r="AG65" s="357"/>
      <c r="AH65" s="358"/>
      <c r="AI65" s="358"/>
      <c r="AJ65" s="359"/>
      <c r="AK65" s="357"/>
      <c r="AL65" s="358"/>
      <c r="AM65" s="358"/>
      <c r="AN65" s="359"/>
      <c r="AO65" s="357"/>
      <c r="AP65" s="358"/>
      <c r="AQ65" s="358"/>
      <c r="AR65" s="359"/>
    </row>
    <row r="66" spans="1:44" ht="19.5" customHeight="1" x14ac:dyDescent="0.2">
      <c r="A66" s="352" t="s">
        <v>188</v>
      </c>
      <c r="B66" s="353"/>
      <c r="C66" s="369" t="s">
        <v>189</v>
      </c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56" t="s">
        <v>190</v>
      </c>
      <c r="AD66" s="356"/>
      <c r="AE66" s="356"/>
      <c r="AF66" s="356"/>
      <c r="AG66" s="357">
        <v>1773838</v>
      </c>
      <c r="AH66" s="358"/>
      <c r="AI66" s="358"/>
      <c r="AJ66" s="359"/>
      <c r="AK66" s="357">
        <v>0</v>
      </c>
      <c r="AL66" s="358"/>
      <c r="AM66" s="358"/>
      <c r="AN66" s="359"/>
      <c r="AO66" s="357">
        <v>1773838</v>
      </c>
      <c r="AP66" s="358"/>
      <c r="AQ66" s="358"/>
      <c r="AR66" s="359"/>
    </row>
    <row r="67" spans="1:44" ht="29.25" customHeight="1" x14ac:dyDescent="0.2">
      <c r="A67" s="352" t="s">
        <v>191</v>
      </c>
      <c r="B67" s="353"/>
      <c r="C67" s="369" t="s">
        <v>192</v>
      </c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56" t="s">
        <v>193</v>
      </c>
      <c r="AD67" s="356"/>
      <c r="AE67" s="356"/>
      <c r="AF67" s="356"/>
      <c r="AG67" s="357"/>
      <c r="AH67" s="358"/>
      <c r="AI67" s="358"/>
      <c r="AJ67" s="359"/>
      <c r="AK67" s="357"/>
      <c r="AL67" s="358"/>
      <c r="AM67" s="358"/>
      <c r="AN67" s="359"/>
      <c r="AO67" s="357"/>
      <c r="AP67" s="358"/>
      <c r="AQ67" s="358"/>
      <c r="AR67" s="359"/>
    </row>
    <row r="68" spans="1:44" ht="29.25" customHeight="1" x14ac:dyDescent="0.2">
      <c r="A68" s="352" t="s">
        <v>194</v>
      </c>
      <c r="B68" s="353"/>
      <c r="C68" s="369" t="s">
        <v>195</v>
      </c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0"/>
      <c r="Z68" s="370"/>
      <c r="AA68" s="370"/>
      <c r="AB68" s="370"/>
      <c r="AC68" s="356" t="s">
        <v>196</v>
      </c>
      <c r="AD68" s="356"/>
      <c r="AE68" s="356"/>
      <c r="AF68" s="356"/>
      <c r="AG68" s="357">
        <v>0</v>
      </c>
      <c r="AH68" s="358"/>
      <c r="AI68" s="358"/>
      <c r="AJ68" s="359"/>
      <c r="AK68" s="357">
        <v>60000</v>
      </c>
      <c r="AL68" s="358"/>
      <c r="AM68" s="358"/>
      <c r="AN68" s="359"/>
      <c r="AO68" s="357">
        <v>60000</v>
      </c>
      <c r="AP68" s="358"/>
      <c r="AQ68" s="358"/>
      <c r="AR68" s="359"/>
    </row>
    <row r="69" spans="1:44" ht="19.5" customHeight="1" x14ac:dyDescent="0.2">
      <c r="A69" s="352" t="s">
        <v>197</v>
      </c>
      <c r="B69" s="353"/>
      <c r="C69" s="369" t="s">
        <v>198</v>
      </c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56" t="s">
        <v>199</v>
      </c>
      <c r="AD69" s="356"/>
      <c r="AE69" s="356"/>
      <c r="AF69" s="356"/>
      <c r="AG69" s="357"/>
      <c r="AH69" s="358"/>
      <c r="AI69" s="358"/>
      <c r="AJ69" s="359"/>
      <c r="AK69" s="357"/>
      <c r="AL69" s="358"/>
      <c r="AM69" s="358"/>
      <c r="AN69" s="359"/>
      <c r="AO69" s="357"/>
      <c r="AP69" s="358"/>
      <c r="AQ69" s="358"/>
      <c r="AR69" s="359"/>
    </row>
    <row r="70" spans="1:44" ht="19.5" customHeight="1" x14ac:dyDescent="0.2">
      <c r="A70" s="352" t="s">
        <v>200</v>
      </c>
      <c r="B70" s="353"/>
      <c r="C70" s="364" t="s">
        <v>201</v>
      </c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56" t="s">
        <v>202</v>
      </c>
      <c r="AD70" s="356"/>
      <c r="AE70" s="356"/>
      <c r="AF70" s="356"/>
      <c r="AG70" s="357"/>
      <c r="AH70" s="358"/>
      <c r="AI70" s="358"/>
      <c r="AJ70" s="359"/>
      <c r="AK70" s="357"/>
      <c r="AL70" s="358"/>
      <c r="AM70" s="358"/>
      <c r="AN70" s="359"/>
      <c r="AO70" s="357"/>
      <c r="AP70" s="358"/>
      <c r="AQ70" s="358"/>
      <c r="AR70" s="359"/>
    </row>
    <row r="71" spans="1:44" ht="19.5" customHeight="1" x14ac:dyDescent="0.2">
      <c r="A71" s="352" t="s">
        <v>203</v>
      </c>
      <c r="B71" s="353"/>
      <c r="C71" s="369" t="s">
        <v>204</v>
      </c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356" t="s">
        <v>205</v>
      </c>
      <c r="AD71" s="356"/>
      <c r="AE71" s="356"/>
      <c r="AF71" s="356"/>
      <c r="AG71" s="357">
        <v>45000</v>
      </c>
      <c r="AH71" s="358"/>
      <c r="AI71" s="358"/>
      <c r="AJ71" s="359"/>
      <c r="AK71" s="357">
        <v>0</v>
      </c>
      <c r="AL71" s="358"/>
      <c r="AM71" s="358"/>
      <c r="AN71" s="359"/>
      <c r="AO71" s="357">
        <v>45000</v>
      </c>
      <c r="AP71" s="358"/>
      <c r="AQ71" s="358"/>
      <c r="AR71" s="359"/>
    </row>
    <row r="72" spans="1:44" ht="19.5" customHeight="1" x14ac:dyDescent="0.2">
      <c r="A72" s="352" t="s">
        <v>206</v>
      </c>
      <c r="B72" s="353"/>
      <c r="C72" s="364" t="s">
        <v>207</v>
      </c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56" t="s">
        <v>208</v>
      </c>
      <c r="AD72" s="356"/>
      <c r="AE72" s="356"/>
      <c r="AF72" s="356"/>
      <c r="AG72" s="357">
        <v>8405000</v>
      </c>
      <c r="AH72" s="358"/>
      <c r="AI72" s="358"/>
      <c r="AJ72" s="359"/>
      <c r="AK72" s="366" t="s">
        <v>737</v>
      </c>
      <c r="AL72" s="367"/>
      <c r="AM72" s="367"/>
      <c r="AN72" s="368"/>
      <c r="AO72" s="357">
        <v>7616624</v>
      </c>
      <c r="AP72" s="358"/>
      <c r="AQ72" s="358"/>
      <c r="AR72" s="359"/>
    </row>
    <row r="73" spans="1:44" ht="19.5" customHeight="1" x14ac:dyDescent="0.2">
      <c r="A73" s="339" t="s">
        <v>209</v>
      </c>
      <c r="B73" s="340"/>
      <c r="C73" s="349" t="s">
        <v>210</v>
      </c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1" t="s">
        <v>211</v>
      </c>
      <c r="AD73" s="351"/>
      <c r="AE73" s="351"/>
      <c r="AF73" s="351"/>
      <c r="AG73" s="346">
        <f>SUM(AG61:AJ72)</f>
        <v>10223838</v>
      </c>
      <c r="AH73" s="347"/>
      <c r="AI73" s="347"/>
      <c r="AJ73" s="348"/>
      <c r="AK73" s="346">
        <v>-724956</v>
      </c>
      <c r="AL73" s="347"/>
      <c r="AM73" s="347"/>
      <c r="AN73" s="348"/>
      <c r="AO73" s="346">
        <f>SUM(AO61:AR72)</f>
        <v>9498882</v>
      </c>
      <c r="AP73" s="347"/>
      <c r="AQ73" s="347"/>
      <c r="AR73" s="348"/>
    </row>
    <row r="74" spans="1:44" ht="19.5" customHeight="1" x14ac:dyDescent="0.2">
      <c r="A74" s="352" t="s">
        <v>212</v>
      </c>
      <c r="B74" s="353"/>
      <c r="C74" s="362" t="s">
        <v>213</v>
      </c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56" t="s">
        <v>214</v>
      </c>
      <c r="AD74" s="356"/>
      <c r="AE74" s="356"/>
      <c r="AF74" s="356"/>
      <c r="AG74" s="357"/>
      <c r="AH74" s="358"/>
      <c r="AI74" s="358"/>
      <c r="AJ74" s="359"/>
      <c r="AK74" s="357"/>
      <c r="AL74" s="358"/>
      <c r="AM74" s="358"/>
      <c r="AN74" s="359"/>
      <c r="AO74" s="357"/>
      <c r="AP74" s="358"/>
      <c r="AQ74" s="358"/>
      <c r="AR74" s="359"/>
    </row>
    <row r="75" spans="1:44" ht="19.5" customHeight="1" x14ac:dyDescent="0.2">
      <c r="A75" s="352" t="s">
        <v>215</v>
      </c>
      <c r="B75" s="353"/>
      <c r="C75" s="362" t="s">
        <v>216</v>
      </c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56" t="s">
        <v>217</v>
      </c>
      <c r="AD75" s="356"/>
      <c r="AE75" s="356"/>
      <c r="AF75" s="356"/>
      <c r="AG75" s="357"/>
      <c r="AH75" s="358"/>
      <c r="AI75" s="358"/>
      <c r="AJ75" s="359"/>
      <c r="AK75" s="357"/>
      <c r="AL75" s="358"/>
      <c r="AM75" s="358"/>
      <c r="AN75" s="359"/>
      <c r="AO75" s="357"/>
      <c r="AP75" s="358"/>
      <c r="AQ75" s="358"/>
      <c r="AR75" s="359"/>
    </row>
    <row r="76" spans="1:44" ht="19.5" customHeight="1" x14ac:dyDescent="0.2">
      <c r="A76" s="352" t="s">
        <v>218</v>
      </c>
      <c r="B76" s="353"/>
      <c r="C76" s="362" t="s">
        <v>219</v>
      </c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56" t="s">
        <v>220</v>
      </c>
      <c r="AD76" s="356"/>
      <c r="AE76" s="356"/>
      <c r="AF76" s="356"/>
      <c r="AG76" s="357">
        <v>3391962</v>
      </c>
      <c r="AH76" s="358"/>
      <c r="AI76" s="358"/>
      <c r="AJ76" s="359"/>
      <c r="AK76" s="357">
        <v>110000</v>
      </c>
      <c r="AL76" s="358"/>
      <c r="AM76" s="358"/>
      <c r="AN76" s="359"/>
      <c r="AO76" s="357">
        <v>3501962</v>
      </c>
      <c r="AP76" s="358"/>
      <c r="AQ76" s="358"/>
      <c r="AR76" s="359"/>
    </row>
    <row r="77" spans="1:44" ht="19.5" customHeight="1" x14ac:dyDescent="0.2">
      <c r="A77" s="352" t="s">
        <v>221</v>
      </c>
      <c r="B77" s="353"/>
      <c r="C77" s="362" t="s">
        <v>222</v>
      </c>
      <c r="D77" s="363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56" t="s">
        <v>223</v>
      </c>
      <c r="AD77" s="356"/>
      <c r="AE77" s="356"/>
      <c r="AF77" s="356"/>
      <c r="AG77" s="357">
        <v>1348189</v>
      </c>
      <c r="AH77" s="358"/>
      <c r="AI77" s="358"/>
      <c r="AJ77" s="359"/>
      <c r="AK77" s="357">
        <v>1020361</v>
      </c>
      <c r="AL77" s="358"/>
      <c r="AM77" s="358"/>
      <c r="AN77" s="359"/>
      <c r="AO77" s="357">
        <v>2368550</v>
      </c>
      <c r="AP77" s="358"/>
      <c r="AQ77" s="358"/>
      <c r="AR77" s="359"/>
    </row>
    <row r="78" spans="1:44" ht="19.5" customHeight="1" x14ac:dyDescent="0.2">
      <c r="A78" s="352" t="s">
        <v>224</v>
      </c>
      <c r="B78" s="353"/>
      <c r="C78" s="360" t="s">
        <v>225</v>
      </c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56" t="s">
        <v>226</v>
      </c>
      <c r="AD78" s="356"/>
      <c r="AE78" s="356"/>
      <c r="AF78" s="356"/>
      <c r="AG78" s="357"/>
      <c r="AH78" s="358"/>
      <c r="AI78" s="358"/>
      <c r="AJ78" s="359"/>
      <c r="AK78" s="357"/>
      <c r="AL78" s="358"/>
      <c r="AM78" s="358"/>
      <c r="AN78" s="359"/>
      <c r="AO78" s="357"/>
      <c r="AP78" s="358"/>
      <c r="AQ78" s="358"/>
      <c r="AR78" s="359"/>
    </row>
    <row r="79" spans="1:44" ht="19.5" customHeight="1" x14ac:dyDescent="0.2">
      <c r="A79" s="352" t="s">
        <v>227</v>
      </c>
      <c r="B79" s="353"/>
      <c r="C79" s="360" t="s">
        <v>228</v>
      </c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56" t="s">
        <v>229</v>
      </c>
      <c r="AD79" s="356"/>
      <c r="AE79" s="356"/>
      <c r="AF79" s="356"/>
      <c r="AG79" s="357"/>
      <c r="AH79" s="358"/>
      <c r="AI79" s="358"/>
      <c r="AJ79" s="359"/>
      <c r="AK79" s="357"/>
      <c r="AL79" s="358"/>
      <c r="AM79" s="358"/>
      <c r="AN79" s="359"/>
      <c r="AO79" s="357"/>
      <c r="AP79" s="358"/>
      <c r="AQ79" s="358"/>
      <c r="AR79" s="359"/>
    </row>
    <row r="80" spans="1:44" ht="19.5" customHeight="1" x14ac:dyDescent="0.2">
      <c r="A80" s="352" t="s">
        <v>230</v>
      </c>
      <c r="B80" s="353"/>
      <c r="C80" s="360" t="s">
        <v>231</v>
      </c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1"/>
      <c r="AA80" s="361"/>
      <c r="AB80" s="361"/>
      <c r="AC80" s="356" t="s">
        <v>232</v>
      </c>
      <c r="AD80" s="356"/>
      <c r="AE80" s="356"/>
      <c r="AF80" s="356"/>
      <c r="AG80" s="357">
        <v>1279841</v>
      </c>
      <c r="AH80" s="358"/>
      <c r="AI80" s="358"/>
      <c r="AJ80" s="359"/>
      <c r="AK80" s="357">
        <v>57338</v>
      </c>
      <c r="AL80" s="358"/>
      <c r="AM80" s="358"/>
      <c r="AN80" s="359"/>
      <c r="AO80" s="357">
        <v>1337179</v>
      </c>
      <c r="AP80" s="358"/>
      <c r="AQ80" s="358"/>
      <c r="AR80" s="359"/>
    </row>
    <row r="81" spans="1:44" s="261" customFormat="1" ht="19.5" customHeight="1" x14ac:dyDescent="0.2">
      <c r="A81" s="339" t="s">
        <v>233</v>
      </c>
      <c r="B81" s="340"/>
      <c r="C81" s="341" t="s">
        <v>234</v>
      </c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51" t="s">
        <v>235</v>
      </c>
      <c r="AD81" s="351"/>
      <c r="AE81" s="351"/>
      <c r="AF81" s="351"/>
      <c r="AG81" s="346">
        <f>SUM(AG74:AJ80)</f>
        <v>6019992</v>
      </c>
      <c r="AH81" s="347"/>
      <c r="AI81" s="347"/>
      <c r="AJ81" s="348"/>
      <c r="AK81" s="346">
        <f>SUM(AK74:AN80)</f>
        <v>1187699</v>
      </c>
      <c r="AL81" s="347"/>
      <c r="AM81" s="347"/>
      <c r="AN81" s="348"/>
      <c r="AO81" s="346">
        <f>SUM(AO74:AR80)</f>
        <v>7207691</v>
      </c>
      <c r="AP81" s="347"/>
      <c r="AQ81" s="347"/>
      <c r="AR81" s="348"/>
    </row>
    <row r="82" spans="1:44" ht="19.5" customHeight="1" x14ac:dyDescent="0.2">
      <c r="A82" s="352" t="s">
        <v>236</v>
      </c>
      <c r="B82" s="353"/>
      <c r="C82" s="354" t="s">
        <v>237</v>
      </c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6" t="s">
        <v>238</v>
      </c>
      <c r="AD82" s="356"/>
      <c r="AE82" s="356"/>
      <c r="AF82" s="356"/>
      <c r="AG82" s="357">
        <v>5515748</v>
      </c>
      <c r="AH82" s="358"/>
      <c r="AI82" s="358"/>
      <c r="AJ82" s="359"/>
      <c r="AK82" s="357">
        <v>-1130361</v>
      </c>
      <c r="AL82" s="358"/>
      <c r="AM82" s="358"/>
      <c r="AN82" s="359"/>
      <c r="AO82" s="357">
        <v>4385387</v>
      </c>
      <c r="AP82" s="358"/>
      <c r="AQ82" s="358"/>
      <c r="AR82" s="359"/>
    </row>
    <row r="83" spans="1:44" ht="19.5" customHeight="1" x14ac:dyDescent="0.2">
      <c r="A83" s="352" t="s">
        <v>239</v>
      </c>
      <c r="B83" s="353"/>
      <c r="C83" s="354" t="s">
        <v>240</v>
      </c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6" t="s">
        <v>241</v>
      </c>
      <c r="AD83" s="356"/>
      <c r="AE83" s="356"/>
      <c r="AF83" s="356"/>
      <c r="AG83" s="357"/>
      <c r="AH83" s="358"/>
      <c r="AI83" s="358"/>
      <c r="AJ83" s="359"/>
      <c r="AK83" s="357"/>
      <c r="AL83" s="358"/>
      <c r="AM83" s="358"/>
      <c r="AN83" s="359"/>
      <c r="AO83" s="357"/>
      <c r="AP83" s="358"/>
      <c r="AQ83" s="358"/>
      <c r="AR83" s="359"/>
    </row>
    <row r="84" spans="1:44" ht="19.5" customHeight="1" x14ac:dyDescent="0.2">
      <c r="A84" s="352" t="s">
        <v>242</v>
      </c>
      <c r="B84" s="353"/>
      <c r="C84" s="354" t="s">
        <v>243</v>
      </c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6" t="s">
        <v>244</v>
      </c>
      <c r="AD84" s="356"/>
      <c r="AE84" s="356"/>
      <c r="AF84" s="356"/>
      <c r="AG84" s="357"/>
      <c r="AH84" s="358"/>
      <c r="AI84" s="358"/>
      <c r="AJ84" s="359"/>
      <c r="AK84" s="357"/>
      <c r="AL84" s="358"/>
      <c r="AM84" s="358"/>
      <c r="AN84" s="359"/>
      <c r="AO84" s="357"/>
      <c r="AP84" s="358"/>
      <c r="AQ84" s="358"/>
      <c r="AR84" s="359"/>
    </row>
    <row r="85" spans="1:44" ht="19.5" customHeight="1" x14ac:dyDescent="0.2">
      <c r="A85" s="352" t="s">
        <v>245</v>
      </c>
      <c r="B85" s="353"/>
      <c r="C85" s="354" t="s">
        <v>246</v>
      </c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6" t="s">
        <v>247</v>
      </c>
      <c r="AD85" s="356"/>
      <c r="AE85" s="356"/>
      <c r="AF85" s="356"/>
      <c r="AG85" s="357">
        <v>1489252</v>
      </c>
      <c r="AH85" s="358"/>
      <c r="AI85" s="358"/>
      <c r="AJ85" s="359"/>
      <c r="AK85" s="357">
        <v>-57338</v>
      </c>
      <c r="AL85" s="358"/>
      <c r="AM85" s="358"/>
      <c r="AN85" s="359"/>
      <c r="AO85" s="357">
        <v>1431914</v>
      </c>
      <c r="AP85" s="358"/>
      <c r="AQ85" s="358"/>
      <c r="AR85" s="359"/>
    </row>
    <row r="86" spans="1:44" s="261" customFormat="1" ht="19.5" customHeight="1" x14ac:dyDescent="0.2">
      <c r="A86" s="339" t="s">
        <v>248</v>
      </c>
      <c r="B86" s="340"/>
      <c r="C86" s="349" t="s">
        <v>249</v>
      </c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1" t="s">
        <v>250</v>
      </c>
      <c r="AD86" s="351"/>
      <c r="AE86" s="351"/>
      <c r="AF86" s="351"/>
      <c r="AG86" s="346">
        <f>SUM(AG82:AJ85)</f>
        <v>7005000</v>
      </c>
      <c r="AH86" s="347"/>
      <c r="AI86" s="347"/>
      <c r="AJ86" s="348"/>
      <c r="AK86" s="346">
        <f>SUM(AK82:AN85)</f>
        <v>-1187699</v>
      </c>
      <c r="AL86" s="347"/>
      <c r="AM86" s="347"/>
      <c r="AN86" s="348"/>
      <c r="AO86" s="346">
        <f>SUM(AO82:AR85)</f>
        <v>5817301</v>
      </c>
      <c r="AP86" s="347"/>
      <c r="AQ86" s="347"/>
      <c r="AR86" s="348"/>
    </row>
    <row r="87" spans="1:44" ht="29.25" customHeight="1" x14ac:dyDescent="0.2">
      <c r="A87" s="352" t="s">
        <v>251</v>
      </c>
      <c r="B87" s="353"/>
      <c r="C87" s="354" t="s">
        <v>252</v>
      </c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6" t="s">
        <v>253</v>
      </c>
      <c r="AD87" s="356"/>
      <c r="AE87" s="356"/>
      <c r="AF87" s="356"/>
      <c r="AG87" s="357"/>
      <c r="AH87" s="358"/>
      <c r="AI87" s="358"/>
      <c r="AJ87" s="359"/>
      <c r="AK87" s="357"/>
      <c r="AL87" s="358"/>
      <c r="AM87" s="358"/>
      <c r="AN87" s="359"/>
      <c r="AO87" s="357"/>
      <c r="AP87" s="358"/>
      <c r="AQ87" s="358"/>
      <c r="AR87" s="359"/>
    </row>
    <row r="88" spans="1:44" ht="29.25" customHeight="1" x14ac:dyDescent="0.2">
      <c r="A88" s="352" t="s">
        <v>254</v>
      </c>
      <c r="B88" s="353"/>
      <c r="C88" s="354" t="s">
        <v>255</v>
      </c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6" t="s">
        <v>256</v>
      </c>
      <c r="AD88" s="356"/>
      <c r="AE88" s="356"/>
      <c r="AF88" s="356"/>
      <c r="AG88" s="357"/>
      <c r="AH88" s="358"/>
      <c r="AI88" s="358"/>
      <c r="AJ88" s="359"/>
      <c r="AK88" s="357">
        <v>300000</v>
      </c>
      <c r="AL88" s="358"/>
      <c r="AM88" s="358"/>
      <c r="AN88" s="359"/>
      <c r="AO88" s="357">
        <v>300000</v>
      </c>
      <c r="AP88" s="358"/>
      <c r="AQ88" s="358"/>
      <c r="AR88" s="359"/>
    </row>
    <row r="89" spans="1:44" ht="29.25" customHeight="1" x14ac:dyDescent="0.2">
      <c r="A89" s="352" t="s">
        <v>257</v>
      </c>
      <c r="B89" s="353"/>
      <c r="C89" s="354" t="s">
        <v>258</v>
      </c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6" t="s">
        <v>259</v>
      </c>
      <c r="AD89" s="356"/>
      <c r="AE89" s="356"/>
      <c r="AF89" s="356"/>
      <c r="AG89" s="357"/>
      <c r="AH89" s="358"/>
      <c r="AI89" s="358"/>
      <c r="AJ89" s="359"/>
      <c r="AK89" s="357"/>
      <c r="AL89" s="358"/>
      <c r="AM89" s="358"/>
      <c r="AN89" s="359"/>
      <c r="AO89" s="357"/>
      <c r="AP89" s="358"/>
      <c r="AQ89" s="358"/>
      <c r="AR89" s="359"/>
    </row>
    <row r="90" spans="1:44" ht="19.5" customHeight="1" x14ac:dyDescent="0.2">
      <c r="A90" s="352" t="s">
        <v>260</v>
      </c>
      <c r="B90" s="353"/>
      <c r="C90" s="354" t="s">
        <v>261</v>
      </c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6" t="s">
        <v>262</v>
      </c>
      <c r="AD90" s="356"/>
      <c r="AE90" s="356"/>
      <c r="AF90" s="356"/>
      <c r="AG90" s="357"/>
      <c r="AH90" s="358"/>
      <c r="AI90" s="358"/>
      <c r="AJ90" s="359"/>
      <c r="AK90" s="357"/>
      <c r="AL90" s="358"/>
      <c r="AM90" s="358"/>
      <c r="AN90" s="359"/>
      <c r="AO90" s="357"/>
      <c r="AP90" s="358"/>
      <c r="AQ90" s="358"/>
      <c r="AR90" s="359"/>
    </row>
    <row r="91" spans="1:44" ht="29.25" customHeight="1" x14ac:dyDescent="0.2">
      <c r="A91" s="352" t="s">
        <v>263</v>
      </c>
      <c r="B91" s="353"/>
      <c r="C91" s="354" t="s">
        <v>264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6" t="s">
        <v>265</v>
      </c>
      <c r="AD91" s="356"/>
      <c r="AE91" s="356"/>
      <c r="AF91" s="356"/>
      <c r="AG91" s="357"/>
      <c r="AH91" s="358"/>
      <c r="AI91" s="358"/>
      <c r="AJ91" s="359"/>
      <c r="AK91" s="357"/>
      <c r="AL91" s="358"/>
      <c r="AM91" s="358"/>
      <c r="AN91" s="359"/>
      <c r="AO91" s="357"/>
      <c r="AP91" s="358"/>
      <c r="AQ91" s="358"/>
      <c r="AR91" s="359"/>
    </row>
    <row r="92" spans="1:44" ht="29.25" customHeight="1" x14ac:dyDescent="0.2">
      <c r="A92" s="352" t="s">
        <v>266</v>
      </c>
      <c r="B92" s="353"/>
      <c r="C92" s="354" t="s">
        <v>267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6" t="s">
        <v>268</v>
      </c>
      <c r="AD92" s="356"/>
      <c r="AE92" s="356"/>
      <c r="AF92" s="356"/>
      <c r="AG92" s="357"/>
      <c r="AH92" s="358"/>
      <c r="AI92" s="358"/>
      <c r="AJ92" s="359"/>
      <c r="AK92" s="357"/>
      <c r="AL92" s="358"/>
      <c r="AM92" s="358"/>
      <c r="AN92" s="359"/>
      <c r="AO92" s="357"/>
      <c r="AP92" s="358"/>
      <c r="AQ92" s="358"/>
      <c r="AR92" s="359"/>
    </row>
    <row r="93" spans="1:44" ht="19.5" customHeight="1" x14ac:dyDescent="0.2">
      <c r="A93" s="352" t="s">
        <v>269</v>
      </c>
      <c r="B93" s="353"/>
      <c r="C93" s="354" t="s">
        <v>270</v>
      </c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6" t="s">
        <v>271</v>
      </c>
      <c r="AD93" s="356"/>
      <c r="AE93" s="356"/>
      <c r="AF93" s="356"/>
      <c r="AG93" s="357"/>
      <c r="AH93" s="358"/>
      <c r="AI93" s="358"/>
      <c r="AJ93" s="359"/>
      <c r="AK93" s="357"/>
      <c r="AL93" s="358"/>
      <c r="AM93" s="358"/>
      <c r="AN93" s="359"/>
      <c r="AO93" s="357"/>
      <c r="AP93" s="358"/>
      <c r="AQ93" s="358"/>
      <c r="AR93" s="359"/>
    </row>
    <row r="94" spans="1:44" ht="19.5" customHeight="1" x14ac:dyDescent="0.2">
      <c r="A94" s="352" t="s">
        <v>272</v>
      </c>
      <c r="B94" s="353"/>
      <c r="C94" s="354" t="s">
        <v>273</v>
      </c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6" t="s">
        <v>274</v>
      </c>
      <c r="AD94" s="356"/>
      <c r="AE94" s="356"/>
      <c r="AF94" s="356"/>
      <c r="AG94" s="357"/>
      <c r="AH94" s="358"/>
      <c r="AI94" s="358"/>
      <c r="AJ94" s="359"/>
      <c r="AK94" s="357"/>
      <c r="AL94" s="358"/>
      <c r="AM94" s="358"/>
      <c r="AN94" s="359"/>
      <c r="AO94" s="357"/>
      <c r="AP94" s="358"/>
      <c r="AQ94" s="358"/>
      <c r="AR94" s="359"/>
    </row>
    <row r="95" spans="1:44" ht="19.5" customHeight="1" x14ac:dyDescent="0.2">
      <c r="A95" s="339" t="s">
        <v>275</v>
      </c>
      <c r="B95" s="340"/>
      <c r="C95" s="349" t="s">
        <v>276</v>
      </c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1" t="s">
        <v>277</v>
      </c>
      <c r="AD95" s="351"/>
      <c r="AE95" s="351"/>
      <c r="AF95" s="351"/>
      <c r="AG95" s="346">
        <f>SUM(AG87:AJ94)</f>
        <v>0</v>
      </c>
      <c r="AH95" s="347"/>
      <c r="AI95" s="347"/>
      <c r="AJ95" s="348"/>
      <c r="AK95" s="346">
        <f>SUM(AK87:AN94)</f>
        <v>300000</v>
      </c>
      <c r="AL95" s="347"/>
      <c r="AM95" s="347"/>
      <c r="AN95" s="348"/>
      <c r="AO95" s="346">
        <f>SUM(AO87:AR94)</f>
        <v>300000</v>
      </c>
      <c r="AP95" s="347"/>
      <c r="AQ95" s="347"/>
      <c r="AR95" s="348"/>
    </row>
    <row r="96" spans="1:44" s="261" customFormat="1" ht="19.5" customHeight="1" x14ac:dyDescent="0.2">
      <c r="A96" s="339" t="s">
        <v>278</v>
      </c>
      <c r="B96" s="340"/>
      <c r="C96" s="341" t="s">
        <v>279</v>
      </c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3" t="s">
        <v>280</v>
      </c>
      <c r="AD96" s="344"/>
      <c r="AE96" s="344"/>
      <c r="AF96" s="345"/>
      <c r="AG96" s="346">
        <f>AG25+AG26+AG51+AG60+AG73+AG81+AG86+AG95</f>
        <v>69704781</v>
      </c>
      <c r="AH96" s="347"/>
      <c r="AI96" s="347"/>
      <c r="AJ96" s="348"/>
      <c r="AK96" s="346">
        <v>48363</v>
      </c>
      <c r="AL96" s="347"/>
      <c r="AM96" s="347"/>
      <c r="AN96" s="348"/>
      <c r="AO96" s="346">
        <f>AO25+AO26+AO51+AO60+AO73+AO81+AO86+AO95</f>
        <v>69753144</v>
      </c>
      <c r="AP96" s="347"/>
      <c r="AQ96" s="347"/>
      <c r="AR96" s="348"/>
    </row>
    <row r="97" spans="3:32" x14ac:dyDescent="0.2"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</row>
    <row r="98" spans="3:32" x14ac:dyDescent="0.2"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</row>
    <row r="99" spans="3:32" x14ac:dyDescent="0.2"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</row>
    <row r="100" spans="3:32" x14ac:dyDescent="0.2"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</row>
    <row r="101" spans="3:32" x14ac:dyDescent="0.2"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</row>
    <row r="102" spans="3:32" x14ac:dyDescent="0.2"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</row>
    <row r="103" spans="3:32" x14ac:dyDescent="0.2">
      <c r="AC103" s="275"/>
      <c r="AD103" s="275"/>
      <c r="AE103" s="275"/>
      <c r="AF103" s="275"/>
    </row>
    <row r="104" spans="3:32" x14ac:dyDescent="0.2">
      <c r="AC104" s="275"/>
      <c r="AD104" s="275"/>
      <c r="AE104" s="275"/>
      <c r="AF104" s="275"/>
    </row>
  </sheetData>
  <mergeCells count="551">
    <mergeCell ref="AL1:AR1"/>
    <mergeCell ref="A2:AR2"/>
    <mergeCell ref="A3:AR3"/>
    <mergeCell ref="A4:AR4"/>
    <mergeCell ref="A5:AJ5"/>
    <mergeCell ref="A6:B6"/>
    <mergeCell ref="C6:AB6"/>
    <mergeCell ref="AC6:AF6"/>
    <mergeCell ref="AG6:AJ6"/>
    <mergeCell ref="AK6:AN6"/>
    <mergeCell ref="AO6:AR6"/>
    <mergeCell ref="A7:B7"/>
    <mergeCell ref="C7:AB7"/>
    <mergeCell ref="AC7:AF7"/>
    <mergeCell ref="AG7:AJ7"/>
    <mergeCell ref="AK7:AN7"/>
    <mergeCell ref="AO7:AR7"/>
    <mergeCell ref="A8:B8"/>
    <mergeCell ref="C8:AB8"/>
    <mergeCell ref="AC8:AF8"/>
    <mergeCell ref="AG8:AJ8"/>
    <mergeCell ref="AK8:AN8"/>
    <mergeCell ref="AO8:AR8"/>
    <mergeCell ref="A9:B9"/>
    <mergeCell ref="C9:AB9"/>
    <mergeCell ref="AC9:AF9"/>
    <mergeCell ref="AG9:AJ9"/>
    <mergeCell ref="AK9:AN9"/>
    <mergeCell ref="AO9:AR9"/>
    <mergeCell ref="A10:B10"/>
    <mergeCell ref="C10:AB10"/>
    <mergeCell ref="AC10:AF10"/>
    <mergeCell ref="AG10:AJ10"/>
    <mergeCell ref="AK10:AN10"/>
    <mergeCell ref="AO10:AR10"/>
    <mergeCell ref="A11:B11"/>
    <mergeCell ref="C11:AB11"/>
    <mergeCell ref="AC11:AF11"/>
    <mergeCell ref="AG11:AJ11"/>
    <mergeCell ref="AK11:AN11"/>
    <mergeCell ref="AO11:AR11"/>
    <mergeCell ref="A12:B12"/>
    <mergeCell ref="C12:AB12"/>
    <mergeCell ref="AC12:AF12"/>
    <mergeCell ref="AG12:AJ12"/>
    <mergeCell ref="AK12:AN12"/>
    <mergeCell ref="AO12:AR12"/>
    <mergeCell ref="A13:B13"/>
    <mergeCell ref="C13:AB13"/>
    <mergeCell ref="AC13:AF13"/>
    <mergeCell ref="AG13:AJ13"/>
    <mergeCell ref="AK13:AN13"/>
    <mergeCell ref="AO13:AR13"/>
    <mergeCell ref="A14:B14"/>
    <mergeCell ref="C14:AB14"/>
    <mergeCell ref="AC14:AF14"/>
    <mergeCell ref="AG14:AJ14"/>
    <mergeCell ref="AK14:AN14"/>
    <mergeCell ref="AO14:AR14"/>
    <mergeCell ref="A15:B15"/>
    <mergeCell ref="C15:AB15"/>
    <mergeCell ref="AC15:AF15"/>
    <mergeCell ref="AG15:AJ15"/>
    <mergeCell ref="AK15:AN15"/>
    <mergeCell ref="AO15:AR15"/>
    <mergeCell ref="A16:B16"/>
    <mergeCell ref="C16:AB16"/>
    <mergeCell ref="AC16:AF16"/>
    <mergeCell ref="AG16:AJ16"/>
    <mergeCell ref="AK16:AN16"/>
    <mergeCell ref="AO16:AR16"/>
    <mergeCell ref="A17:B17"/>
    <mergeCell ref="C17:AB17"/>
    <mergeCell ref="AC17:AF17"/>
    <mergeCell ref="AG17:AJ17"/>
    <mergeCell ref="AK17:AN17"/>
    <mergeCell ref="AO17:AR17"/>
    <mergeCell ref="A18:B18"/>
    <mergeCell ref="C18:AB18"/>
    <mergeCell ref="AC18:AF18"/>
    <mergeCell ref="AG18:AJ18"/>
    <mergeCell ref="AK18:AN18"/>
    <mergeCell ref="AO18:AR18"/>
    <mergeCell ref="A19:B19"/>
    <mergeCell ref="C19:AB19"/>
    <mergeCell ref="AC19:AF19"/>
    <mergeCell ref="AG19:AJ19"/>
    <mergeCell ref="AK19:AN19"/>
    <mergeCell ref="AO19:AR19"/>
    <mergeCell ref="A20:B20"/>
    <mergeCell ref="C20:AB20"/>
    <mergeCell ref="AC20:AF20"/>
    <mergeCell ref="AG20:AJ20"/>
    <mergeCell ref="AK20:AN20"/>
    <mergeCell ref="AO20:AR20"/>
    <mergeCell ref="A21:B21"/>
    <mergeCell ref="C21:AB21"/>
    <mergeCell ref="AC21:AF21"/>
    <mergeCell ref="AG21:AJ21"/>
    <mergeCell ref="AK21:AN21"/>
    <mergeCell ref="AO21:AR21"/>
    <mergeCell ref="A22:B22"/>
    <mergeCell ref="C22:AB22"/>
    <mergeCell ref="AC22:AF22"/>
    <mergeCell ref="AG22:AJ22"/>
    <mergeCell ref="AK22:AN22"/>
    <mergeCell ref="AO22:AR22"/>
    <mergeCell ref="A23:B23"/>
    <mergeCell ref="C23:AB23"/>
    <mergeCell ref="AC23:AF23"/>
    <mergeCell ref="AG23:AJ23"/>
    <mergeCell ref="AK23:AN23"/>
    <mergeCell ref="AO23:AR23"/>
    <mergeCell ref="A24:B24"/>
    <mergeCell ref="C24:AB24"/>
    <mergeCell ref="AC24:AF24"/>
    <mergeCell ref="AG24:AJ24"/>
    <mergeCell ref="AK24:AN24"/>
    <mergeCell ref="AO24:AR24"/>
    <mergeCell ref="A25:B25"/>
    <mergeCell ref="C25:AB25"/>
    <mergeCell ref="AC25:AF25"/>
    <mergeCell ref="AG25:AJ25"/>
    <mergeCell ref="AK25:AN25"/>
    <mergeCell ref="AO25:AR25"/>
    <mergeCell ref="A26:B26"/>
    <mergeCell ref="C26:AB26"/>
    <mergeCell ref="AC26:AF26"/>
    <mergeCell ref="AG26:AJ26"/>
    <mergeCell ref="AK26:AN26"/>
    <mergeCell ref="AO26:AR26"/>
    <mergeCell ref="A27:B27"/>
    <mergeCell ref="C27:AB27"/>
    <mergeCell ref="AC27:AF27"/>
    <mergeCell ref="AG27:AJ27"/>
    <mergeCell ref="AK27:AN27"/>
    <mergeCell ref="AO27:AR27"/>
    <mergeCell ref="A28:B28"/>
    <mergeCell ref="C28:AB28"/>
    <mergeCell ref="AC28:AF28"/>
    <mergeCell ref="AG28:AJ28"/>
    <mergeCell ref="AK28:AN28"/>
    <mergeCell ref="AO28:AR28"/>
    <mergeCell ref="A29:B29"/>
    <mergeCell ref="C29:AB29"/>
    <mergeCell ref="AC29:AF29"/>
    <mergeCell ref="AG29:AJ29"/>
    <mergeCell ref="AK29:AN29"/>
    <mergeCell ref="AO29:AR29"/>
    <mergeCell ref="A30:B30"/>
    <mergeCell ref="C30:AB30"/>
    <mergeCell ref="AC30:AF30"/>
    <mergeCell ref="AG30:AJ30"/>
    <mergeCell ref="AK30:AN30"/>
    <mergeCell ref="AO30:AR30"/>
    <mergeCell ref="A31:B31"/>
    <mergeCell ref="C31:AB31"/>
    <mergeCell ref="AC31:AF31"/>
    <mergeCell ref="AG31:AJ31"/>
    <mergeCell ref="AK31:AN31"/>
    <mergeCell ref="AO31:AR31"/>
    <mergeCell ref="A32:B32"/>
    <mergeCell ref="C32:AB32"/>
    <mergeCell ref="AC32:AF32"/>
    <mergeCell ref="AG32:AJ32"/>
    <mergeCell ref="AK32:AN32"/>
    <mergeCell ref="AO32:AR32"/>
    <mergeCell ref="A33:B33"/>
    <mergeCell ref="C33:AB33"/>
    <mergeCell ref="AC33:AF33"/>
    <mergeCell ref="AG33:AJ33"/>
    <mergeCell ref="AK33:AN33"/>
    <mergeCell ref="AO33:AR33"/>
    <mergeCell ref="A34:B34"/>
    <mergeCell ref="C34:AB34"/>
    <mergeCell ref="AC34:AF34"/>
    <mergeCell ref="AG34:AJ34"/>
    <mergeCell ref="AK34:AN34"/>
    <mergeCell ref="AO34:AR34"/>
    <mergeCell ref="A35:B35"/>
    <mergeCell ref="C35:AB35"/>
    <mergeCell ref="AC35:AF35"/>
    <mergeCell ref="AG35:AJ35"/>
    <mergeCell ref="AK35:AN35"/>
    <mergeCell ref="AO35:AR35"/>
    <mergeCell ref="A36:B36"/>
    <mergeCell ref="C36:AB36"/>
    <mergeCell ref="AC36:AF36"/>
    <mergeCell ref="AG36:AJ36"/>
    <mergeCell ref="AK36:AN36"/>
    <mergeCell ref="AO36:AR36"/>
    <mergeCell ref="A37:B37"/>
    <mergeCell ref="C37:AB37"/>
    <mergeCell ref="AC37:AF37"/>
    <mergeCell ref="AG37:AJ37"/>
    <mergeCell ref="AK37:AN37"/>
    <mergeCell ref="AO37:AR37"/>
    <mergeCell ref="A38:B38"/>
    <mergeCell ref="C38:AB38"/>
    <mergeCell ref="AC38:AF38"/>
    <mergeCell ref="AG38:AJ38"/>
    <mergeCell ref="AK38:AN38"/>
    <mergeCell ref="AO38:AR38"/>
    <mergeCell ref="A39:B39"/>
    <mergeCell ref="C39:AB39"/>
    <mergeCell ref="AC39:AF39"/>
    <mergeCell ref="AG39:AJ39"/>
    <mergeCell ref="AK39:AN39"/>
    <mergeCell ref="AO39:AR39"/>
    <mergeCell ref="A40:B40"/>
    <mergeCell ref="C40:AB40"/>
    <mergeCell ref="AC40:AF40"/>
    <mergeCell ref="AG40:AJ40"/>
    <mergeCell ref="AK40:AN40"/>
    <mergeCell ref="AO40:AR40"/>
    <mergeCell ref="A41:B41"/>
    <mergeCell ref="C41:AB41"/>
    <mergeCell ref="AC41:AF41"/>
    <mergeCell ref="AG41:AJ41"/>
    <mergeCell ref="AK41:AN41"/>
    <mergeCell ref="AO41:AR41"/>
    <mergeCell ref="A42:B42"/>
    <mergeCell ref="C42:AB42"/>
    <mergeCell ref="AC42:AF42"/>
    <mergeCell ref="AG42:AJ42"/>
    <mergeCell ref="AK42:AN42"/>
    <mergeCell ref="AO42:AR42"/>
    <mergeCell ref="A43:B43"/>
    <mergeCell ref="C43:AB43"/>
    <mergeCell ref="AC43:AF43"/>
    <mergeCell ref="AG43:AJ43"/>
    <mergeCell ref="AK43:AN43"/>
    <mergeCell ref="AO43:AR43"/>
    <mergeCell ref="A44:B44"/>
    <mergeCell ref="C44:AB44"/>
    <mergeCell ref="AC44:AF44"/>
    <mergeCell ref="AG44:AJ44"/>
    <mergeCell ref="AK44:AN44"/>
    <mergeCell ref="AO44:AR44"/>
    <mergeCell ref="A45:B45"/>
    <mergeCell ref="C45:AB45"/>
    <mergeCell ref="AC45:AF45"/>
    <mergeCell ref="AG45:AJ45"/>
    <mergeCell ref="AK45:AN45"/>
    <mergeCell ref="AO45:AR45"/>
    <mergeCell ref="A46:B46"/>
    <mergeCell ref="C46:AB46"/>
    <mergeCell ref="AC46:AF46"/>
    <mergeCell ref="AG46:AJ46"/>
    <mergeCell ref="AK46:AN46"/>
    <mergeCell ref="AO46:AR46"/>
    <mergeCell ref="A47:B47"/>
    <mergeCell ref="C47:AB47"/>
    <mergeCell ref="AC47:AF47"/>
    <mergeCell ref="AG47:AJ47"/>
    <mergeCell ref="AK47:AN47"/>
    <mergeCell ref="AO47:AR47"/>
    <mergeCell ref="A48:B48"/>
    <mergeCell ref="C48:AB48"/>
    <mergeCell ref="AC48:AF48"/>
    <mergeCell ref="AG48:AJ48"/>
    <mergeCell ref="AK48:AN48"/>
    <mergeCell ref="AO48:AR48"/>
    <mergeCell ref="A49:B49"/>
    <mergeCell ref="C49:AB49"/>
    <mergeCell ref="AC49:AF49"/>
    <mergeCell ref="AG49:AJ49"/>
    <mergeCell ref="AK49:AN49"/>
    <mergeCell ref="AO49:AR49"/>
    <mergeCell ref="A50:B50"/>
    <mergeCell ref="C50:AB50"/>
    <mergeCell ref="AC50:AF50"/>
    <mergeCell ref="AG50:AJ50"/>
    <mergeCell ref="AK50:AN50"/>
    <mergeCell ref="AO50:AR50"/>
    <mergeCell ref="A51:B51"/>
    <mergeCell ref="C51:AB51"/>
    <mergeCell ref="AC51:AF51"/>
    <mergeCell ref="AG51:AJ51"/>
    <mergeCell ref="AK51:AN51"/>
    <mergeCell ref="AO51:AR51"/>
    <mergeCell ref="A52:B52"/>
    <mergeCell ref="C52:AB52"/>
    <mergeCell ref="AC52:AF52"/>
    <mergeCell ref="AG52:AJ52"/>
    <mergeCell ref="AK52:AN52"/>
    <mergeCell ref="AO52:AR52"/>
    <mergeCell ref="A53:B53"/>
    <mergeCell ref="C53:AB53"/>
    <mergeCell ref="AC53:AF53"/>
    <mergeCell ref="AG53:AJ53"/>
    <mergeCell ref="AK53:AN53"/>
    <mergeCell ref="AO53:AR53"/>
    <mergeCell ref="A54:B54"/>
    <mergeCell ref="C54:AB54"/>
    <mergeCell ref="AC54:AF54"/>
    <mergeCell ref="AG54:AJ54"/>
    <mergeCell ref="AK54:AN54"/>
    <mergeCell ref="AO54:AR54"/>
    <mergeCell ref="A55:B55"/>
    <mergeCell ref="C55:AB55"/>
    <mergeCell ref="AC55:AF55"/>
    <mergeCell ref="AG55:AJ55"/>
    <mergeCell ref="AK55:AN55"/>
    <mergeCell ref="AO55:AR55"/>
    <mergeCell ref="A56:B56"/>
    <mergeCell ref="C56:AB56"/>
    <mergeCell ref="AC56:AF56"/>
    <mergeCell ref="AG56:AJ56"/>
    <mergeCell ref="AK56:AN56"/>
    <mergeCell ref="AO56:AR56"/>
    <mergeCell ref="A57:B57"/>
    <mergeCell ref="C57:AB57"/>
    <mergeCell ref="AC57:AF57"/>
    <mergeCell ref="AG57:AJ57"/>
    <mergeCell ref="AK57:AN57"/>
    <mergeCell ref="AO57:AR57"/>
    <mergeCell ref="A58:B58"/>
    <mergeCell ref="C58:AB58"/>
    <mergeCell ref="AC58:AF58"/>
    <mergeCell ref="AG58:AJ58"/>
    <mergeCell ref="AK58:AN58"/>
    <mergeCell ref="AO58:AR58"/>
    <mergeCell ref="A59:B59"/>
    <mergeCell ref="C59:AB59"/>
    <mergeCell ref="AC59:AF59"/>
    <mergeCell ref="AG59:AJ59"/>
    <mergeCell ref="AK59:AN59"/>
    <mergeCell ref="AO59:AR59"/>
    <mergeCell ref="A60:B60"/>
    <mergeCell ref="C60:AB60"/>
    <mergeCell ref="AC60:AF60"/>
    <mergeCell ref="AG60:AJ60"/>
    <mergeCell ref="AK60:AN60"/>
    <mergeCell ref="AO60:AR60"/>
    <mergeCell ref="A61:B61"/>
    <mergeCell ref="C61:AB61"/>
    <mergeCell ref="AC61:AF61"/>
    <mergeCell ref="AG61:AJ61"/>
    <mergeCell ref="AK61:AN61"/>
    <mergeCell ref="AO61:AR61"/>
    <mergeCell ref="A62:B62"/>
    <mergeCell ref="C62:AB62"/>
    <mergeCell ref="AC62:AF62"/>
    <mergeCell ref="AG62:AJ62"/>
    <mergeCell ref="AK62:AN62"/>
    <mergeCell ref="AO62:AR62"/>
    <mergeCell ref="A63:B63"/>
    <mergeCell ref="C63:AB63"/>
    <mergeCell ref="AC63:AF63"/>
    <mergeCell ref="AG63:AJ63"/>
    <mergeCell ref="AK63:AN63"/>
    <mergeCell ref="AO63:AR63"/>
    <mergeCell ref="A64:B64"/>
    <mergeCell ref="C64:AB64"/>
    <mergeCell ref="AC64:AF64"/>
    <mergeCell ref="AG64:AJ64"/>
    <mergeCell ref="AK64:AN64"/>
    <mergeCell ref="AO64:AR64"/>
    <mergeCell ref="A65:B65"/>
    <mergeCell ref="C65:AB65"/>
    <mergeCell ref="AC65:AF65"/>
    <mergeCell ref="AG65:AJ65"/>
    <mergeCell ref="AK65:AN65"/>
    <mergeCell ref="AO65:AR65"/>
    <mergeCell ref="A66:B66"/>
    <mergeCell ref="C66:AB66"/>
    <mergeCell ref="AC66:AF66"/>
    <mergeCell ref="AG66:AJ66"/>
    <mergeCell ref="AK66:AN66"/>
    <mergeCell ref="AO66:AR66"/>
    <mergeCell ref="A67:B67"/>
    <mergeCell ref="C67:AB67"/>
    <mergeCell ref="AC67:AF67"/>
    <mergeCell ref="AG67:AJ67"/>
    <mergeCell ref="AK67:AN67"/>
    <mergeCell ref="AO67:AR67"/>
    <mergeCell ref="A68:B68"/>
    <mergeCell ref="C68:AB68"/>
    <mergeCell ref="AC68:AF68"/>
    <mergeCell ref="AG68:AJ68"/>
    <mergeCell ref="AK68:AN68"/>
    <mergeCell ref="AO68:AR68"/>
    <mergeCell ref="A69:B69"/>
    <mergeCell ref="C69:AB69"/>
    <mergeCell ref="AC69:AF69"/>
    <mergeCell ref="AG69:AJ69"/>
    <mergeCell ref="AK69:AN69"/>
    <mergeCell ref="AO69:AR69"/>
    <mergeCell ref="A70:B70"/>
    <mergeCell ref="C70:AB70"/>
    <mergeCell ref="AC70:AF70"/>
    <mergeCell ref="AG70:AJ70"/>
    <mergeCell ref="AK70:AN70"/>
    <mergeCell ref="AO70:AR70"/>
    <mergeCell ref="A71:B71"/>
    <mergeCell ref="C71:AB71"/>
    <mergeCell ref="AC71:AF71"/>
    <mergeCell ref="AG71:AJ71"/>
    <mergeCell ref="AK71:AN71"/>
    <mergeCell ref="AO71:AR71"/>
    <mergeCell ref="A72:B72"/>
    <mergeCell ref="C72:AB72"/>
    <mergeCell ref="AC72:AF72"/>
    <mergeCell ref="AG72:AJ72"/>
    <mergeCell ref="AK72:AN72"/>
    <mergeCell ref="AO72:AR72"/>
    <mergeCell ref="A73:B73"/>
    <mergeCell ref="C73:AB73"/>
    <mergeCell ref="AC73:AF73"/>
    <mergeCell ref="AG73:AJ73"/>
    <mergeCell ref="AK73:AN73"/>
    <mergeCell ref="AO73:AR73"/>
    <mergeCell ref="A74:B74"/>
    <mergeCell ref="C74:AB74"/>
    <mergeCell ref="AC74:AF74"/>
    <mergeCell ref="AG74:AJ74"/>
    <mergeCell ref="AK74:AN74"/>
    <mergeCell ref="AO74:AR74"/>
    <mergeCell ref="A75:B75"/>
    <mergeCell ref="C75:AB75"/>
    <mergeCell ref="AC75:AF75"/>
    <mergeCell ref="AG75:AJ75"/>
    <mergeCell ref="AK75:AN75"/>
    <mergeCell ref="AO75:AR75"/>
    <mergeCell ref="A76:B76"/>
    <mergeCell ref="C76:AB76"/>
    <mergeCell ref="AC76:AF76"/>
    <mergeCell ref="AG76:AJ76"/>
    <mergeCell ref="AK76:AN76"/>
    <mergeCell ref="AO76:AR76"/>
    <mergeCell ref="A77:B77"/>
    <mergeCell ref="C77:AB77"/>
    <mergeCell ref="AC77:AF77"/>
    <mergeCell ref="AG77:AJ77"/>
    <mergeCell ref="AK77:AN77"/>
    <mergeCell ref="AO77:AR77"/>
    <mergeCell ref="A78:B78"/>
    <mergeCell ref="C78:AB78"/>
    <mergeCell ref="AC78:AF78"/>
    <mergeCell ref="AG78:AJ78"/>
    <mergeCell ref="AK78:AN78"/>
    <mergeCell ref="AO78:AR78"/>
    <mergeCell ref="A79:B79"/>
    <mergeCell ref="C79:AB79"/>
    <mergeCell ref="AC79:AF79"/>
    <mergeCell ref="AG79:AJ79"/>
    <mergeCell ref="AK79:AN79"/>
    <mergeCell ref="AO79:AR79"/>
    <mergeCell ref="A80:B80"/>
    <mergeCell ref="C80:AB80"/>
    <mergeCell ref="AC80:AF80"/>
    <mergeCell ref="AG80:AJ80"/>
    <mergeCell ref="AK80:AN80"/>
    <mergeCell ref="AO80:AR80"/>
    <mergeCell ref="A81:B81"/>
    <mergeCell ref="C81:AB81"/>
    <mergeCell ref="AC81:AF81"/>
    <mergeCell ref="AG81:AJ81"/>
    <mergeCell ref="AK81:AN81"/>
    <mergeCell ref="AO81:AR81"/>
    <mergeCell ref="A82:B82"/>
    <mergeCell ref="C82:AB82"/>
    <mergeCell ref="AC82:AF82"/>
    <mergeCell ref="AG82:AJ82"/>
    <mergeCell ref="AK82:AN82"/>
    <mergeCell ref="AO82:AR82"/>
    <mergeCell ref="A83:B83"/>
    <mergeCell ref="C83:AB83"/>
    <mergeCell ref="AC83:AF83"/>
    <mergeCell ref="AG83:AJ83"/>
    <mergeCell ref="AK83:AN83"/>
    <mergeCell ref="AO83:AR83"/>
    <mergeCell ref="A84:B84"/>
    <mergeCell ref="C84:AB84"/>
    <mergeCell ref="AC84:AF84"/>
    <mergeCell ref="AG84:AJ84"/>
    <mergeCell ref="AK84:AN84"/>
    <mergeCell ref="AO84:AR84"/>
    <mergeCell ref="A85:B85"/>
    <mergeCell ref="C85:AB85"/>
    <mergeCell ref="AC85:AF85"/>
    <mergeCell ref="AG85:AJ85"/>
    <mergeCell ref="AK85:AN85"/>
    <mergeCell ref="AO85:AR85"/>
    <mergeCell ref="A86:B86"/>
    <mergeCell ref="C86:AB86"/>
    <mergeCell ref="AC86:AF86"/>
    <mergeCell ref="AG86:AJ86"/>
    <mergeCell ref="AK86:AN86"/>
    <mergeCell ref="AO86:AR86"/>
    <mergeCell ref="A87:B87"/>
    <mergeCell ref="C87:AB87"/>
    <mergeCell ref="AC87:AF87"/>
    <mergeCell ref="AG87:AJ87"/>
    <mergeCell ref="AK87:AN87"/>
    <mergeCell ref="AO87:AR87"/>
    <mergeCell ref="A88:B88"/>
    <mergeCell ref="C88:AB88"/>
    <mergeCell ref="AC88:AF88"/>
    <mergeCell ref="AG88:AJ88"/>
    <mergeCell ref="AK88:AN88"/>
    <mergeCell ref="AO88:AR88"/>
    <mergeCell ref="A89:B89"/>
    <mergeCell ref="C89:AB89"/>
    <mergeCell ref="AC89:AF89"/>
    <mergeCell ref="AG89:AJ89"/>
    <mergeCell ref="AK89:AN89"/>
    <mergeCell ref="AO89:AR89"/>
    <mergeCell ref="A90:B90"/>
    <mergeCell ref="C90:AB90"/>
    <mergeCell ref="AC90:AF90"/>
    <mergeCell ref="AG90:AJ90"/>
    <mergeCell ref="AK90:AN90"/>
    <mergeCell ref="AO90:AR90"/>
    <mergeCell ref="A91:B91"/>
    <mergeCell ref="C91:AB91"/>
    <mergeCell ref="AC91:AF91"/>
    <mergeCell ref="AG91:AJ91"/>
    <mergeCell ref="AK91:AN91"/>
    <mergeCell ref="AO91:AR91"/>
    <mergeCell ref="A92:B92"/>
    <mergeCell ref="C92:AB92"/>
    <mergeCell ref="AC92:AF92"/>
    <mergeCell ref="AG92:AJ92"/>
    <mergeCell ref="AK92:AN92"/>
    <mergeCell ref="AO92:AR92"/>
    <mergeCell ref="A93:B93"/>
    <mergeCell ref="C93:AB93"/>
    <mergeCell ref="AC93:AF93"/>
    <mergeCell ref="AG93:AJ93"/>
    <mergeCell ref="AK93:AN93"/>
    <mergeCell ref="AO93:AR93"/>
    <mergeCell ref="A94:B94"/>
    <mergeCell ref="C94:AB94"/>
    <mergeCell ref="AC94:AF94"/>
    <mergeCell ref="AG94:AJ94"/>
    <mergeCell ref="AK94:AN94"/>
    <mergeCell ref="AO94:AR94"/>
    <mergeCell ref="A95:B95"/>
    <mergeCell ref="C95:AB95"/>
    <mergeCell ref="AC95:AF95"/>
    <mergeCell ref="AG95:AJ95"/>
    <mergeCell ref="AK95:AN95"/>
    <mergeCell ref="AO95:AR95"/>
    <mergeCell ref="A96:B96"/>
    <mergeCell ref="C96:AB96"/>
    <mergeCell ref="AC96:AF96"/>
    <mergeCell ref="AG96:AJ96"/>
    <mergeCell ref="AK96:AN96"/>
    <mergeCell ref="AO96:AR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&amp;R2.  sz.  melléklet a 2020 ei. mód.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D18" sqref="D18"/>
    </sheetView>
  </sheetViews>
  <sheetFormatPr defaultRowHeight="12.75" x14ac:dyDescent="0.2"/>
  <cols>
    <col min="1" max="1" width="58.7109375" style="149" customWidth="1"/>
    <col min="2" max="2" width="14.140625" style="149" customWidth="1"/>
    <col min="3" max="16384" width="9.140625" style="149"/>
  </cols>
  <sheetData>
    <row r="1" spans="1:11" x14ac:dyDescent="0.2">
      <c r="A1" s="395"/>
      <c r="B1" s="396"/>
    </row>
    <row r="2" spans="1:11" ht="33.75" customHeight="1" x14ac:dyDescent="0.3">
      <c r="A2" s="397" t="s">
        <v>659</v>
      </c>
      <c r="B2" s="397"/>
      <c r="C2" s="145"/>
      <c r="D2" s="145"/>
      <c r="E2" s="145"/>
      <c r="F2" s="145"/>
      <c r="G2" s="145"/>
      <c r="H2" s="145"/>
      <c r="I2" s="145"/>
      <c r="J2" s="145"/>
      <c r="K2" s="145"/>
    </row>
    <row r="3" spans="1:11" s="156" customFormat="1" ht="22.5" x14ac:dyDescent="0.3">
      <c r="A3" s="398" t="s">
        <v>695</v>
      </c>
      <c r="B3" s="398"/>
      <c r="C3" s="146"/>
      <c r="D3" s="146"/>
      <c r="E3" s="146"/>
      <c r="F3" s="146"/>
      <c r="G3" s="146"/>
      <c r="H3" s="146"/>
      <c r="I3" s="146"/>
      <c r="J3" s="146"/>
      <c r="K3" s="146"/>
    </row>
    <row r="4" spans="1:11" s="188" customFormat="1" ht="31.5" customHeight="1" x14ac:dyDescent="0.3">
      <c r="A4" s="399" t="s">
        <v>628</v>
      </c>
      <c r="B4" s="399"/>
    </row>
    <row r="5" spans="1:11" s="188" customFormat="1" ht="31.5" customHeight="1" x14ac:dyDescent="0.3">
      <c r="A5" s="201"/>
      <c r="B5" s="201"/>
    </row>
    <row r="6" spans="1:11" s="188" customFormat="1" ht="15.75" x14ac:dyDescent="0.25">
      <c r="A6" s="189"/>
      <c r="B6" s="190" t="s">
        <v>682</v>
      </c>
    </row>
    <row r="7" spans="1:11" s="188" customFormat="1" ht="31.5" x14ac:dyDescent="0.25">
      <c r="A7" s="191" t="s">
        <v>617</v>
      </c>
      <c r="B7" s="197" t="s">
        <v>629</v>
      </c>
    </row>
    <row r="8" spans="1:11" s="188" customFormat="1" ht="23.25" customHeight="1" x14ac:dyDescent="0.25">
      <c r="A8" s="192" t="s">
        <v>630</v>
      </c>
      <c r="B8" s="198"/>
    </row>
    <row r="9" spans="1:11" s="188" customFormat="1" ht="23.25" customHeight="1" x14ac:dyDescent="0.25">
      <c r="A9" s="192" t="s">
        <v>631</v>
      </c>
      <c r="B9" s="198">
        <v>539134</v>
      </c>
    </row>
    <row r="10" spans="1:11" s="188" customFormat="1" ht="23.25" customHeight="1" x14ac:dyDescent="0.25">
      <c r="A10" s="192" t="s">
        <v>691</v>
      </c>
      <c r="B10" s="198"/>
    </row>
    <row r="11" spans="1:11" s="188" customFormat="1" ht="23.25" customHeight="1" x14ac:dyDescent="0.25">
      <c r="A11" s="192" t="s">
        <v>673</v>
      </c>
      <c r="B11" s="198"/>
    </row>
    <row r="12" spans="1:11" s="188" customFormat="1" ht="23.25" customHeight="1" x14ac:dyDescent="0.25">
      <c r="A12" s="192" t="s">
        <v>680</v>
      </c>
      <c r="B12" s="198">
        <v>60000</v>
      </c>
    </row>
    <row r="13" spans="1:11" s="188" customFormat="1" ht="23.25" customHeight="1" x14ac:dyDescent="0.25">
      <c r="A13" s="192" t="s">
        <v>662</v>
      </c>
      <c r="B13" s="198">
        <v>751680</v>
      </c>
    </row>
    <row r="14" spans="1:11" s="188" customFormat="1" ht="23.25" customHeight="1" x14ac:dyDescent="0.25">
      <c r="A14" s="193" t="s">
        <v>632</v>
      </c>
      <c r="B14" s="198">
        <v>423024</v>
      </c>
    </row>
    <row r="15" spans="1:11" s="188" customFormat="1" ht="23.25" customHeight="1" x14ac:dyDescent="0.25">
      <c r="A15" s="200" t="s">
        <v>633</v>
      </c>
      <c r="B15" s="199">
        <f>SUM(B8:B14)</f>
        <v>1773838</v>
      </c>
    </row>
    <row r="16" spans="1:11" s="188" customFormat="1" ht="23.25" customHeight="1" x14ac:dyDescent="0.25">
      <c r="A16" s="192" t="s">
        <v>634</v>
      </c>
      <c r="B16" s="198">
        <v>25000</v>
      </c>
    </row>
    <row r="17" spans="1:2" s="188" customFormat="1" ht="23.25" customHeight="1" x14ac:dyDescent="0.25">
      <c r="A17" s="192" t="s">
        <v>696</v>
      </c>
      <c r="B17" s="198">
        <v>20000</v>
      </c>
    </row>
    <row r="18" spans="1:2" s="188" customFormat="1" ht="23.25" customHeight="1" x14ac:dyDescent="0.25">
      <c r="A18" s="200" t="s">
        <v>635</v>
      </c>
      <c r="B18" s="199">
        <v>45000</v>
      </c>
    </row>
    <row r="19" spans="1:2" s="188" customFormat="1" ht="23.25" customHeight="1" x14ac:dyDescent="0.25">
      <c r="A19" s="194" t="s">
        <v>636</v>
      </c>
      <c r="B19" s="199">
        <f>B15+B18</f>
        <v>1818838</v>
      </c>
    </row>
    <row r="20" spans="1:2" s="188" customFormat="1" ht="15.75" x14ac:dyDescent="0.25">
      <c r="A20" s="195"/>
      <c r="B20" s="196"/>
    </row>
    <row r="21" spans="1:2" s="188" customFormat="1" ht="15.75" x14ac:dyDescent="0.25">
      <c r="A21" s="187"/>
      <c r="B21" s="187"/>
    </row>
    <row r="22" spans="1:2" s="188" customFormat="1" ht="15.75" x14ac:dyDescent="0.25">
      <c r="A22" s="187"/>
      <c r="B22" s="187"/>
    </row>
    <row r="23" spans="1:2" s="188" customFormat="1" ht="15.75" x14ac:dyDescent="0.25">
      <c r="A23" s="195"/>
      <c r="B23" s="196"/>
    </row>
    <row r="24" spans="1:2" s="188" customFormat="1" ht="15.75" x14ac:dyDescent="0.25">
      <c r="A24" s="195"/>
      <c r="B24" s="196"/>
    </row>
    <row r="25" spans="1:2" s="188" customFormat="1" ht="15.75" x14ac:dyDescent="0.25">
      <c r="A25" s="186"/>
      <c r="B25" s="186"/>
    </row>
    <row r="26" spans="1:2" s="188" customFormat="1" ht="15.75" x14ac:dyDescent="0.25">
      <c r="A26" s="186"/>
      <c r="B26" s="186"/>
    </row>
    <row r="27" spans="1:2" ht="15.75" x14ac:dyDescent="0.25">
      <c r="A27" s="157"/>
      <c r="B27" s="157"/>
    </row>
    <row r="28" spans="1:2" ht="15.75" x14ac:dyDescent="0.25">
      <c r="A28" s="157"/>
      <c r="B28" s="157"/>
    </row>
    <row r="29" spans="1:2" ht="15.75" x14ac:dyDescent="0.25">
      <c r="A29" s="157"/>
      <c r="B29" s="157"/>
    </row>
    <row r="30" spans="1:2" ht="15.75" x14ac:dyDescent="0.25">
      <c r="A30" s="157"/>
      <c r="B30" s="157"/>
    </row>
    <row r="48" spans="2:2" ht="18" x14ac:dyDescent="0.25">
      <c r="B48" s="151"/>
    </row>
    <row r="51" spans="2:2" ht="18" x14ac:dyDescent="0.25">
      <c r="B51" s="152"/>
    </row>
    <row r="52" spans="2:2" ht="15.75" x14ac:dyDescent="0.2">
      <c r="B52" s="159"/>
    </row>
    <row r="53" spans="2:2" ht="15" x14ac:dyDescent="0.2">
      <c r="B53" s="154"/>
    </row>
    <row r="54" spans="2:2" ht="15" x14ac:dyDescent="0.2">
      <c r="B54" s="154"/>
    </row>
    <row r="55" spans="2:2" ht="15" x14ac:dyDescent="0.2">
      <c r="B55" s="154"/>
    </row>
    <row r="56" spans="2:2" ht="15" x14ac:dyDescent="0.2">
      <c r="B56" s="154"/>
    </row>
    <row r="57" spans="2:2" ht="15" x14ac:dyDescent="0.2">
      <c r="B57" s="154"/>
    </row>
    <row r="58" spans="2:2" ht="15" x14ac:dyDescent="0.2">
      <c r="B58" s="154"/>
    </row>
    <row r="59" spans="2:2" ht="15" x14ac:dyDescent="0.2">
      <c r="B59" s="154"/>
    </row>
    <row r="60" spans="2:2" ht="15" x14ac:dyDescent="0.2">
      <c r="B60" s="154"/>
    </row>
    <row r="61" spans="2:2" ht="15" x14ac:dyDescent="0.2">
      <c r="B61" s="154"/>
    </row>
    <row r="62" spans="2:2" ht="14.25" x14ac:dyDescent="0.2">
      <c r="B62" s="160"/>
    </row>
    <row r="63" spans="2:2" ht="14.25" x14ac:dyDescent="0.2">
      <c r="B63" s="160"/>
    </row>
    <row r="64" spans="2:2" ht="14.25" x14ac:dyDescent="0.2">
      <c r="B64" s="160"/>
    </row>
    <row r="65" spans="2:2" ht="14.25" x14ac:dyDescent="0.2">
      <c r="B65" s="160"/>
    </row>
    <row r="66" spans="2:2" ht="15.75" x14ac:dyDescent="0.25">
      <c r="B66" s="158"/>
    </row>
  </sheetData>
  <mergeCells count="4">
    <mergeCell ref="A1:B1"/>
    <mergeCell ref="A2:B2"/>
    <mergeCell ref="A3:B3"/>
    <mergeCell ref="A4:B4"/>
  </mergeCells>
  <phoneticPr fontId="3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&amp;R2.1. melléklet a 2/2020.(II.14.) számú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zoomScaleSheetLayoutView="100" workbookViewId="0">
      <selection activeCell="A3" sqref="A3:AL3"/>
    </sheetView>
  </sheetViews>
  <sheetFormatPr defaultRowHeight="12.75" x14ac:dyDescent="0.2"/>
  <cols>
    <col min="1" max="36" width="2.7109375" style="255" customWidth="1"/>
    <col min="37" max="37" width="11.85546875" style="255" customWidth="1"/>
    <col min="38" max="38" width="11" style="255" customWidth="1"/>
    <col min="39" max="16384" width="9.140625" style="255"/>
  </cols>
  <sheetData>
    <row r="1" spans="1:40" ht="22.5" customHeight="1" x14ac:dyDescent="0.2">
      <c r="AK1" s="412"/>
      <c r="AL1" s="412"/>
    </row>
    <row r="2" spans="1:40" ht="31.5" customHeight="1" x14ac:dyDescent="0.4">
      <c r="A2" s="413" t="s">
        <v>740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4"/>
      <c r="AL2" s="414"/>
    </row>
    <row r="3" spans="1:40" ht="31.5" customHeight="1" x14ac:dyDescent="0.4">
      <c r="A3" s="413" t="s">
        <v>741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4"/>
      <c r="AL3" s="414"/>
    </row>
    <row r="4" spans="1:40" ht="25.5" customHeight="1" x14ac:dyDescent="0.25">
      <c r="A4" s="415" t="s">
        <v>742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416"/>
      <c r="AG4" s="416"/>
      <c r="AH4" s="416"/>
      <c r="AI4" s="416"/>
      <c r="AJ4" s="416"/>
      <c r="AK4" s="414"/>
      <c r="AL4" s="414"/>
    </row>
    <row r="5" spans="1:40" ht="19.5" customHeight="1" x14ac:dyDescent="0.2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4"/>
      <c r="AL5" s="414"/>
    </row>
    <row r="6" spans="1:40" ht="27.75" customHeight="1" x14ac:dyDescent="0.25">
      <c r="A6" s="418" t="s">
        <v>681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9" t="s">
        <v>743</v>
      </c>
      <c r="AH6" s="420"/>
      <c r="AI6" s="420"/>
      <c r="AJ6" s="420"/>
      <c r="AK6" s="420"/>
      <c r="AL6" s="421"/>
    </row>
    <row r="7" spans="1:40" ht="35.1" customHeight="1" x14ac:dyDescent="0.2">
      <c r="A7" s="392" t="s">
        <v>3</v>
      </c>
      <c r="B7" s="388"/>
      <c r="C7" s="393" t="s">
        <v>4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94" t="s">
        <v>5</v>
      </c>
      <c r="AD7" s="389"/>
      <c r="AE7" s="389"/>
      <c r="AF7" s="389"/>
      <c r="AG7" s="388" t="s">
        <v>6</v>
      </c>
      <c r="AH7" s="389"/>
      <c r="AI7" s="389"/>
      <c r="AJ7" s="389"/>
      <c r="AK7" s="254" t="s">
        <v>744</v>
      </c>
      <c r="AL7" s="254" t="s">
        <v>745</v>
      </c>
      <c r="AM7" s="276"/>
      <c r="AN7" s="276"/>
    </row>
    <row r="8" spans="1:40" x14ac:dyDescent="0.2">
      <c r="A8" s="410" t="s">
        <v>7</v>
      </c>
      <c r="B8" s="410"/>
      <c r="C8" s="411" t="s">
        <v>8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 t="s">
        <v>9</v>
      </c>
      <c r="AD8" s="411"/>
      <c r="AE8" s="411"/>
      <c r="AF8" s="411"/>
      <c r="AG8" s="411" t="s">
        <v>10</v>
      </c>
      <c r="AH8" s="411"/>
      <c r="AI8" s="411"/>
      <c r="AJ8" s="411"/>
      <c r="AK8" s="278"/>
      <c r="AL8" s="278"/>
    </row>
    <row r="9" spans="1:40" ht="19.5" customHeight="1" x14ac:dyDescent="0.2">
      <c r="A9" s="404" t="s">
        <v>11</v>
      </c>
      <c r="B9" s="404"/>
      <c r="C9" s="405" t="s">
        <v>746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6" t="s">
        <v>747</v>
      </c>
      <c r="AD9" s="406"/>
      <c r="AE9" s="406"/>
      <c r="AF9" s="406"/>
      <c r="AG9" s="403"/>
      <c r="AH9" s="403"/>
      <c r="AI9" s="403"/>
      <c r="AJ9" s="403"/>
      <c r="AK9" s="280"/>
      <c r="AL9" s="280"/>
    </row>
    <row r="10" spans="1:40" ht="19.5" customHeight="1" x14ac:dyDescent="0.2">
      <c r="A10" s="404" t="s">
        <v>14</v>
      </c>
      <c r="B10" s="404"/>
      <c r="C10" s="405" t="s">
        <v>748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6" t="s">
        <v>749</v>
      </c>
      <c r="AD10" s="406"/>
      <c r="AE10" s="406"/>
      <c r="AF10" s="406"/>
      <c r="AG10" s="403"/>
      <c r="AH10" s="403"/>
      <c r="AI10" s="403"/>
      <c r="AJ10" s="403"/>
      <c r="AK10" s="280"/>
      <c r="AL10" s="280"/>
    </row>
    <row r="11" spans="1:40" ht="19.5" customHeight="1" x14ac:dyDescent="0.2">
      <c r="A11" s="404" t="s">
        <v>17</v>
      </c>
      <c r="B11" s="404"/>
      <c r="C11" s="405" t="s">
        <v>750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6" t="s">
        <v>751</v>
      </c>
      <c r="AD11" s="406"/>
      <c r="AE11" s="406"/>
      <c r="AF11" s="406"/>
      <c r="AG11" s="403"/>
      <c r="AH11" s="403"/>
      <c r="AI11" s="403"/>
      <c r="AJ11" s="403"/>
      <c r="AK11" s="280"/>
      <c r="AL11" s="280"/>
    </row>
    <row r="12" spans="1:40" ht="19.5" customHeight="1" x14ac:dyDescent="0.2">
      <c r="A12" s="400" t="s">
        <v>20</v>
      </c>
      <c r="B12" s="400"/>
      <c r="C12" s="409" t="s">
        <v>752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2" t="s">
        <v>753</v>
      </c>
      <c r="AD12" s="402"/>
      <c r="AE12" s="402"/>
      <c r="AF12" s="402"/>
      <c r="AG12" s="403"/>
      <c r="AH12" s="403"/>
      <c r="AI12" s="403"/>
      <c r="AJ12" s="403"/>
      <c r="AK12" s="280"/>
      <c r="AL12" s="280"/>
    </row>
    <row r="13" spans="1:40" s="261" customFormat="1" ht="19.5" customHeight="1" x14ac:dyDescent="0.2">
      <c r="A13" s="404" t="s">
        <v>23</v>
      </c>
      <c r="B13" s="404"/>
      <c r="C13" s="408" t="s">
        <v>754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6" t="s">
        <v>755</v>
      </c>
      <c r="AD13" s="406"/>
      <c r="AE13" s="406"/>
      <c r="AF13" s="406"/>
      <c r="AG13" s="403"/>
      <c r="AH13" s="403"/>
      <c r="AI13" s="403"/>
      <c r="AJ13" s="403"/>
      <c r="AK13" s="279"/>
      <c r="AL13" s="279"/>
    </row>
    <row r="14" spans="1:40" ht="19.5" customHeight="1" x14ac:dyDescent="0.2">
      <c r="A14" s="404" t="s">
        <v>26</v>
      </c>
      <c r="B14" s="404"/>
      <c r="C14" s="408" t="s">
        <v>756</v>
      </c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6" t="s">
        <v>757</v>
      </c>
      <c r="AD14" s="406"/>
      <c r="AE14" s="406"/>
      <c r="AF14" s="406"/>
      <c r="AG14" s="403"/>
      <c r="AH14" s="403"/>
      <c r="AI14" s="403"/>
      <c r="AJ14" s="403"/>
      <c r="AK14" s="280"/>
      <c r="AL14" s="280"/>
    </row>
    <row r="15" spans="1:40" ht="19.5" customHeight="1" x14ac:dyDescent="0.2">
      <c r="A15" s="404" t="s">
        <v>29</v>
      </c>
      <c r="B15" s="404"/>
      <c r="C15" s="405" t="s">
        <v>758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6" t="s">
        <v>759</v>
      </c>
      <c r="AD15" s="406"/>
      <c r="AE15" s="406"/>
      <c r="AF15" s="406"/>
      <c r="AG15" s="403"/>
      <c r="AH15" s="403"/>
      <c r="AI15" s="403"/>
      <c r="AJ15" s="403"/>
      <c r="AK15" s="280"/>
      <c r="AL15" s="280"/>
    </row>
    <row r="16" spans="1:40" ht="19.5" customHeight="1" x14ac:dyDescent="0.2">
      <c r="A16" s="404" t="s">
        <v>32</v>
      </c>
      <c r="B16" s="404"/>
      <c r="C16" s="405" t="s">
        <v>760</v>
      </c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6" t="s">
        <v>761</v>
      </c>
      <c r="AD16" s="406"/>
      <c r="AE16" s="406"/>
      <c r="AF16" s="406"/>
      <c r="AG16" s="403"/>
      <c r="AH16" s="403"/>
      <c r="AI16" s="403"/>
      <c r="AJ16" s="403"/>
      <c r="AK16" s="280"/>
      <c r="AL16" s="280"/>
    </row>
    <row r="17" spans="1:38" ht="19.5" customHeight="1" x14ac:dyDescent="0.2">
      <c r="A17" s="400" t="s">
        <v>35</v>
      </c>
      <c r="B17" s="400"/>
      <c r="C17" s="401" t="s">
        <v>762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2" t="s">
        <v>763</v>
      </c>
      <c r="AD17" s="402"/>
      <c r="AE17" s="402"/>
      <c r="AF17" s="402"/>
      <c r="AG17" s="403"/>
      <c r="AH17" s="403"/>
      <c r="AI17" s="403"/>
      <c r="AJ17" s="403"/>
      <c r="AK17" s="280"/>
      <c r="AL17" s="280"/>
    </row>
    <row r="18" spans="1:38" ht="19.5" customHeight="1" x14ac:dyDescent="0.2">
      <c r="A18" s="404" t="s">
        <v>38</v>
      </c>
      <c r="B18" s="404"/>
      <c r="C18" s="408" t="s">
        <v>764</v>
      </c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406" t="s">
        <v>765</v>
      </c>
      <c r="AD18" s="406"/>
      <c r="AE18" s="406"/>
      <c r="AF18" s="406"/>
      <c r="AG18" s="403"/>
      <c r="AH18" s="403"/>
      <c r="AI18" s="403"/>
      <c r="AJ18" s="403"/>
      <c r="AK18" s="280"/>
      <c r="AL18" s="280"/>
    </row>
    <row r="19" spans="1:38" ht="19.5" customHeight="1" x14ac:dyDescent="0.2">
      <c r="A19" s="404" t="s">
        <v>41</v>
      </c>
      <c r="B19" s="404"/>
      <c r="C19" s="408" t="s">
        <v>766</v>
      </c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6" t="s">
        <v>767</v>
      </c>
      <c r="AD19" s="406"/>
      <c r="AE19" s="406"/>
      <c r="AF19" s="406"/>
      <c r="AG19" s="403">
        <v>732625</v>
      </c>
      <c r="AH19" s="403"/>
      <c r="AI19" s="403"/>
      <c r="AJ19" s="403"/>
      <c r="AK19" s="280"/>
      <c r="AL19" s="280">
        <v>732625</v>
      </c>
    </row>
    <row r="20" spans="1:38" ht="19.5" customHeight="1" x14ac:dyDescent="0.2">
      <c r="A20" s="404" t="s">
        <v>44</v>
      </c>
      <c r="B20" s="404"/>
      <c r="C20" s="408" t="s">
        <v>768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6" t="s">
        <v>769</v>
      </c>
      <c r="AD20" s="406"/>
      <c r="AE20" s="406"/>
      <c r="AF20" s="406"/>
      <c r="AG20" s="403"/>
      <c r="AH20" s="403"/>
      <c r="AI20" s="403"/>
      <c r="AJ20" s="403"/>
      <c r="AK20" s="280"/>
      <c r="AL20" s="280"/>
    </row>
    <row r="21" spans="1:38" ht="19.5" customHeight="1" x14ac:dyDescent="0.2">
      <c r="A21" s="404" t="s">
        <v>47</v>
      </c>
      <c r="B21" s="404"/>
      <c r="C21" s="408" t="s">
        <v>770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6" t="s">
        <v>771</v>
      </c>
      <c r="AD21" s="406"/>
      <c r="AE21" s="406"/>
      <c r="AF21" s="406"/>
      <c r="AG21" s="403"/>
      <c r="AH21" s="403"/>
      <c r="AI21" s="403"/>
      <c r="AJ21" s="403"/>
      <c r="AK21" s="280"/>
      <c r="AL21" s="280"/>
    </row>
    <row r="22" spans="1:38" ht="19.5" customHeight="1" x14ac:dyDescent="0.2">
      <c r="A22" s="404" t="s">
        <v>50</v>
      </c>
      <c r="B22" s="404"/>
      <c r="C22" s="408" t="s">
        <v>413</v>
      </c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6" t="s">
        <v>772</v>
      </c>
      <c r="AD22" s="406"/>
      <c r="AE22" s="406"/>
      <c r="AF22" s="406"/>
      <c r="AG22" s="403"/>
      <c r="AH22" s="403"/>
      <c r="AI22" s="403"/>
      <c r="AJ22" s="403"/>
      <c r="AK22" s="280"/>
      <c r="AL22" s="280"/>
    </row>
    <row r="23" spans="1:38" ht="19.5" customHeight="1" x14ac:dyDescent="0.2">
      <c r="A23" s="404" t="s">
        <v>53</v>
      </c>
      <c r="B23" s="404"/>
      <c r="C23" s="408" t="s">
        <v>773</v>
      </c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6" t="s">
        <v>774</v>
      </c>
      <c r="AD23" s="406"/>
      <c r="AE23" s="406"/>
      <c r="AF23" s="406"/>
      <c r="AG23" s="403"/>
      <c r="AH23" s="403"/>
      <c r="AI23" s="403"/>
      <c r="AJ23" s="403"/>
      <c r="AK23" s="280"/>
      <c r="AL23" s="280"/>
    </row>
    <row r="24" spans="1:38" ht="19.5" customHeight="1" x14ac:dyDescent="0.2">
      <c r="A24" s="400" t="s">
        <v>56</v>
      </c>
      <c r="B24" s="400"/>
      <c r="C24" s="401" t="s">
        <v>775</v>
      </c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2" t="s">
        <v>776</v>
      </c>
      <c r="AD24" s="402"/>
      <c r="AE24" s="402"/>
      <c r="AF24" s="402"/>
      <c r="AG24" s="403">
        <f>SUM(AG19:AJ23)</f>
        <v>732625</v>
      </c>
      <c r="AH24" s="403"/>
      <c r="AI24" s="403"/>
      <c r="AJ24" s="403"/>
      <c r="AK24" s="280">
        <f>SUM(AK19:AK23)</f>
        <v>0</v>
      </c>
      <c r="AL24" s="280">
        <f>SUM(AL19:AL23)</f>
        <v>732625</v>
      </c>
    </row>
    <row r="25" spans="1:38" ht="19.5" customHeight="1" x14ac:dyDescent="0.2">
      <c r="A25" s="404" t="s">
        <v>59</v>
      </c>
      <c r="B25" s="404"/>
      <c r="C25" s="408" t="s">
        <v>777</v>
      </c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6" t="s">
        <v>778</v>
      </c>
      <c r="AD25" s="406"/>
      <c r="AE25" s="406"/>
      <c r="AF25" s="406"/>
      <c r="AG25" s="403"/>
      <c r="AH25" s="403"/>
      <c r="AI25" s="403"/>
      <c r="AJ25" s="403"/>
      <c r="AK25" s="280"/>
      <c r="AL25" s="280"/>
    </row>
    <row r="26" spans="1:38" ht="19.5" customHeight="1" x14ac:dyDescent="0.2">
      <c r="A26" s="404" t="s">
        <v>62</v>
      </c>
      <c r="B26" s="404"/>
      <c r="C26" s="405" t="s">
        <v>779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6" t="s">
        <v>780</v>
      </c>
      <c r="AD26" s="406"/>
      <c r="AE26" s="406"/>
      <c r="AF26" s="406"/>
      <c r="AG26" s="403"/>
      <c r="AH26" s="403"/>
      <c r="AI26" s="403"/>
      <c r="AJ26" s="403"/>
      <c r="AK26" s="280"/>
      <c r="AL26" s="280"/>
    </row>
    <row r="27" spans="1:38" ht="19.5" customHeight="1" x14ac:dyDescent="0.2">
      <c r="A27" s="404" t="s">
        <v>65</v>
      </c>
      <c r="B27" s="404"/>
      <c r="C27" s="408" t="s">
        <v>781</v>
      </c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6" t="s">
        <v>782</v>
      </c>
      <c r="AD27" s="406"/>
      <c r="AE27" s="406"/>
      <c r="AF27" s="406"/>
      <c r="AG27" s="403"/>
      <c r="AH27" s="403"/>
      <c r="AI27" s="403"/>
      <c r="AJ27" s="403"/>
      <c r="AK27" s="280"/>
      <c r="AL27" s="280"/>
    </row>
    <row r="28" spans="1:38" ht="19.5" customHeight="1" x14ac:dyDescent="0.2">
      <c r="A28" s="404" t="s">
        <v>68</v>
      </c>
      <c r="B28" s="404"/>
      <c r="C28" s="408" t="s">
        <v>783</v>
      </c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6" t="s">
        <v>784</v>
      </c>
      <c r="AD28" s="406"/>
      <c r="AE28" s="406"/>
      <c r="AF28" s="406"/>
      <c r="AG28" s="403"/>
      <c r="AH28" s="403"/>
      <c r="AI28" s="403"/>
      <c r="AJ28" s="403"/>
      <c r="AK28" s="280"/>
      <c r="AL28" s="280"/>
    </row>
    <row r="29" spans="1:38" ht="19.5" customHeight="1" x14ac:dyDescent="0.2">
      <c r="A29" s="400" t="s">
        <v>71</v>
      </c>
      <c r="B29" s="400"/>
      <c r="C29" s="401" t="s">
        <v>785</v>
      </c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2" t="s">
        <v>786</v>
      </c>
      <c r="AD29" s="402"/>
      <c r="AE29" s="402"/>
      <c r="AF29" s="402"/>
      <c r="AG29" s="403"/>
      <c r="AH29" s="403"/>
      <c r="AI29" s="403"/>
      <c r="AJ29" s="403"/>
      <c r="AK29" s="280"/>
      <c r="AL29" s="280"/>
    </row>
    <row r="30" spans="1:38" ht="19.5" customHeight="1" x14ac:dyDescent="0.2">
      <c r="A30" s="404" t="s">
        <v>74</v>
      </c>
      <c r="B30" s="404"/>
      <c r="C30" s="405" t="s">
        <v>787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6" t="s">
        <v>788</v>
      </c>
      <c r="AD30" s="406"/>
      <c r="AE30" s="406"/>
      <c r="AF30" s="406"/>
      <c r="AG30" s="407"/>
      <c r="AH30" s="407"/>
      <c r="AI30" s="407"/>
      <c r="AJ30" s="407"/>
      <c r="AK30" s="280"/>
      <c r="AL30" s="280"/>
    </row>
    <row r="31" spans="1:38" ht="19.5" customHeight="1" x14ac:dyDescent="0.2">
      <c r="A31" s="400" t="s">
        <v>77</v>
      </c>
      <c r="B31" s="400"/>
      <c r="C31" s="401" t="s">
        <v>789</v>
      </c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2" t="s">
        <v>790</v>
      </c>
      <c r="AD31" s="402"/>
      <c r="AE31" s="402"/>
      <c r="AF31" s="402"/>
      <c r="AG31" s="403">
        <f>SUM(AG24)</f>
        <v>732625</v>
      </c>
      <c r="AH31" s="403"/>
      <c r="AI31" s="403"/>
      <c r="AJ31" s="403"/>
      <c r="AK31" s="280">
        <f>SUM(AK24)</f>
        <v>0</v>
      </c>
      <c r="AL31" s="280">
        <f>SUM(AL24)</f>
        <v>732625</v>
      </c>
    </row>
    <row r="32" spans="1:38" x14ac:dyDescent="0.2"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</row>
  </sheetData>
  <mergeCells count="107">
    <mergeCell ref="AK1:AL1"/>
    <mergeCell ref="A2:AL2"/>
    <mergeCell ref="A3:AL3"/>
    <mergeCell ref="A4:AL4"/>
    <mergeCell ref="A5:AL5"/>
    <mergeCell ref="A6:AF6"/>
    <mergeCell ref="AG6:AL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&amp;R4. sz. melléklet a 2020. mód. ei.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view="pageBreakPreview" zoomScaleNormal="100" zoomScaleSheetLayoutView="100" workbookViewId="0">
      <selection activeCell="AY63" sqref="AY63"/>
    </sheetView>
  </sheetViews>
  <sheetFormatPr defaultRowHeight="12.75" x14ac:dyDescent="0.2"/>
  <cols>
    <col min="1" max="28" width="2.7109375" style="255" customWidth="1"/>
    <col min="29" max="29" width="2.7109375" style="273" hidden="1" customWidth="1"/>
    <col min="30" max="32" width="2.7109375" style="255" hidden="1" customWidth="1"/>
    <col min="33" max="46" width="2.7109375" style="255" customWidth="1"/>
    <col min="47" max="16384" width="9.140625" style="255"/>
  </cols>
  <sheetData>
    <row r="1" spans="1:44" x14ac:dyDescent="0.2">
      <c r="AM1" s="286"/>
      <c r="AN1" s="286"/>
      <c r="AO1" s="286"/>
      <c r="AP1" s="286"/>
      <c r="AQ1" s="286"/>
      <c r="AR1" s="286"/>
    </row>
    <row r="2" spans="1:44" ht="31.5" customHeight="1" x14ac:dyDescent="0.3">
      <c r="A2" s="333" t="s">
        <v>659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</row>
    <row r="3" spans="1:44" ht="31.5" customHeight="1" x14ac:dyDescent="0.3">
      <c r="A3" s="333" t="s">
        <v>738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</row>
    <row r="4" spans="1:44" ht="25.5" customHeight="1" x14ac:dyDescent="0.2">
      <c r="A4" s="391" t="s">
        <v>281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</row>
    <row r="5" spans="1:44" ht="19.5" customHeight="1" x14ac:dyDescent="0.2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</row>
    <row r="6" spans="1:44" ht="15.95" customHeight="1" x14ac:dyDescent="0.2">
      <c r="A6" s="335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N6" s="255" t="s">
        <v>681</v>
      </c>
    </row>
    <row r="7" spans="1:44" ht="35.1" customHeight="1" x14ac:dyDescent="0.2">
      <c r="A7" s="392" t="s">
        <v>3</v>
      </c>
      <c r="B7" s="388"/>
      <c r="C7" s="393" t="s">
        <v>4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94" t="s">
        <v>5</v>
      </c>
      <c r="AD7" s="389"/>
      <c r="AE7" s="389"/>
      <c r="AF7" s="389"/>
      <c r="AG7" s="441" t="s">
        <v>6</v>
      </c>
      <c r="AH7" s="442"/>
      <c r="AI7" s="442"/>
      <c r="AJ7" s="443"/>
      <c r="AK7" s="441" t="s">
        <v>739</v>
      </c>
      <c r="AL7" s="442"/>
      <c r="AM7" s="442"/>
      <c r="AN7" s="443"/>
      <c r="AO7" s="441" t="s">
        <v>736</v>
      </c>
      <c r="AP7" s="442"/>
      <c r="AQ7" s="442"/>
      <c r="AR7" s="443"/>
    </row>
    <row r="8" spans="1:44" s="261" customFormat="1" ht="19.5" customHeight="1" x14ac:dyDescent="0.2">
      <c r="A8" s="430" t="s">
        <v>11</v>
      </c>
      <c r="B8" s="439"/>
      <c r="C8" s="381" t="s">
        <v>282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440"/>
      <c r="AC8" s="360" t="s">
        <v>283</v>
      </c>
      <c r="AD8" s="361"/>
      <c r="AE8" s="361"/>
      <c r="AF8" s="433"/>
      <c r="AG8" s="434">
        <v>8940178</v>
      </c>
      <c r="AH8" s="435"/>
      <c r="AI8" s="435"/>
      <c r="AJ8" s="436"/>
      <c r="AK8" s="434"/>
      <c r="AL8" s="435"/>
      <c r="AM8" s="435"/>
      <c r="AN8" s="436"/>
      <c r="AO8" s="434">
        <v>8940178</v>
      </c>
      <c r="AP8" s="435"/>
      <c r="AQ8" s="435"/>
      <c r="AR8" s="436"/>
    </row>
    <row r="9" spans="1:44" s="261" customFormat="1" ht="19.5" customHeight="1" x14ac:dyDescent="0.2">
      <c r="A9" s="430" t="s">
        <v>14</v>
      </c>
      <c r="B9" s="439"/>
      <c r="C9" s="375" t="s">
        <v>284</v>
      </c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437"/>
      <c r="AC9" s="360" t="s">
        <v>285</v>
      </c>
      <c r="AD9" s="361"/>
      <c r="AE9" s="361"/>
      <c r="AF9" s="433"/>
      <c r="AG9" s="434"/>
      <c r="AH9" s="435"/>
      <c r="AI9" s="435"/>
      <c r="AJ9" s="436"/>
      <c r="AK9" s="434"/>
      <c r="AL9" s="435"/>
      <c r="AM9" s="435"/>
      <c r="AN9" s="436"/>
      <c r="AO9" s="434"/>
      <c r="AP9" s="435"/>
      <c r="AQ9" s="435"/>
      <c r="AR9" s="436"/>
    </row>
    <row r="10" spans="1:44" s="261" customFormat="1" ht="30.75" customHeight="1" x14ac:dyDescent="0.2">
      <c r="A10" s="430" t="s">
        <v>17</v>
      </c>
      <c r="B10" s="439"/>
      <c r="C10" s="375" t="s">
        <v>286</v>
      </c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437"/>
      <c r="AC10" s="360" t="s">
        <v>287</v>
      </c>
      <c r="AD10" s="361"/>
      <c r="AE10" s="361"/>
      <c r="AF10" s="433"/>
      <c r="AG10" s="434">
        <v>7575440</v>
      </c>
      <c r="AH10" s="435"/>
      <c r="AI10" s="435"/>
      <c r="AJ10" s="436"/>
      <c r="AK10" s="434"/>
      <c r="AL10" s="435"/>
      <c r="AM10" s="435"/>
      <c r="AN10" s="436"/>
      <c r="AO10" s="434">
        <v>7575440</v>
      </c>
      <c r="AP10" s="435"/>
      <c r="AQ10" s="435"/>
      <c r="AR10" s="436"/>
    </row>
    <row r="11" spans="1:44" ht="19.5" customHeight="1" x14ac:dyDescent="0.2">
      <c r="A11" s="430" t="s">
        <v>20</v>
      </c>
      <c r="B11" s="439"/>
      <c r="C11" s="375" t="s">
        <v>288</v>
      </c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437"/>
      <c r="AC11" s="360" t="s">
        <v>289</v>
      </c>
      <c r="AD11" s="361"/>
      <c r="AE11" s="361"/>
      <c r="AF11" s="433"/>
      <c r="AG11" s="434">
        <v>1800000</v>
      </c>
      <c r="AH11" s="435"/>
      <c r="AI11" s="435"/>
      <c r="AJ11" s="436"/>
      <c r="AK11" s="434"/>
      <c r="AL11" s="435"/>
      <c r="AM11" s="435"/>
      <c r="AN11" s="436"/>
      <c r="AO11" s="434">
        <v>1800000</v>
      </c>
      <c r="AP11" s="435"/>
      <c r="AQ11" s="435"/>
      <c r="AR11" s="436"/>
    </row>
    <row r="12" spans="1:44" ht="19.5" customHeight="1" x14ac:dyDescent="0.2">
      <c r="A12" s="430" t="s">
        <v>23</v>
      </c>
      <c r="B12" s="439"/>
      <c r="C12" s="375" t="s">
        <v>665</v>
      </c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437"/>
      <c r="AC12" s="360" t="s">
        <v>290</v>
      </c>
      <c r="AD12" s="361"/>
      <c r="AE12" s="361"/>
      <c r="AF12" s="433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</row>
    <row r="13" spans="1:44" ht="19.5" customHeight="1" x14ac:dyDescent="0.2">
      <c r="A13" s="430" t="s">
        <v>26</v>
      </c>
      <c r="B13" s="439"/>
      <c r="C13" s="375" t="s">
        <v>666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437"/>
      <c r="AC13" s="360" t="s">
        <v>291</v>
      </c>
      <c r="AD13" s="361"/>
      <c r="AE13" s="361"/>
      <c r="AF13" s="433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</row>
    <row r="14" spans="1:44" ht="19.5" customHeight="1" x14ac:dyDescent="0.2">
      <c r="A14" s="422" t="s">
        <v>29</v>
      </c>
      <c r="B14" s="438"/>
      <c r="C14" s="373" t="s">
        <v>292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429"/>
      <c r="AC14" s="341" t="s">
        <v>293</v>
      </c>
      <c r="AD14" s="342"/>
      <c r="AE14" s="342"/>
      <c r="AF14" s="425"/>
      <c r="AG14" s="426">
        <f>SUM(AG8:AJ13)</f>
        <v>18315618</v>
      </c>
      <c r="AH14" s="427"/>
      <c r="AI14" s="427"/>
      <c r="AJ14" s="428"/>
      <c r="AK14" s="426">
        <f>SUM(AK8:AN13)</f>
        <v>0</v>
      </c>
      <c r="AL14" s="427"/>
      <c r="AM14" s="427"/>
      <c r="AN14" s="428"/>
      <c r="AO14" s="426">
        <f>SUM(AO8:AR13)</f>
        <v>18315618</v>
      </c>
      <c r="AP14" s="427"/>
      <c r="AQ14" s="427"/>
      <c r="AR14" s="428"/>
    </row>
    <row r="15" spans="1:44" ht="19.5" customHeight="1" x14ac:dyDescent="0.2">
      <c r="A15" s="430" t="s">
        <v>32</v>
      </c>
      <c r="B15" s="439"/>
      <c r="C15" s="375" t="s">
        <v>294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437"/>
      <c r="AC15" s="360" t="s">
        <v>295</v>
      </c>
      <c r="AD15" s="361"/>
      <c r="AE15" s="361"/>
      <c r="AF15" s="433"/>
      <c r="AG15" s="434"/>
      <c r="AH15" s="435"/>
      <c r="AI15" s="435"/>
      <c r="AJ15" s="436"/>
      <c r="AK15" s="434"/>
      <c r="AL15" s="435"/>
      <c r="AM15" s="435"/>
      <c r="AN15" s="436"/>
      <c r="AO15" s="434"/>
      <c r="AP15" s="435"/>
      <c r="AQ15" s="435"/>
      <c r="AR15" s="436"/>
    </row>
    <row r="16" spans="1:44" ht="29.25" customHeight="1" x14ac:dyDescent="0.2">
      <c r="A16" s="430" t="s">
        <v>35</v>
      </c>
      <c r="B16" s="439"/>
      <c r="C16" s="375" t="s">
        <v>296</v>
      </c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437"/>
      <c r="AC16" s="360" t="s">
        <v>297</v>
      </c>
      <c r="AD16" s="361"/>
      <c r="AE16" s="361"/>
      <c r="AF16" s="433"/>
      <c r="AG16" s="434"/>
      <c r="AH16" s="435"/>
      <c r="AI16" s="435"/>
      <c r="AJ16" s="436"/>
      <c r="AK16" s="434"/>
      <c r="AL16" s="435"/>
      <c r="AM16" s="435"/>
      <c r="AN16" s="436"/>
      <c r="AO16" s="434"/>
      <c r="AP16" s="435"/>
      <c r="AQ16" s="435"/>
      <c r="AR16" s="436"/>
    </row>
    <row r="17" spans="1:44" ht="29.25" customHeight="1" x14ac:dyDescent="0.2">
      <c r="A17" s="430" t="s">
        <v>38</v>
      </c>
      <c r="B17" s="439"/>
      <c r="C17" s="375" t="s">
        <v>298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437"/>
      <c r="AC17" s="360" t="s">
        <v>299</v>
      </c>
      <c r="AD17" s="361"/>
      <c r="AE17" s="361"/>
      <c r="AF17" s="433"/>
      <c r="AG17" s="434"/>
      <c r="AH17" s="435"/>
      <c r="AI17" s="435"/>
      <c r="AJ17" s="436"/>
      <c r="AK17" s="434"/>
      <c r="AL17" s="435"/>
      <c r="AM17" s="435"/>
      <c r="AN17" s="436"/>
      <c r="AO17" s="434"/>
      <c r="AP17" s="435"/>
      <c r="AQ17" s="435"/>
      <c r="AR17" s="436"/>
    </row>
    <row r="18" spans="1:44" ht="29.25" customHeight="1" x14ac:dyDescent="0.2">
      <c r="A18" s="430" t="s">
        <v>41</v>
      </c>
      <c r="B18" s="439"/>
      <c r="C18" s="375" t="s">
        <v>300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437"/>
      <c r="AC18" s="360" t="s">
        <v>301</v>
      </c>
      <c r="AD18" s="361"/>
      <c r="AE18" s="361"/>
      <c r="AF18" s="433"/>
      <c r="AG18" s="434"/>
      <c r="AH18" s="435"/>
      <c r="AI18" s="435"/>
      <c r="AJ18" s="436"/>
      <c r="AK18" s="434"/>
      <c r="AL18" s="435"/>
      <c r="AM18" s="435"/>
      <c r="AN18" s="436"/>
      <c r="AO18" s="434"/>
      <c r="AP18" s="435"/>
      <c r="AQ18" s="435"/>
      <c r="AR18" s="436"/>
    </row>
    <row r="19" spans="1:44" ht="19.5" customHeight="1" x14ac:dyDescent="0.2">
      <c r="A19" s="430" t="s">
        <v>44</v>
      </c>
      <c r="B19" s="439"/>
      <c r="C19" s="375" t="s">
        <v>302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437"/>
      <c r="AC19" s="360" t="s">
        <v>303</v>
      </c>
      <c r="AD19" s="361"/>
      <c r="AE19" s="361"/>
      <c r="AF19" s="433"/>
      <c r="AG19" s="434">
        <v>21768279</v>
      </c>
      <c r="AH19" s="435"/>
      <c r="AI19" s="435"/>
      <c r="AJ19" s="436"/>
      <c r="AK19" s="434">
        <v>0</v>
      </c>
      <c r="AL19" s="435"/>
      <c r="AM19" s="435"/>
      <c r="AN19" s="436"/>
      <c r="AO19" s="434">
        <v>21768279</v>
      </c>
      <c r="AP19" s="435"/>
      <c r="AQ19" s="435"/>
      <c r="AR19" s="436"/>
    </row>
    <row r="20" spans="1:44" ht="19.5" customHeight="1" x14ac:dyDescent="0.2">
      <c r="A20" s="422" t="s">
        <v>47</v>
      </c>
      <c r="B20" s="438"/>
      <c r="C20" s="373" t="s">
        <v>304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429"/>
      <c r="AC20" s="341" t="s">
        <v>305</v>
      </c>
      <c r="AD20" s="342"/>
      <c r="AE20" s="342"/>
      <c r="AF20" s="425"/>
      <c r="AG20" s="426">
        <f>SUM(AG14:AJ19)</f>
        <v>40083897</v>
      </c>
      <c r="AH20" s="427"/>
      <c r="AI20" s="427"/>
      <c r="AJ20" s="428"/>
      <c r="AK20" s="426">
        <f>SUM(AK14:AN19)</f>
        <v>0</v>
      </c>
      <c r="AL20" s="427"/>
      <c r="AM20" s="427"/>
      <c r="AN20" s="428"/>
      <c r="AO20" s="426">
        <f>SUM(AO14:AR19)</f>
        <v>40083897</v>
      </c>
      <c r="AP20" s="427"/>
      <c r="AQ20" s="427"/>
      <c r="AR20" s="428"/>
    </row>
    <row r="21" spans="1:44" ht="19.5" customHeight="1" x14ac:dyDescent="0.2">
      <c r="A21" s="430" t="s">
        <v>50</v>
      </c>
      <c r="B21" s="439"/>
      <c r="C21" s="375" t="s">
        <v>306</v>
      </c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437"/>
      <c r="AC21" s="360" t="s">
        <v>307</v>
      </c>
      <c r="AD21" s="361"/>
      <c r="AE21" s="361"/>
      <c r="AF21" s="433"/>
      <c r="AG21" s="434"/>
      <c r="AH21" s="435"/>
      <c r="AI21" s="435"/>
      <c r="AJ21" s="436"/>
      <c r="AK21" s="434">
        <v>0</v>
      </c>
      <c r="AL21" s="435"/>
      <c r="AM21" s="435"/>
      <c r="AN21" s="436"/>
      <c r="AO21" s="434"/>
      <c r="AP21" s="435"/>
      <c r="AQ21" s="435"/>
      <c r="AR21" s="436"/>
    </row>
    <row r="22" spans="1:44" ht="29.25" customHeight="1" x14ac:dyDescent="0.2">
      <c r="A22" s="430" t="s">
        <v>53</v>
      </c>
      <c r="B22" s="439"/>
      <c r="C22" s="375" t="s">
        <v>308</v>
      </c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437"/>
      <c r="AC22" s="360" t="s">
        <v>309</v>
      </c>
      <c r="AD22" s="361"/>
      <c r="AE22" s="361"/>
      <c r="AF22" s="433"/>
      <c r="AG22" s="434"/>
      <c r="AH22" s="435"/>
      <c r="AI22" s="435"/>
      <c r="AJ22" s="436"/>
      <c r="AK22" s="434"/>
      <c r="AL22" s="435"/>
      <c r="AM22" s="435"/>
      <c r="AN22" s="436"/>
      <c r="AO22" s="434"/>
      <c r="AP22" s="435"/>
      <c r="AQ22" s="435"/>
      <c r="AR22" s="436"/>
    </row>
    <row r="23" spans="1:44" ht="29.25" customHeight="1" x14ac:dyDescent="0.2">
      <c r="A23" s="430" t="s">
        <v>56</v>
      </c>
      <c r="B23" s="439"/>
      <c r="C23" s="375" t="s">
        <v>310</v>
      </c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437"/>
      <c r="AC23" s="360" t="s">
        <v>311</v>
      </c>
      <c r="AD23" s="361"/>
      <c r="AE23" s="361"/>
      <c r="AF23" s="433"/>
      <c r="AG23" s="434"/>
      <c r="AH23" s="435"/>
      <c r="AI23" s="435"/>
      <c r="AJ23" s="436"/>
      <c r="AK23" s="434"/>
      <c r="AL23" s="435"/>
      <c r="AM23" s="435"/>
      <c r="AN23" s="436"/>
      <c r="AO23" s="434"/>
      <c r="AP23" s="435"/>
      <c r="AQ23" s="435"/>
      <c r="AR23" s="436"/>
    </row>
    <row r="24" spans="1:44" ht="29.25" customHeight="1" x14ac:dyDescent="0.2">
      <c r="A24" s="430" t="s">
        <v>59</v>
      </c>
      <c r="B24" s="439"/>
      <c r="C24" s="375" t="s">
        <v>312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437"/>
      <c r="AC24" s="360" t="s">
        <v>313</v>
      </c>
      <c r="AD24" s="361"/>
      <c r="AE24" s="361"/>
      <c r="AF24" s="433"/>
      <c r="AG24" s="434"/>
      <c r="AH24" s="435"/>
      <c r="AI24" s="435"/>
      <c r="AJ24" s="436"/>
      <c r="AK24" s="434"/>
      <c r="AL24" s="435"/>
      <c r="AM24" s="435"/>
      <c r="AN24" s="436"/>
      <c r="AO24" s="434"/>
      <c r="AP24" s="435"/>
      <c r="AQ24" s="435"/>
      <c r="AR24" s="436"/>
    </row>
    <row r="25" spans="1:44" ht="19.5" customHeight="1" x14ac:dyDescent="0.2">
      <c r="A25" s="430" t="s">
        <v>62</v>
      </c>
      <c r="B25" s="439"/>
      <c r="C25" s="375" t="s">
        <v>314</v>
      </c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437"/>
      <c r="AC25" s="360" t="s">
        <v>315</v>
      </c>
      <c r="AD25" s="361"/>
      <c r="AE25" s="361"/>
      <c r="AF25" s="433"/>
      <c r="AG25" s="434"/>
      <c r="AH25" s="435"/>
      <c r="AI25" s="435"/>
      <c r="AJ25" s="436"/>
      <c r="AK25" s="434"/>
      <c r="AL25" s="435"/>
      <c r="AM25" s="435"/>
      <c r="AN25" s="436"/>
      <c r="AO25" s="434"/>
      <c r="AP25" s="435"/>
      <c r="AQ25" s="435"/>
      <c r="AR25" s="436"/>
    </row>
    <row r="26" spans="1:44" ht="19.5" customHeight="1" x14ac:dyDescent="0.2">
      <c r="A26" s="422" t="s">
        <v>65</v>
      </c>
      <c r="B26" s="438"/>
      <c r="C26" s="373" t="s">
        <v>316</v>
      </c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429"/>
      <c r="AC26" s="341" t="s">
        <v>317</v>
      </c>
      <c r="AD26" s="342"/>
      <c r="AE26" s="342"/>
      <c r="AF26" s="425"/>
      <c r="AG26" s="426">
        <f>SUM(AG21:AJ25)</f>
        <v>0</v>
      </c>
      <c r="AH26" s="427"/>
      <c r="AI26" s="427"/>
      <c r="AJ26" s="428"/>
      <c r="AK26" s="426">
        <f>SUM(AK21:AN25)</f>
        <v>0</v>
      </c>
      <c r="AL26" s="427"/>
      <c r="AM26" s="427"/>
      <c r="AN26" s="428"/>
      <c r="AO26" s="426">
        <f>SUM(AO21:AR25)</f>
        <v>0</v>
      </c>
      <c r="AP26" s="427"/>
      <c r="AQ26" s="427"/>
      <c r="AR26" s="428"/>
    </row>
    <row r="27" spans="1:44" ht="19.5" customHeight="1" x14ac:dyDescent="0.2">
      <c r="A27" s="430" t="s">
        <v>68</v>
      </c>
      <c r="B27" s="439"/>
      <c r="C27" s="375" t="s">
        <v>318</v>
      </c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437"/>
      <c r="AC27" s="360" t="s">
        <v>319</v>
      </c>
      <c r="AD27" s="361"/>
      <c r="AE27" s="361"/>
      <c r="AF27" s="433"/>
      <c r="AG27" s="434"/>
      <c r="AH27" s="435"/>
      <c r="AI27" s="435"/>
      <c r="AJ27" s="436"/>
      <c r="AK27" s="434"/>
      <c r="AL27" s="435"/>
      <c r="AM27" s="435"/>
      <c r="AN27" s="436"/>
      <c r="AO27" s="434"/>
      <c r="AP27" s="435"/>
      <c r="AQ27" s="435"/>
      <c r="AR27" s="436"/>
    </row>
    <row r="28" spans="1:44" ht="19.5" customHeight="1" x14ac:dyDescent="0.2">
      <c r="A28" s="430" t="s">
        <v>71</v>
      </c>
      <c r="B28" s="439"/>
      <c r="C28" s="375" t="s">
        <v>320</v>
      </c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437"/>
      <c r="AC28" s="360" t="s">
        <v>321</v>
      </c>
      <c r="AD28" s="361"/>
      <c r="AE28" s="361"/>
      <c r="AF28" s="433"/>
      <c r="AG28" s="434"/>
      <c r="AH28" s="435"/>
      <c r="AI28" s="435"/>
      <c r="AJ28" s="436"/>
      <c r="AK28" s="434"/>
      <c r="AL28" s="435"/>
      <c r="AM28" s="435"/>
      <c r="AN28" s="436"/>
      <c r="AO28" s="434"/>
      <c r="AP28" s="435"/>
      <c r="AQ28" s="435"/>
      <c r="AR28" s="436"/>
    </row>
    <row r="29" spans="1:44" s="273" customFormat="1" ht="19.5" customHeight="1" x14ac:dyDescent="0.2">
      <c r="A29" s="422" t="s">
        <v>74</v>
      </c>
      <c r="B29" s="438"/>
      <c r="C29" s="373" t="s">
        <v>322</v>
      </c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429"/>
      <c r="AC29" s="341" t="s">
        <v>323</v>
      </c>
      <c r="AD29" s="342"/>
      <c r="AE29" s="342"/>
      <c r="AF29" s="425"/>
      <c r="AG29" s="426">
        <f>SUM(AG27:AJ28)</f>
        <v>0</v>
      </c>
      <c r="AH29" s="427"/>
      <c r="AI29" s="427"/>
      <c r="AJ29" s="428"/>
      <c r="AK29" s="426">
        <f>SUM(AK27:AN28)</f>
        <v>0</v>
      </c>
      <c r="AL29" s="427"/>
      <c r="AM29" s="427"/>
      <c r="AN29" s="428"/>
      <c r="AO29" s="426">
        <f>SUM(AO27:AR28)</f>
        <v>0</v>
      </c>
      <c r="AP29" s="427"/>
      <c r="AQ29" s="427"/>
      <c r="AR29" s="428"/>
    </row>
    <row r="30" spans="1:44" ht="19.5" customHeight="1" x14ac:dyDescent="0.2">
      <c r="A30" s="430" t="s">
        <v>77</v>
      </c>
      <c r="B30" s="439"/>
      <c r="C30" s="375" t="s">
        <v>324</v>
      </c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437"/>
      <c r="AC30" s="360" t="s">
        <v>325</v>
      </c>
      <c r="AD30" s="361"/>
      <c r="AE30" s="361"/>
      <c r="AF30" s="433"/>
      <c r="AG30" s="434"/>
      <c r="AH30" s="435"/>
      <c r="AI30" s="435"/>
      <c r="AJ30" s="436"/>
      <c r="AK30" s="434"/>
      <c r="AL30" s="435"/>
      <c r="AM30" s="435"/>
      <c r="AN30" s="436"/>
      <c r="AO30" s="434"/>
      <c r="AP30" s="435"/>
      <c r="AQ30" s="435"/>
      <c r="AR30" s="436"/>
    </row>
    <row r="31" spans="1:44" ht="19.5" customHeight="1" x14ac:dyDescent="0.2">
      <c r="A31" s="430" t="s">
        <v>80</v>
      </c>
      <c r="B31" s="439"/>
      <c r="C31" s="375" t="s">
        <v>326</v>
      </c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437"/>
      <c r="AC31" s="360" t="s">
        <v>327</v>
      </c>
      <c r="AD31" s="361"/>
      <c r="AE31" s="361"/>
      <c r="AF31" s="433"/>
      <c r="AG31" s="434"/>
      <c r="AH31" s="435"/>
      <c r="AI31" s="435"/>
      <c r="AJ31" s="436"/>
      <c r="AK31" s="434"/>
      <c r="AL31" s="435"/>
      <c r="AM31" s="435"/>
      <c r="AN31" s="436"/>
      <c r="AO31" s="434"/>
      <c r="AP31" s="435"/>
      <c r="AQ31" s="435"/>
      <c r="AR31" s="436"/>
    </row>
    <row r="32" spans="1:44" ht="19.5" customHeight="1" x14ac:dyDescent="0.2">
      <c r="A32" s="430" t="s">
        <v>83</v>
      </c>
      <c r="B32" s="439"/>
      <c r="C32" s="375" t="s">
        <v>328</v>
      </c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437"/>
      <c r="AC32" s="360" t="s">
        <v>329</v>
      </c>
      <c r="AD32" s="361"/>
      <c r="AE32" s="361"/>
      <c r="AF32" s="433"/>
      <c r="AG32" s="434">
        <v>1450000</v>
      </c>
      <c r="AH32" s="435"/>
      <c r="AI32" s="435"/>
      <c r="AJ32" s="436"/>
      <c r="AK32" s="434">
        <v>0</v>
      </c>
      <c r="AL32" s="435"/>
      <c r="AM32" s="435"/>
      <c r="AN32" s="436"/>
      <c r="AO32" s="434">
        <v>1450000</v>
      </c>
      <c r="AP32" s="435"/>
      <c r="AQ32" s="435"/>
      <c r="AR32" s="436"/>
    </row>
    <row r="33" spans="1:44" ht="19.5" customHeight="1" x14ac:dyDescent="0.2">
      <c r="A33" s="430" t="s">
        <v>86</v>
      </c>
      <c r="B33" s="439"/>
      <c r="C33" s="375" t="s">
        <v>330</v>
      </c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437"/>
      <c r="AC33" s="360" t="s">
        <v>331</v>
      </c>
      <c r="AD33" s="361"/>
      <c r="AE33" s="361"/>
      <c r="AF33" s="433"/>
      <c r="AG33" s="434"/>
      <c r="AH33" s="435"/>
      <c r="AI33" s="435"/>
      <c r="AJ33" s="436"/>
      <c r="AK33" s="434"/>
      <c r="AL33" s="435"/>
      <c r="AM33" s="435"/>
      <c r="AN33" s="436"/>
      <c r="AO33" s="434"/>
      <c r="AP33" s="435"/>
      <c r="AQ33" s="435"/>
      <c r="AR33" s="436"/>
    </row>
    <row r="34" spans="1:44" ht="19.5" customHeight="1" x14ac:dyDescent="0.2">
      <c r="A34" s="430" t="s">
        <v>89</v>
      </c>
      <c r="B34" s="439"/>
      <c r="C34" s="375" t="s">
        <v>332</v>
      </c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437"/>
      <c r="AC34" s="360" t="s">
        <v>333</v>
      </c>
      <c r="AD34" s="361"/>
      <c r="AE34" s="361"/>
      <c r="AF34" s="433"/>
      <c r="AG34" s="434"/>
      <c r="AH34" s="435"/>
      <c r="AI34" s="435"/>
      <c r="AJ34" s="436"/>
      <c r="AK34" s="434"/>
      <c r="AL34" s="435"/>
      <c r="AM34" s="435"/>
      <c r="AN34" s="436"/>
      <c r="AO34" s="434"/>
      <c r="AP34" s="435"/>
      <c r="AQ34" s="435"/>
      <c r="AR34" s="436"/>
    </row>
    <row r="35" spans="1:44" ht="19.5" customHeight="1" x14ac:dyDescent="0.2">
      <c r="A35" s="430" t="s">
        <v>92</v>
      </c>
      <c r="B35" s="439"/>
      <c r="C35" s="375" t="s">
        <v>334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437"/>
      <c r="AC35" s="360" t="s">
        <v>335</v>
      </c>
      <c r="AD35" s="361"/>
      <c r="AE35" s="361"/>
      <c r="AF35" s="433"/>
      <c r="AG35" s="434"/>
      <c r="AH35" s="435"/>
      <c r="AI35" s="435"/>
      <c r="AJ35" s="436"/>
      <c r="AK35" s="434"/>
      <c r="AL35" s="435"/>
      <c r="AM35" s="435"/>
      <c r="AN35" s="436"/>
      <c r="AO35" s="434"/>
      <c r="AP35" s="435"/>
      <c r="AQ35" s="435"/>
      <c r="AR35" s="436"/>
    </row>
    <row r="36" spans="1:44" ht="19.5" customHeight="1" x14ac:dyDescent="0.2">
      <c r="A36" s="430" t="s">
        <v>95</v>
      </c>
      <c r="B36" s="439"/>
      <c r="C36" s="375" t="s">
        <v>336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437"/>
      <c r="AC36" s="360" t="s">
        <v>337</v>
      </c>
      <c r="AD36" s="361"/>
      <c r="AE36" s="361"/>
      <c r="AF36" s="433"/>
      <c r="AG36" s="434">
        <v>900000</v>
      </c>
      <c r="AH36" s="435"/>
      <c r="AI36" s="435"/>
      <c r="AJ36" s="436"/>
      <c r="AK36" s="434">
        <v>0</v>
      </c>
      <c r="AL36" s="435"/>
      <c r="AM36" s="435"/>
      <c r="AN36" s="436"/>
      <c r="AO36" s="434">
        <v>900000</v>
      </c>
      <c r="AP36" s="435"/>
      <c r="AQ36" s="435"/>
      <c r="AR36" s="436"/>
    </row>
    <row r="37" spans="1:44" ht="19.5" customHeight="1" x14ac:dyDescent="0.2">
      <c r="A37" s="430" t="s">
        <v>98</v>
      </c>
      <c r="B37" s="439"/>
      <c r="C37" s="375" t="s">
        <v>338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437"/>
      <c r="AC37" s="360" t="s">
        <v>339</v>
      </c>
      <c r="AD37" s="361"/>
      <c r="AE37" s="361"/>
      <c r="AF37" s="433"/>
      <c r="AG37" s="434"/>
      <c r="AH37" s="435"/>
      <c r="AI37" s="435"/>
      <c r="AJ37" s="436"/>
      <c r="AK37" s="434"/>
      <c r="AL37" s="435"/>
      <c r="AM37" s="435"/>
      <c r="AN37" s="436"/>
      <c r="AO37" s="434"/>
      <c r="AP37" s="435"/>
      <c r="AQ37" s="435"/>
      <c r="AR37" s="436"/>
    </row>
    <row r="38" spans="1:44" ht="19.5" customHeight="1" x14ac:dyDescent="0.2">
      <c r="A38" s="422" t="s">
        <v>101</v>
      </c>
      <c r="B38" s="438"/>
      <c r="C38" s="373" t="s">
        <v>340</v>
      </c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429"/>
      <c r="AC38" s="341" t="s">
        <v>341</v>
      </c>
      <c r="AD38" s="342"/>
      <c r="AE38" s="342"/>
      <c r="AF38" s="425"/>
      <c r="AG38" s="426">
        <f>SUM(AG33:AJ37)</f>
        <v>900000</v>
      </c>
      <c r="AH38" s="427"/>
      <c r="AI38" s="427"/>
      <c r="AJ38" s="428"/>
      <c r="AK38" s="426">
        <v>0</v>
      </c>
      <c r="AL38" s="427"/>
      <c r="AM38" s="427"/>
      <c r="AN38" s="428"/>
      <c r="AO38" s="426">
        <f>SUM(AO33:AR37)</f>
        <v>900000</v>
      </c>
      <c r="AP38" s="427"/>
      <c r="AQ38" s="427"/>
      <c r="AR38" s="428"/>
    </row>
    <row r="39" spans="1:44" ht="19.5" customHeight="1" x14ac:dyDescent="0.2">
      <c r="A39" s="430" t="s">
        <v>104</v>
      </c>
      <c r="B39" s="439"/>
      <c r="C39" s="375" t="s">
        <v>342</v>
      </c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437"/>
      <c r="AC39" s="360" t="s">
        <v>343</v>
      </c>
      <c r="AD39" s="361"/>
      <c r="AE39" s="361"/>
      <c r="AF39" s="433"/>
      <c r="AG39" s="434">
        <v>150000</v>
      </c>
      <c r="AH39" s="435"/>
      <c r="AI39" s="435"/>
      <c r="AJ39" s="436"/>
      <c r="AK39" s="434">
        <v>0</v>
      </c>
      <c r="AL39" s="435"/>
      <c r="AM39" s="435"/>
      <c r="AN39" s="436"/>
      <c r="AO39" s="434">
        <v>150000</v>
      </c>
      <c r="AP39" s="435"/>
      <c r="AQ39" s="435"/>
      <c r="AR39" s="436"/>
    </row>
    <row r="40" spans="1:44" ht="19.5" customHeight="1" x14ac:dyDescent="0.2">
      <c r="A40" s="422" t="s">
        <v>107</v>
      </c>
      <c r="B40" s="438"/>
      <c r="C40" s="373" t="s">
        <v>344</v>
      </c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429"/>
      <c r="AC40" s="341" t="s">
        <v>345</v>
      </c>
      <c r="AD40" s="342"/>
      <c r="AE40" s="342"/>
      <c r="AF40" s="425"/>
      <c r="AG40" s="426">
        <f>AG29+AG30+AG31+AG32+AG38+AG39</f>
        <v>2500000</v>
      </c>
      <c r="AH40" s="427"/>
      <c r="AI40" s="427"/>
      <c r="AJ40" s="428"/>
      <c r="AK40" s="426">
        <f>AK29+AK30+AK31+AK32+AK38+AK39</f>
        <v>0</v>
      </c>
      <c r="AL40" s="427"/>
      <c r="AM40" s="427"/>
      <c r="AN40" s="428"/>
      <c r="AO40" s="426">
        <f>AO29+AO30+AO31+AO32+AO38+AO39</f>
        <v>2500000</v>
      </c>
      <c r="AP40" s="427"/>
      <c r="AQ40" s="427"/>
      <c r="AR40" s="428"/>
    </row>
    <row r="41" spans="1:44" ht="19.5" customHeight="1" x14ac:dyDescent="0.2">
      <c r="A41" s="430" t="s">
        <v>110</v>
      </c>
      <c r="B41" s="439"/>
      <c r="C41" s="354" t="s">
        <v>346</v>
      </c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432"/>
      <c r="AC41" s="360" t="s">
        <v>347</v>
      </c>
      <c r="AD41" s="361"/>
      <c r="AE41" s="361"/>
      <c r="AF41" s="433"/>
      <c r="AG41" s="434">
        <v>1000000</v>
      </c>
      <c r="AH41" s="435"/>
      <c r="AI41" s="435"/>
      <c r="AJ41" s="436"/>
      <c r="AK41" s="434">
        <v>0</v>
      </c>
      <c r="AL41" s="435"/>
      <c r="AM41" s="435"/>
      <c r="AN41" s="436"/>
      <c r="AO41" s="434">
        <v>1000000</v>
      </c>
      <c r="AP41" s="435"/>
      <c r="AQ41" s="435"/>
      <c r="AR41" s="436"/>
    </row>
    <row r="42" spans="1:44" ht="19.5" customHeight="1" x14ac:dyDescent="0.2">
      <c r="A42" s="430" t="s">
        <v>113</v>
      </c>
      <c r="B42" s="439"/>
      <c r="C42" s="354" t="s">
        <v>348</v>
      </c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432"/>
      <c r="AC42" s="360" t="s">
        <v>349</v>
      </c>
      <c r="AD42" s="361"/>
      <c r="AE42" s="361"/>
      <c r="AF42" s="433"/>
      <c r="AG42" s="434">
        <v>300000</v>
      </c>
      <c r="AH42" s="435"/>
      <c r="AI42" s="435"/>
      <c r="AJ42" s="436"/>
      <c r="AK42" s="434">
        <v>0</v>
      </c>
      <c r="AL42" s="435"/>
      <c r="AM42" s="435"/>
      <c r="AN42" s="436"/>
      <c r="AO42" s="434">
        <v>300000</v>
      </c>
      <c r="AP42" s="435"/>
      <c r="AQ42" s="435"/>
      <c r="AR42" s="436"/>
    </row>
    <row r="43" spans="1:44" ht="19.5" customHeight="1" x14ac:dyDescent="0.2">
      <c r="A43" s="430" t="s">
        <v>116</v>
      </c>
      <c r="B43" s="439"/>
      <c r="C43" s="354" t="s">
        <v>350</v>
      </c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432"/>
      <c r="AC43" s="360" t="s">
        <v>351</v>
      </c>
      <c r="AD43" s="361"/>
      <c r="AE43" s="361"/>
      <c r="AF43" s="433"/>
      <c r="AG43" s="434"/>
      <c r="AH43" s="435"/>
      <c r="AI43" s="435"/>
      <c r="AJ43" s="436"/>
      <c r="AK43" s="434"/>
      <c r="AL43" s="435"/>
      <c r="AM43" s="435"/>
      <c r="AN43" s="436"/>
      <c r="AO43" s="434"/>
      <c r="AP43" s="435"/>
      <c r="AQ43" s="435"/>
      <c r="AR43" s="436"/>
    </row>
    <row r="44" spans="1:44" ht="19.5" customHeight="1" x14ac:dyDescent="0.2">
      <c r="A44" s="430" t="s">
        <v>119</v>
      </c>
      <c r="B44" s="439"/>
      <c r="C44" s="354" t="s">
        <v>352</v>
      </c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432"/>
      <c r="AC44" s="360" t="s">
        <v>353</v>
      </c>
      <c r="AD44" s="361"/>
      <c r="AE44" s="361"/>
      <c r="AF44" s="433"/>
      <c r="AG44" s="434"/>
      <c r="AH44" s="435"/>
      <c r="AI44" s="435"/>
      <c r="AJ44" s="436"/>
      <c r="AK44" s="434"/>
      <c r="AL44" s="435"/>
      <c r="AM44" s="435"/>
      <c r="AN44" s="436"/>
      <c r="AO44" s="434"/>
      <c r="AP44" s="435"/>
      <c r="AQ44" s="435"/>
      <c r="AR44" s="436"/>
    </row>
    <row r="45" spans="1:44" ht="19.5" customHeight="1" x14ac:dyDescent="0.2">
      <c r="A45" s="430" t="s">
        <v>122</v>
      </c>
      <c r="B45" s="439"/>
      <c r="C45" s="354" t="s">
        <v>354</v>
      </c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432"/>
      <c r="AC45" s="360" t="s">
        <v>355</v>
      </c>
      <c r="AD45" s="361"/>
      <c r="AE45" s="361"/>
      <c r="AF45" s="433"/>
      <c r="AG45" s="434"/>
      <c r="AH45" s="435"/>
      <c r="AI45" s="435"/>
      <c r="AJ45" s="436"/>
      <c r="AK45" s="434"/>
      <c r="AL45" s="435"/>
      <c r="AM45" s="435"/>
      <c r="AN45" s="436"/>
      <c r="AO45" s="434"/>
      <c r="AP45" s="435"/>
      <c r="AQ45" s="435"/>
      <c r="AR45" s="436"/>
    </row>
    <row r="46" spans="1:44" ht="19.5" customHeight="1" x14ac:dyDescent="0.2">
      <c r="A46" s="430" t="s">
        <v>125</v>
      </c>
      <c r="B46" s="439"/>
      <c r="C46" s="354" t="s">
        <v>356</v>
      </c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432"/>
      <c r="AC46" s="360" t="s">
        <v>357</v>
      </c>
      <c r="AD46" s="361"/>
      <c r="AE46" s="361"/>
      <c r="AF46" s="433"/>
      <c r="AG46" s="434"/>
      <c r="AH46" s="435"/>
      <c r="AI46" s="435"/>
      <c r="AJ46" s="436"/>
      <c r="AK46" s="434"/>
      <c r="AL46" s="435"/>
      <c r="AM46" s="435"/>
      <c r="AN46" s="436"/>
      <c r="AO46" s="434"/>
      <c r="AP46" s="435"/>
      <c r="AQ46" s="435"/>
      <c r="AR46" s="436"/>
    </row>
    <row r="47" spans="1:44" ht="19.5" customHeight="1" x14ac:dyDescent="0.2">
      <c r="A47" s="430" t="s">
        <v>128</v>
      </c>
      <c r="B47" s="439"/>
      <c r="C47" s="354" t="s">
        <v>358</v>
      </c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432"/>
      <c r="AC47" s="360" t="s">
        <v>359</v>
      </c>
      <c r="AD47" s="361"/>
      <c r="AE47" s="361"/>
      <c r="AF47" s="433"/>
      <c r="AG47" s="434"/>
      <c r="AH47" s="435"/>
      <c r="AI47" s="435"/>
      <c r="AJ47" s="436"/>
      <c r="AK47" s="434"/>
      <c r="AL47" s="435"/>
      <c r="AM47" s="435"/>
      <c r="AN47" s="436"/>
      <c r="AO47" s="434"/>
      <c r="AP47" s="435"/>
      <c r="AQ47" s="435"/>
      <c r="AR47" s="436"/>
    </row>
    <row r="48" spans="1:44" ht="19.5" customHeight="1" x14ac:dyDescent="0.2">
      <c r="A48" s="430" t="s">
        <v>131</v>
      </c>
      <c r="B48" s="439"/>
      <c r="C48" s="354" t="s">
        <v>360</v>
      </c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432"/>
      <c r="AC48" s="360" t="s">
        <v>361</v>
      </c>
      <c r="AD48" s="361"/>
      <c r="AE48" s="361"/>
      <c r="AF48" s="433"/>
      <c r="AG48" s="434"/>
      <c r="AH48" s="435"/>
      <c r="AI48" s="435"/>
      <c r="AJ48" s="436"/>
      <c r="AK48" s="434"/>
      <c r="AL48" s="435"/>
      <c r="AM48" s="435"/>
      <c r="AN48" s="436"/>
      <c r="AO48" s="434"/>
      <c r="AP48" s="435"/>
      <c r="AQ48" s="435"/>
      <c r="AR48" s="436"/>
    </row>
    <row r="49" spans="1:44" ht="19.5" customHeight="1" x14ac:dyDescent="0.2">
      <c r="A49" s="430" t="s">
        <v>134</v>
      </c>
      <c r="B49" s="439"/>
      <c r="C49" s="354" t="s">
        <v>362</v>
      </c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432"/>
      <c r="AC49" s="360" t="s">
        <v>363</v>
      </c>
      <c r="AD49" s="361"/>
      <c r="AE49" s="361"/>
      <c r="AF49" s="433"/>
      <c r="AG49" s="434"/>
      <c r="AH49" s="435"/>
      <c r="AI49" s="435"/>
      <c r="AJ49" s="436"/>
      <c r="AK49" s="434"/>
      <c r="AL49" s="435"/>
      <c r="AM49" s="435"/>
      <c r="AN49" s="436"/>
      <c r="AO49" s="434"/>
      <c r="AP49" s="435"/>
      <c r="AQ49" s="435"/>
      <c r="AR49" s="436"/>
    </row>
    <row r="50" spans="1:44" ht="19.5" customHeight="1" x14ac:dyDescent="0.2">
      <c r="A50" s="430" t="s">
        <v>137</v>
      </c>
      <c r="B50" s="439"/>
      <c r="C50" s="354" t="s">
        <v>364</v>
      </c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432"/>
      <c r="AC50" s="360" t="s">
        <v>365</v>
      </c>
      <c r="AD50" s="361"/>
      <c r="AE50" s="361"/>
      <c r="AF50" s="433"/>
      <c r="AG50" s="434"/>
      <c r="AH50" s="435"/>
      <c r="AI50" s="435"/>
      <c r="AJ50" s="436"/>
      <c r="AK50" s="434"/>
      <c r="AL50" s="435"/>
      <c r="AM50" s="435"/>
      <c r="AN50" s="436"/>
      <c r="AO50" s="434"/>
      <c r="AP50" s="435"/>
      <c r="AQ50" s="435"/>
      <c r="AR50" s="436"/>
    </row>
    <row r="51" spans="1:44" ht="19.5" customHeight="1" x14ac:dyDescent="0.2">
      <c r="A51" s="422" t="s">
        <v>140</v>
      </c>
      <c r="B51" s="438"/>
      <c r="C51" s="349" t="s">
        <v>366</v>
      </c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424"/>
      <c r="AC51" s="341" t="s">
        <v>367</v>
      </c>
      <c r="AD51" s="342"/>
      <c r="AE51" s="342"/>
      <c r="AF51" s="425"/>
      <c r="AG51" s="426">
        <f>SUM(AG41:AJ50)</f>
        <v>1300000</v>
      </c>
      <c r="AH51" s="427"/>
      <c r="AI51" s="427"/>
      <c r="AJ51" s="428"/>
      <c r="AK51" s="426">
        <f>SUM(AK41:AN50)</f>
        <v>0</v>
      </c>
      <c r="AL51" s="427"/>
      <c r="AM51" s="427"/>
      <c r="AN51" s="428"/>
      <c r="AO51" s="426">
        <f>SUM(AO41:AR50)</f>
        <v>1300000</v>
      </c>
      <c r="AP51" s="427"/>
      <c r="AQ51" s="427"/>
      <c r="AR51" s="428"/>
    </row>
    <row r="52" spans="1:44" ht="19.5" customHeight="1" x14ac:dyDescent="0.2">
      <c r="A52" s="430">
        <v>45</v>
      </c>
      <c r="B52" s="431"/>
      <c r="C52" s="354" t="s">
        <v>368</v>
      </c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432"/>
      <c r="AC52" s="360" t="s">
        <v>369</v>
      </c>
      <c r="AD52" s="361"/>
      <c r="AE52" s="361"/>
      <c r="AF52" s="433"/>
      <c r="AG52" s="434"/>
      <c r="AH52" s="435"/>
      <c r="AI52" s="435"/>
      <c r="AJ52" s="436"/>
      <c r="AK52" s="434"/>
      <c r="AL52" s="435"/>
      <c r="AM52" s="435"/>
      <c r="AN52" s="436"/>
      <c r="AO52" s="434"/>
      <c r="AP52" s="435"/>
      <c r="AQ52" s="435"/>
      <c r="AR52" s="436"/>
    </row>
    <row r="53" spans="1:44" ht="19.5" customHeight="1" x14ac:dyDescent="0.2">
      <c r="A53" s="430">
        <v>46</v>
      </c>
      <c r="B53" s="431"/>
      <c r="C53" s="354" t="s">
        <v>370</v>
      </c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432"/>
      <c r="AC53" s="360" t="s">
        <v>371</v>
      </c>
      <c r="AD53" s="361"/>
      <c r="AE53" s="361"/>
      <c r="AF53" s="433"/>
      <c r="AG53" s="434"/>
      <c r="AH53" s="435"/>
      <c r="AI53" s="435"/>
      <c r="AJ53" s="436"/>
      <c r="AK53" s="434"/>
      <c r="AL53" s="435"/>
      <c r="AM53" s="435"/>
      <c r="AN53" s="436"/>
      <c r="AO53" s="434"/>
      <c r="AP53" s="435"/>
      <c r="AQ53" s="435"/>
      <c r="AR53" s="436"/>
    </row>
    <row r="54" spans="1:44" ht="19.5" customHeight="1" x14ac:dyDescent="0.2">
      <c r="A54" s="430">
        <v>47</v>
      </c>
      <c r="B54" s="431"/>
      <c r="C54" s="354" t="s">
        <v>372</v>
      </c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432"/>
      <c r="AC54" s="360" t="s">
        <v>373</v>
      </c>
      <c r="AD54" s="361"/>
      <c r="AE54" s="361"/>
      <c r="AF54" s="433"/>
      <c r="AG54" s="434"/>
      <c r="AH54" s="435"/>
      <c r="AI54" s="435"/>
      <c r="AJ54" s="436"/>
      <c r="AK54" s="434"/>
      <c r="AL54" s="435"/>
      <c r="AM54" s="435"/>
      <c r="AN54" s="436"/>
      <c r="AO54" s="434"/>
      <c r="AP54" s="435"/>
      <c r="AQ54" s="435"/>
      <c r="AR54" s="436"/>
    </row>
    <row r="55" spans="1:44" ht="19.5" customHeight="1" x14ac:dyDescent="0.2">
      <c r="A55" s="430">
        <v>48</v>
      </c>
      <c r="B55" s="431"/>
      <c r="C55" s="354" t="s">
        <v>374</v>
      </c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432"/>
      <c r="AC55" s="360" t="s">
        <v>375</v>
      </c>
      <c r="AD55" s="361"/>
      <c r="AE55" s="361"/>
      <c r="AF55" s="433"/>
      <c r="AG55" s="434"/>
      <c r="AH55" s="435"/>
      <c r="AI55" s="435"/>
      <c r="AJ55" s="436"/>
      <c r="AK55" s="434"/>
      <c r="AL55" s="435"/>
      <c r="AM55" s="435"/>
      <c r="AN55" s="436"/>
      <c r="AO55" s="434"/>
      <c r="AP55" s="435"/>
      <c r="AQ55" s="435"/>
      <c r="AR55" s="436"/>
    </row>
    <row r="56" spans="1:44" ht="19.5" customHeight="1" x14ac:dyDescent="0.2">
      <c r="A56" s="430">
        <v>49</v>
      </c>
      <c r="B56" s="431"/>
      <c r="C56" s="354" t="s">
        <v>376</v>
      </c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432"/>
      <c r="AC56" s="360" t="s">
        <v>377</v>
      </c>
      <c r="AD56" s="361"/>
      <c r="AE56" s="361"/>
      <c r="AF56" s="433"/>
      <c r="AG56" s="434"/>
      <c r="AH56" s="435"/>
      <c r="AI56" s="435"/>
      <c r="AJ56" s="436"/>
      <c r="AK56" s="434"/>
      <c r="AL56" s="435"/>
      <c r="AM56" s="435"/>
      <c r="AN56" s="436"/>
      <c r="AO56" s="434"/>
      <c r="AP56" s="435"/>
      <c r="AQ56" s="435"/>
      <c r="AR56" s="436"/>
    </row>
    <row r="57" spans="1:44" ht="19.5" customHeight="1" x14ac:dyDescent="0.2">
      <c r="A57" s="422">
        <v>50</v>
      </c>
      <c r="B57" s="423"/>
      <c r="C57" s="373" t="s">
        <v>378</v>
      </c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429"/>
      <c r="AC57" s="341" t="s">
        <v>379</v>
      </c>
      <c r="AD57" s="342"/>
      <c r="AE57" s="342"/>
      <c r="AF57" s="425"/>
      <c r="AG57" s="426">
        <f>SUM(AG52:AJ56)</f>
        <v>0</v>
      </c>
      <c r="AH57" s="427"/>
      <c r="AI57" s="427"/>
      <c r="AJ57" s="428"/>
      <c r="AK57" s="426">
        <f>SUM(AK52:AN56)</f>
        <v>0</v>
      </c>
      <c r="AL57" s="427"/>
      <c r="AM57" s="427"/>
      <c r="AN57" s="428"/>
      <c r="AO57" s="426">
        <f>SUM(AO52:AR56)</f>
        <v>0</v>
      </c>
      <c r="AP57" s="427"/>
      <c r="AQ57" s="427"/>
      <c r="AR57" s="428"/>
    </row>
    <row r="58" spans="1:44" ht="29.25" customHeight="1" x14ac:dyDescent="0.2">
      <c r="A58" s="430">
        <v>51</v>
      </c>
      <c r="B58" s="431"/>
      <c r="C58" s="354" t="s">
        <v>380</v>
      </c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432"/>
      <c r="AC58" s="360" t="s">
        <v>381</v>
      </c>
      <c r="AD58" s="361"/>
      <c r="AE58" s="361"/>
      <c r="AF58" s="433"/>
      <c r="AG58" s="434"/>
      <c r="AH58" s="435"/>
      <c r="AI58" s="435"/>
      <c r="AJ58" s="436"/>
      <c r="AK58" s="434"/>
      <c r="AL58" s="435"/>
      <c r="AM58" s="435"/>
      <c r="AN58" s="436"/>
      <c r="AO58" s="434"/>
      <c r="AP58" s="435"/>
      <c r="AQ58" s="435"/>
      <c r="AR58" s="436"/>
    </row>
    <row r="59" spans="1:44" ht="29.25" customHeight="1" x14ac:dyDescent="0.2">
      <c r="A59" s="430">
        <v>52</v>
      </c>
      <c r="B59" s="431"/>
      <c r="C59" s="375" t="s">
        <v>382</v>
      </c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437"/>
      <c r="AC59" s="360" t="s">
        <v>383</v>
      </c>
      <c r="AD59" s="361"/>
      <c r="AE59" s="361"/>
      <c r="AF59" s="433"/>
      <c r="AG59" s="434">
        <v>500000</v>
      </c>
      <c r="AH59" s="435"/>
      <c r="AI59" s="435"/>
      <c r="AJ59" s="436"/>
      <c r="AK59" s="434">
        <v>0</v>
      </c>
      <c r="AL59" s="435"/>
      <c r="AM59" s="435"/>
      <c r="AN59" s="436"/>
      <c r="AO59" s="434">
        <v>560000</v>
      </c>
      <c r="AP59" s="435"/>
      <c r="AQ59" s="435"/>
      <c r="AR59" s="436"/>
    </row>
    <row r="60" spans="1:44" ht="19.5" customHeight="1" x14ac:dyDescent="0.2">
      <c r="A60" s="430">
        <v>53</v>
      </c>
      <c r="B60" s="431"/>
      <c r="C60" s="354" t="s">
        <v>384</v>
      </c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432"/>
      <c r="AC60" s="360" t="s">
        <v>385</v>
      </c>
      <c r="AD60" s="361"/>
      <c r="AE60" s="361"/>
      <c r="AF60" s="433"/>
      <c r="AG60" s="434"/>
      <c r="AH60" s="435"/>
      <c r="AI60" s="435"/>
      <c r="AJ60" s="436"/>
      <c r="AK60" s="434"/>
      <c r="AL60" s="435"/>
      <c r="AM60" s="435"/>
      <c r="AN60" s="436"/>
      <c r="AO60" s="434"/>
      <c r="AP60" s="435"/>
      <c r="AQ60" s="435"/>
      <c r="AR60" s="436"/>
    </row>
    <row r="61" spans="1:44" ht="19.5" customHeight="1" x14ac:dyDescent="0.2">
      <c r="A61" s="422">
        <v>54</v>
      </c>
      <c r="B61" s="423"/>
      <c r="C61" s="373" t="s">
        <v>386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429"/>
      <c r="AC61" s="341" t="s">
        <v>387</v>
      </c>
      <c r="AD61" s="342"/>
      <c r="AE61" s="342"/>
      <c r="AF61" s="425"/>
      <c r="AG61" s="426">
        <f>SUM(AG58:AJ60)</f>
        <v>500000</v>
      </c>
      <c r="AH61" s="427"/>
      <c r="AI61" s="427"/>
      <c r="AJ61" s="428"/>
      <c r="AK61" s="426">
        <f>SUM(AK58:AN60)</f>
        <v>0</v>
      </c>
      <c r="AL61" s="427"/>
      <c r="AM61" s="427"/>
      <c r="AN61" s="428"/>
      <c r="AO61" s="426">
        <f>SUM(AO58:AR60)</f>
        <v>560000</v>
      </c>
      <c r="AP61" s="427"/>
      <c r="AQ61" s="427"/>
      <c r="AR61" s="428"/>
    </row>
    <row r="62" spans="1:44" ht="29.25" customHeight="1" x14ac:dyDescent="0.2">
      <c r="A62" s="430">
        <v>55</v>
      </c>
      <c r="B62" s="431"/>
      <c r="C62" s="354" t="s">
        <v>388</v>
      </c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432"/>
      <c r="AC62" s="360" t="s">
        <v>389</v>
      </c>
      <c r="AD62" s="361"/>
      <c r="AE62" s="361"/>
      <c r="AF62" s="433"/>
      <c r="AG62" s="434"/>
      <c r="AH62" s="435"/>
      <c r="AI62" s="435"/>
      <c r="AJ62" s="436"/>
      <c r="AK62" s="434"/>
      <c r="AL62" s="435"/>
      <c r="AM62" s="435"/>
      <c r="AN62" s="436"/>
      <c r="AO62" s="434"/>
      <c r="AP62" s="435"/>
      <c r="AQ62" s="435"/>
      <c r="AR62" s="436"/>
    </row>
    <row r="63" spans="1:44" ht="29.25" customHeight="1" x14ac:dyDescent="0.2">
      <c r="A63" s="430">
        <v>56</v>
      </c>
      <c r="B63" s="431"/>
      <c r="C63" s="375" t="s">
        <v>390</v>
      </c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437"/>
      <c r="AC63" s="360" t="s">
        <v>391</v>
      </c>
      <c r="AD63" s="361"/>
      <c r="AE63" s="361"/>
      <c r="AF63" s="433"/>
      <c r="AG63" s="434">
        <v>500000</v>
      </c>
      <c r="AH63" s="435"/>
      <c r="AI63" s="435"/>
      <c r="AJ63" s="436"/>
      <c r="AK63" s="434">
        <v>300000</v>
      </c>
      <c r="AL63" s="435"/>
      <c r="AM63" s="435"/>
      <c r="AN63" s="436"/>
      <c r="AO63" s="434">
        <v>800000</v>
      </c>
      <c r="AP63" s="435"/>
      <c r="AQ63" s="435"/>
      <c r="AR63" s="436"/>
    </row>
    <row r="64" spans="1:44" ht="19.5" customHeight="1" x14ac:dyDescent="0.2">
      <c r="A64" s="430">
        <v>57</v>
      </c>
      <c r="B64" s="431"/>
      <c r="C64" s="354" t="s">
        <v>392</v>
      </c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432"/>
      <c r="AC64" s="360" t="s">
        <v>393</v>
      </c>
      <c r="AD64" s="361"/>
      <c r="AE64" s="361"/>
      <c r="AF64" s="433"/>
      <c r="AG64" s="434"/>
      <c r="AH64" s="435"/>
      <c r="AI64" s="435"/>
      <c r="AJ64" s="436"/>
      <c r="AK64" s="434"/>
      <c r="AL64" s="435"/>
      <c r="AM64" s="435"/>
      <c r="AN64" s="436"/>
      <c r="AO64" s="434"/>
      <c r="AP64" s="435"/>
      <c r="AQ64" s="435"/>
      <c r="AR64" s="436"/>
    </row>
    <row r="65" spans="1:44" ht="19.5" customHeight="1" x14ac:dyDescent="0.2">
      <c r="A65" s="422">
        <v>58</v>
      </c>
      <c r="B65" s="423"/>
      <c r="C65" s="373" t="s">
        <v>394</v>
      </c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429"/>
      <c r="AC65" s="341" t="s">
        <v>395</v>
      </c>
      <c r="AD65" s="342"/>
      <c r="AE65" s="342"/>
      <c r="AF65" s="425"/>
      <c r="AG65" s="426">
        <f>SUM(AG62:AJ64)</f>
        <v>500000</v>
      </c>
      <c r="AH65" s="427"/>
      <c r="AI65" s="427"/>
      <c r="AJ65" s="428"/>
      <c r="AK65" s="426">
        <f>SUM(AK62:AN64)</f>
        <v>300000</v>
      </c>
      <c r="AL65" s="427"/>
      <c r="AM65" s="427"/>
      <c r="AN65" s="428"/>
      <c r="AO65" s="426">
        <f>SUM(AO62:AR64)</f>
        <v>800000</v>
      </c>
      <c r="AP65" s="427"/>
      <c r="AQ65" s="427"/>
      <c r="AR65" s="428"/>
    </row>
    <row r="66" spans="1:44" ht="19.5" customHeight="1" x14ac:dyDescent="0.2">
      <c r="A66" s="422">
        <v>59</v>
      </c>
      <c r="B66" s="423"/>
      <c r="C66" s="349" t="s">
        <v>396</v>
      </c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424"/>
      <c r="AC66" s="341" t="s">
        <v>397</v>
      </c>
      <c r="AD66" s="342"/>
      <c r="AE66" s="342"/>
      <c r="AF66" s="425"/>
      <c r="AG66" s="426">
        <f>AG20+AG26+AG40+AG51+AG57+AG61+AG65</f>
        <v>44883897</v>
      </c>
      <c r="AH66" s="427"/>
      <c r="AI66" s="427"/>
      <c r="AJ66" s="428"/>
      <c r="AK66" s="426">
        <f>AK20+AK26+AK40+AK51+AK57+AK61+AK65</f>
        <v>300000</v>
      </c>
      <c r="AL66" s="427"/>
      <c r="AM66" s="427"/>
      <c r="AN66" s="428"/>
      <c r="AO66" s="426">
        <f>AO20+AO26+AO40+AO51+AO57+AO61+AO65</f>
        <v>45243897</v>
      </c>
      <c r="AP66" s="427"/>
      <c r="AQ66" s="427"/>
      <c r="AR66" s="428"/>
    </row>
  </sheetData>
  <mergeCells count="366">
    <mergeCell ref="AM1:AR1"/>
    <mergeCell ref="A2:AR2"/>
    <mergeCell ref="A3:AR3"/>
    <mergeCell ref="A4:AR4"/>
    <mergeCell ref="A5:AJ5"/>
    <mergeCell ref="A6:AJ6"/>
    <mergeCell ref="A7:B7"/>
    <mergeCell ref="C7:AB7"/>
    <mergeCell ref="AC7:AF7"/>
    <mergeCell ref="AG7:AJ7"/>
    <mergeCell ref="AK7:AN7"/>
    <mergeCell ref="AO7:AR7"/>
    <mergeCell ref="A8:B8"/>
    <mergeCell ref="C8:AB8"/>
    <mergeCell ref="AC8:AF8"/>
    <mergeCell ref="AG8:AJ8"/>
    <mergeCell ref="AK8:AN8"/>
    <mergeCell ref="AO8:AR8"/>
    <mergeCell ref="A9:B9"/>
    <mergeCell ref="C9:AB9"/>
    <mergeCell ref="AC9:AF9"/>
    <mergeCell ref="AG9:AJ9"/>
    <mergeCell ref="AK9:AN9"/>
    <mergeCell ref="AO9:AR9"/>
    <mergeCell ref="A10:B10"/>
    <mergeCell ref="C10:AB10"/>
    <mergeCell ref="AC10:AF10"/>
    <mergeCell ref="AG10:AJ10"/>
    <mergeCell ref="AK10:AN10"/>
    <mergeCell ref="AO10:AR10"/>
    <mergeCell ref="A11:B11"/>
    <mergeCell ref="C11:AB11"/>
    <mergeCell ref="AC11:AF11"/>
    <mergeCell ref="AG11:AJ11"/>
    <mergeCell ref="AK11:AN11"/>
    <mergeCell ref="AO11:AR11"/>
    <mergeCell ref="A12:B12"/>
    <mergeCell ref="C12:AB12"/>
    <mergeCell ref="AC12:AF12"/>
    <mergeCell ref="AG12:AJ12"/>
    <mergeCell ref="AK12:AN12"/>
    <mergeCell ref="AO12:AR12"/>
    <mergeCell ref="A13:B13"/>
    <mergeCell ref="C13:AB13"/>
    <mergeCell ref="AC13:AF13"/>
    <mergeCell ref="AG13:AJ13"/>
    <mergeCell ref="AK13:AN13"/>
    <mergeCell ref="AO13:AR13"/>
    <mergeCell ref="A14:B14"/>
    <mergeCell ref="C14:AB14"/>
    <mergeCell ref="AC14:AF14"/>
    <mergeCell ref="AG14:AJ14"/>
    <mergeCell ref="AK14:AN14"/>
    <mergeCell ref="AO14:AR14"/>
    <mergeCell ref="A15:B15"/>
    <mergeCell ref="C15:AB15"/>
    <mergeCell ref="AC15:AF15"/>
    <mergeCell ref="AG15:AJ15"/>
    <mergeCell ref="AK15:AN15"/>
    <mergeCell ref="AO15:AR15"/>
    <mergeCell ref="A16:B16"/>
    <mergeCell ref="C16:AB16"/>
    <mergeCell ref="AC16:AF16"/>
    <mergeCell ref="AG16:AJ16"/>
    <mergeCell ref="AK16:AN16"/>
    <mergeCell ref="AO16:AR16"/>
    <mergeCell ref="A17:B17"/>
    <mergeCell ref="C17:AB17"/>
    <mergeCell ref="AC17:AF17"/>
    <mergeCell ref="AG17:AJ17"/>
    <mergeCell ref="AK17:AN17"/>
    <mergeCell ref="AO17:AR17"/>
    <mergeCell ref="A18:B18"/>
    <mergeCell ref="C18:AB18"/>
    <mergeCell ref="AC18:AF18"/>
    <mergeCell ref="AG18:AJ18"/>
    <mergeCell ref="AK18:AN18"/>
    <mergeCell ref="AO18:AR18"/>
    <mergeCell ref="A19:B19"/>
    <mergeCell ref="C19:AB19"/>
    <mergeCell ref="AC19:AF19"/>
    <mergeCell ref="AG19:AJ19"/>
    <mergeCell ref="AK19:AN19"/>
    <mergeCell ref="AO19:AR19"/>
    <mergeCell ref="A20:B20"/>
    <mergeCell ref="C20:AB20"/>
    <mergeCell ref="AC20:AF20"/>
    <mergeCell ref="AG20:AJ20"/>
    <mergeCell ref="AK20:AN20"/>
    <mergeCell ref="AO20:AR20"/>
    <mergeCell ref="A21:B21"/>
    <mergeCell ref="C21:AB21"/>
    <mergeCell ref="AC21:AF21"/>
    <mergeCell ref="AG21:AJ21"/>
    <mergeCell ref="AK21:AN21"/>
    <mergeCell ref="AO21:AR21"/>
    <mergeCell ref="A22:B22"/>
    <mergeCell ref="C22:AB22"/>
    <mergeCell ref="AC22:AF22"/>
    <mergeCell ref="AG22:AJ22"/>
    <mergeCell ref="AK22:AN22"/>
    <mergeCell ref="AO22:AR22"/>
    <mergeCell ref="A23:B23"/>
    <mergeCell ref="C23:AB23"/>
    <mergeCell ref="AC23:AF23"/>
    <mergeCell ref="AG23:AJ23"/>
    <mergeCell ref="AK23:AN23"/>
    <mergeCell ref="AO23:AR23"/>
    <mergeCell ref="A24:B24"/>
    <mergeCell ref="C24:AB24"/>
    <mergeCell ref="AC24:AF24"/>
    <mergeCell ref="AG24:AJ24"/>
    <mergeCell ref="AK24:AN24"/>
    <mergeCell ref="AO24:AR24"/>
    <mergeCell ref="A25:B25"/>
    <mergeCell ref="C25:AB25"/>
    <mergeCell ref="AC25:AF25"/>
    <mergeCell ref="AG25:AJ25"/>
    <mergeCell ref="AK25:AN25"/>
    <mergeCell ref="AO25:AR25"/>
    <mergeCell ref="A26:B26"/>
    <mergeCell ref="C26:AB26"/>
    <mergeCell ref="AC26:AF26"/>
    <mergeCell ref="AG26:AJ26"/>
    <mergeCell ref="AK26:AN26"/>
    <mergeCell ref="AO26:AR26"/>
    <mergeCell ref="A27:B27"/>
    <mergeCell ref="C27:AB27"/>
    <mergeCell ref="AC27:AF27"/>
    <mergeCell ref="AG27:AJ27"/>
    <mergeCell ref="AK27:AN27"/>
    <mergeCell ref="AO27:AR27"/>
    <mergeCell ref="A28:B28"/>
    <mergeCell ref="C28:AB28"/>
    <mergeCell ref="AC28:AF28"/>
    <mergeCell ref="AG28:AJ28"/>
    <mergeCell ref="AK28:AN28"/>
    <mergeCell ref="AO28:AR28"/>
    <mergeCell ref="A29:B29"/>
    <mergeCell ref="C29:AB29"/>
    <mergeCell ref="AC29:AF29"/>
    <mergeCell ref="AG29:AJ29"/>
    <mergeCell ref="AK29:AN29"/>
    <mergeCell ref="AO29:AR29"/>
    <mergeCell ref="A30:B30"/>
    <mergeCell ref="C30:AB30"/>
    <mergeCell ref="AC30:AF30"/>
    <mergeCell ref="AG30:AJ30"/>
    <mergeCell ref="AK30:AN30"/>
    <mergeCell ref="AO30:AR30"/>
    <mergeCell ref="A31:B31"/>
    <mergeCell ref="C31:AB31"/>
    <mergeCell ref="AC31:AF31"/>
    <mergeCell ref="AG31:AJ31"/>
    <mergeCell ref="AK31:AN31"/>
    <mergeCell ref="AO31:AR31"/>
    <mergeCell ref="A32:B32"/>
    <mergeCell ref="C32:AB32"/>
    <mergeCell ref="AC32:AF32"/>
    <mergeCell ref="AG32:AJ32"/>
    <mergeCell ref="AK32:AN32"/>
    <mergeCell ref="AO32:AR32"/>
    <mergeCell ref="A33:B33"/>
    <mergeCell ref="C33:AB33"/>
    <mergeCell ref="AC33:AF33"/>
    <mergeCell ref="AG33:AJ33"/>
    <mergeCell ref="AK33:AN33"/>
    <mergeCell ref="AO33:AR33"/>
    <mergeCell ref="A34:B34"/>
    <mergeCell ref="C34:AB34"/>
    <mergeCell ref="AC34:AF34"/>
    <mergeCell ref="AG34:AJ34"/>
    <mergeCell ref="AK34:AN34"/>
    <mergeCell ref="AO34:AR34"/>
    <mergeCell ref="A35:B35"/>
    <mergeCell ref="C35:AB35"/>
    <mergeCell ref="AC35:AF35"/>
    <mergeCell ref="AG35:AJ35"/>
    <mergeCell ref="AK35:AN35"/>
    <mergeCell ref="AO35:AR35"/>
    <mergeCell ref="A36:B36"/>
    <mergeCell ref="C36:AB36"/>
    <mergeCell ref="AC36:AF36"/>
    <mergeCell ref="AG36:AJ36"/>
    <mergeCell ref="AK36:AN36"/>
    <mergeCell ref="AO36:AR36"/>
    <mergeCell ref="A37:B37"/>
    <mergeCell ref="C37:AB37"/>
    <mergeCell ref="AC37:AF37"/>
    <mergeCell ref="AG37:AJ37"/>
    <mergeCell ref="AK37:AN37"/>
    <mergeCell ref="AO37:AR37"/>
    <mergeCell ref="A38:B38"/>
    <mergeCell ref="C38:AB38"/>
    <mergeCell ref="AC38:AF38"/>
    <mergeCell ref="AG38:AJ38"/>
    <mergeCell ref="AK38:AN38"/>
    <mergeCell ref="AO38:AR38"/>
    <mergeCell ref="A39:B39"/>
    <mergeCell ref="C39:AB39"/>
    <mergeCell ref="AC39:AF39"/>
    <mergeCell ref="AG39:AJ39"/>
    <mergeCell ref="AK39:AN39"/>
    <mergeCell ref="AO39:AR39"/>
    <mergeCell ref="A40:B40"/>
    <mergeCell ref="C40:AB40"/>
    <mergeCell ref="AC40:AF40"/>
    <mergeCell ref="AG40:AJ40"/>
    <mergeCell ref="AK40:AN40"/>
    <mergeCell ref="AO40:AR40"/>
    <mergeCell ref="A41:B41"/>
    <mergeCell ref="C41:AB41"/>
    <mergeCell ref="AC41:AF41"/>
    <mergeCell ref="AG41:AJ41"/>
    <mergeCell ref="AK41:AN41"/>
    <mergeCell ref="AO41:AR41"/>
    <mergeCell ref="A42:B42"/>
    <mergeCell ref="C42:AB42"/>
    <mergeCell ref="AC42:AF42"/>
    <mergeCell ref="AG42:AJ42"/>
    <mergeCell ref="AK42:AN42"/>
    <mergeCell ref="AO42:AR42"/>
    <mergeCell ref="A43:B43"/>
    <mergeCell ref="C43:AB43"/>
    <mergeCell ref="AC43:AF43"/>
    <mergeCell ref="AG43:AJ43"/>
    <mergeCell ref="AK43:AN43"/>
    <mergeCell ref="AO43:AR43"/>
    <mergeCell ref="A44:B44"/>
    <mergeCell ref="C44:AB44"/>
    <mergeCell ref="AC44:AF44"/>
    <mergeCell ref="AG44:AJ44"/>
    <mergeCell ref="AK44:AN44"/>
    <mergeCell ref="AO44:AR44"/>
    <mergeCell ref="A45:B45"/>
    <mergeCell ref="C45:AB45"/>
    <mergeCell ref="AC45:AF45"/>
    <mergeCell ref="AG45:AJ45"/>
    <mergeCell ref="AK45:AN45"/>
    <mergeCell ref="AO45:AR45"/>
    <mergeCell ref="A46:B46"/>
    <mergeCell ref="C46:AB46"/>
    <mergeCell ref="AC46:AF46"/>
    <mergeCell ref="AG46:AJ46"/>
    <mergeCell ref="AK46:AN46"/>
    <mergeCell ref="AO46:AR46"/>
    <mergeCell ref="A47:B47"/>
    <mergeCell ref="C47:AB47"/>
    <mergeCell ref="AC47:AF47"/>
    <mergeCell ref="AG47:AJ47"/>
    <mergeCell ref="AK47:AN47"/>
    <mergeCell ref="AO47:AR47"/>
    <mergeCell ref="A48:B48"/>
    <mergeCell ref="C48:AB48"/>
    <mergeCell ref="AC48:AF48"/>
    <mergeCell ref="AG48:AJ48"/>
    <mergeCell ref="AK48:AN48"/>
    <mergeCell ref="AO48:AR48"/>
    <mergeCell ref="A49:B49"/>
    <mergeCell ref="C49:AB49"/>
    <mergeCell ref="AC49:AF49"/>
    <mergeCell ref="AG49:AJ49"/>
    <mergeCell ref="AK49:AN49"/>
    <mergeCell ref="AO49:AR49"/>
    <mergeCell ref="A50:B50"/>
    <mergeCell ref="C50:AB50"/>
    <mergeCell ref="AC50:AF50"/>
    <mergeCell ref="AG50:AJ50"/>
    <mergeCell ref="AK50:AN50"/>
    <mergeCell ref="AO50:AR50"/>
    <mergeCell ref="A51:B51"/>
    <mergeCell ref="C51:AB51"/>
    <mergeCell ref="AC51:AF51"/>
    <mergeCell ref="AG51:AJ51"/>
    <mergeCell ref="AK51:AN51"/>
    <mergeCell ref="AO51:AR51"/>
    <mergeCell ref="A52:B52"/>
    <mergeCell ref="C52:AB52"/>
    <mergeCell ref="AC52:AF52"/>
    <mergeCell ref="AG52:AJ52"/>
    <mergeCell ref="AK52:AN52"/>
    <mergeCell ref="AO52:AR52"/>
    <mergeCell ref="A53:B53"/>
    <mergeCell ref="C53:AB53"/>
    <mergeCell ref="AC53:AF53"/>
    <mergeCell ref="AG53:AJ53"/>
    <mergeCell ref="AK53:AN53"/>
    <mergeCell ref="AO53:AR53"/>
    <mergeCell ref="A54:B54"/>
    <mergeCell ref="C54:AB54"/>
    <mergeCell ref="AC54:AF54"/>
    <mergeCell ref="AG54:AJ54"/>
    <mergeCell ref="AK54:AN54"/>
    <mergeCell ref="AO54:AR54"/>
    <mergeCell ref="A55:B55"/>
    <mergeCell ref="C55:AB55"/>
    <mergeCell ref="AC55:AF55"/>
    <mergeCell ref="AG55:AJ55"/>
    <mergeCell ref="AK55:AN55"/>
    <mergeCell ref="AO55:AR55"/>
    <mergeCell ref="A56:B56"/>
    <mergeCell ref="C56:AB56"/>
    <mergeCell ref="AC56:AF56"/>
    <mergeCell ref="AG56:AJ56"/>
    <mergeCell ref="AK56:AN56"/>
    <mergeCell ref="AO56:AR56"/>
    <mergeCell ref="A57:B57"/>
    <mergeCell ref="C57:AB57"/>
    <mergeCell ref="AC57:AF57"/>
    <mergeCell ref="AG57:AJ57"/>
    <mergeCell ref="AK57:AN57"/>
    <mergeCell ref="AO57:AR57"/>
    <mergeCell ref="A58:B58"/>
    <mergeCell ref="C58:AB58"/>
    <mergeCell ref="AC58:AF58"/>
    <mergeCell ref="AG58:AJ58"/>
    <mergeCell ref="AK58:AN58"/>
    <mergeCell ref="AO58:AR58"/>
    <mergeCell ref="A59:B59"/>
    <mergeCell ref="C59:AB59"/>
    <mergeCell ref="AC59:AF59"/>
    <mergeCell ref="AG59:AJ59"/>
    <mergeCell ref="AK59:AN59"/>
    <mergeCell ref="AO59:AR59"/>
    <mergeCell ref="A60:B60"/>
    <mergeCell ref="C60:AB60"/>
    <mergeCell ref="AC60:AF60"/>
    <mergeCell ref="AG60:AJ60"/>
    <mergeCell ref="AK60:AN60"/>
    <mergeCell ref="AO60:AR60"/>
    <mergeCell ref="A61:B61"/>
    <mergeCell ref="C61:AB61"/>
    <mergeCell ref="AC61:AF61"/>
    <mergeCell ref="AG61:AJ61"/>
    <mergeCell ref="AK61:AN61"/>
    <mergeCell ref="AO61:AR61"/>
    <mergeCell ref="A62:B62"/>
    <mergeCell ref="C62:AB62"/>
    <mergeCell ref="AC62:AF62"/>
    <mergeCell ref="AG62:AJ62"/>
    <mergeCell ref="AK62:AN62"/>
    <mergeCell ref="AO62:AR62"/>
    <mergeCell ref="A63:B63"/>
    <mergeCell ref="C63:AB63"/>
    <mergeCell ref="AC63:AF63"/>
    <mergeCell ref="AG63:AJ63"/>
    <mergeCell ref="AK63:AN63"/>
    <mergeCell ref="AO63:AR63"/>
    <mergeCell ref="A64:B64"/>
    <mergeCell ref="C64:AB64"/>
    <mergeCell ref="AC64:AF64"/>
    <mergeCell ref="AG64:AJ64"/>
    <mergeCell ref="AK64:AN64"/>
    <mergeCell ref="AO64:AR64"/>
    <mergeCell ref="A65:B65"/>
    <mergeCell ref="C65:AB65"/>
    <mergeCell ref="AC65:AF65"/>
    <mergeCell ref="AG65:AJ65"/>
    <mergeCell ref="AK65:AN65"/>
    <mergeCell ref="AO65:AR65"/>
    <mergeCell ref="A66:B66"/>
    <mergeCell ref="C66:AB66"/>
    <mergeCell ref="AC66:AF66"/>
    <mergeCell ref="AG66:AJ66"/>
    <mergeCell ref="AK66:AN66"/>
    <mergeCell ref="AO66:AR66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3" fitToHeight="0" orientation="portrait" horizontalDpi="360" verticalDpi="360" r:id="rId1"/>
  <headerFooter alignWithMargins="0">
    <oddHeader>&amp;R3.  sz.  melléklet a 2020. évi mód. ei.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workbookViewId="0">
      <selection activeCell="A2" sqref="A2:B2"/>
    </sheetView>
  </sheetViews>
  <sheetFormatPr defaultRowHeight="12.75" x14ac:dyDescent="0.2"/>
  <cols>
    <col min="1" max="1" width="55.140625" style="149" customWidth="1"/>
    <col min="2" max="2" width="14.7109375" style="149" customWidth="1"/>
    <col min="3" max="16384" width="9.140625" style="149"/>
  </cols>
  <sheetData>
    <row r="1" spans="1:35" x14ac:dyDescent="0.2">
      <c r="B1" s="150"/>
    </row>
    <row r="2" spans="1:35" ht="33.75" customHeight="1" x14ac:dyDescent="0.3">
      <c r="A2" s="397" t="s">
        <v>659</v>
      </c>
      <c r="B2" s="397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</row>
    <row r="3" spans="1:35" s="156" customFormat="1" ht="22.5" x14ac:dyDescent="0.3">
      <c r="A3" s="398" t="s">
        <v>695</v>
      </c>
      <c r="B3" s="398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</row>
    <row r="4" spans="1:35" s="156" customFormat="1" ht="22.5" x14ac:dyDescent="0.3">
      <c r="A4" s="147"/>
      <c r="B4" s="147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</row>
    <row r="5" spans="1:35" s="156" customFormat="1" ht="22.5" x14ac:dyDescent="0.3">
      <c r="A5" s="398" t="s">
        <v>637</v>
      </c>
      <c r="B5" s="398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</row>
    <row r="6" spans="1:35" s="156" customFormat="1" ht="22.5" x14ac:dyDescent="0.3">
      <c r="A6" s="147"/>
      <c r="B6" s="147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</row>
    <row r="7" spans="1:35" ht="18" x14ac:dyDescent="0.25">
      <c r="A7" s="152"/>
      <c r="B7" s="153" t="s">
        <v>682</v>
      </c>
    </row>
    <row r="8" spans="1:35" ht="31.5" x14ac:dyDescent="0.2">
      <c r="A8" s="191" t="s">
        <v>610</v>
      </c>
      <c r="B8" s="204" t="s">
        <v>629</v>
      </c>
    </row>
    <row r="9" spans="1:35" ht="15.75" x14ac:dyDescent="0.2">
      <c r="A9" s="205" t="s">
        <v>627</v>
      </c>
      <c r="B9" s="204">
        <v>900000</v>
      </c>
    </row>
    <row r="10" spans="1:35" ht="15.75" x14ac:dyDescent="0.2">
      <c r="A10" s="205"/>
      <c r="B10" s="204"/>
    </row>
    <row r="11" spans="1:35" ht="15.75" x14ac:dyDescent="0.25">
      <c r="A11" s="202" t="s">
        <v>611</v>
      </c>
      <c r="B11" s="206">
        <v>1450000</v>
      </c>
    </row>
    <row r="12" spans="1:35" ht="15.75" x14ac:dyDescent="0.25">
      <c r="A12" s="203" t="s">
        <v>612</v>
      </c>
      <c r="B12" s="207">
        <v>1450000</v>
      </c>
    </row>
    <row r="13" spans="1:35" ht="15.75" x14ac:dyDescent="0.25">
      <c r="A13" s="192" t="s">
        <v>613</v>
      </c>
      <c r="B13" s="207">
        <v>0</v>
      </c>
    </row>
    <row r="14" spans="1:35" ht="15.75" x14ac:dyDescent="0.25">
      <c r="A14" s="192"/>
      <c r="B14" s="207"/>
    </row>
    <row r="15" spans="1:35" ht="15.75" x14ac:dyDescent="0.25">
      <c r="A15" s="194" t="s">
        <v>616</v>
      </c>
      <c r="B15" s="206">
        <v>150000</v>
      </c>
    </row>
    <row r="16" spans="1:35" ht="15.75" x14ac:dyDescent="0.25">
      <c r="A16" s="192" t="s">
        <v>675</v>
      </c>
      <c r="B16" s="207">
        <v>0</v>
      </c>
    </row>
    <row r="17" spans="1:2" ht="15.75" x14ac:dyDescent="0.25">
      <c r="A17" s="192" t="s">
        <v>676</v>
      </c>
      <c r="B17" s="207">
        <v>150000</v>
      </c>
    </row>
    <row r="18" spans="1:2" ht="15.75" x14ac:dyDescent="0.25">
      <c r="A18" s="192" t="s">
        <v>683</v>
      </c>
      <c r="B18" s="207">
        <v>0</v>
      </c>
    </row>
    <row r="19" spans="1:2" ht="15.75" x14ac:dyDescent="0.25">
      <c r="A19" s="192"/>
      <c r="B19" s="207"/>
    </row>
    <row r="20" spans="1:2" ht="15.75" x14ac:dyDescent="0.25">
      <c r="A20" s="194" t="s">
        <v>614</v>
      </c>
      <c r="B20" s="206">
        <f>SUM(B21)</f>
        <v>0</v>
      </c>
    </row>
    <row r="21" spans="1:2" ht="15.75" x14ac:dyDescent="0.25">
      <c r="A21" s="192" t="s">
        <v>615</v>
      </c>
      <c r="B21" s="207">
        <v>0</v>
      </c>
    </row>
    <row r="22" spans="1:2" ht="18" customHeight="1" x14ac:dyDescent="0.25">
      <c r="A22" s="192"/>
      <c r="B22" s="207"/>
    </row>
    <row r="23" spans="1:2" ht="15.75" x14ac:dyDescent="0.25">
      <c r="A23" s="192"/>
      <c r="B23" s="207"/>
    </row>
    <row r="24" spans="1:2" ht="24" customHeight="1" x14ac:dyDescent="0.3">
      <c r="A24" s="185" t="s">
        <v>638</v>
      </c>
      <c r="B24" s="208">
        <f>B9+B11+B20+B15</f>
        <v>2500000</v>
      </c>
    </row>
    <row r="25" spans="1:2" x14ac:dyDescent="0.2">
      <c r="A25" s="156"/>
      <c r="B25" s="155"/>
    </row>
    <row r="27" spans="1:2" ht="18" customHeight="1" x14ac:dyDescent="0.2"/>
    <row r="28" spans="1:2" ht="17.25" customHeight="1" x14ac:dyDescent="0.2"/>
    <row r="36" ht="21" customHeight="1" x14ac:dyDescent="0.2"/>
    <row r="37" ht="18" customHeight="1" x14ac:dyDescent="0.2"/>
  </sheetData>
  <mergeCells count="3">
    <mergeCell ref="A2:B2"/>
    <mergeCell ref="A3:B3"/>
    <mergeCell ref="A5:B5"/>
  </mergeCells>
  <phoneticPr fontId="3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&amp;R3.1. melléklet  a 2/2020.(II.14.) számú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tabSelected="1" zoomScaleNormal="100" zoomScaleSheetLayoutView="100" workbookViewId="0">
      <selection activeCell="A3" sqref="A3:AI3"/>
    </sheetView>
  </sheetViews>
  <sheetFormatPr defaultRowHeight="12.75" x14ac:dyDescent="0.2"/>
  <cols>
    <col min="1" max="22" width="2.7109375" style="255" customWidth="1"/>
    <col min="23" max="23" width="2.42578125" style="255" customWidth="1"/>
    <col min="24" max="27" width="2.7109375" style="255" hidden="1" customWidth="1"/>
    <col min="28" max="28" width="2.42578125" style="255" customWidth="1"/>
    <col min="29" max="32" width="2.7109375" style="255" hidden="1" customWidth="1"/>
    <col min="33" max="35" width="11.42578125" style="275" customWidth="1"/>
    <col min="36" max="38" width="2.7109375" style="255" customWidth="1"/>
    <col min="39" max="16384" width="9.140625" style="255"/>
  </cols>
  <sheetData>
    <row r="1" spans="1:63" ht="24.75" customHeight="1" x14ac:dyDescent="0.2">
      <c r="AG1" s="445"/>
      <c r="AH1" s="445"/>
      <c r="AI1" s="445"/>
    </row>
    <row r="2" spans="1:63" ht="31.5" customHeight="1" x14ac:dyDescent="0.4">
      <c r="A2" s="446" t="s">
        <v>740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63" ht="31.5" customHeight="1" x14ac:dyDescent="0.2">
      <c r="A3" s="447" t="s">
        <v>791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</row>
    <row r="4" spans="1:63" ht="25.5" customHeight="1" x14ac:dyDescent="0.2"/>
    <row r="5" spans="1:63" ht="19.5" customHeight="1" x14ac:dyDescent="0.25">
      <c r="A5" s="448" t="s">
        <v>679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50"/>
      <c r="AH5" s="450"/>
      <c r="AI5" s="450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40.5" customHeight="1" x14ac:dyDescent="0.25">
      <c r="A6" s="418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51" t="s">
        <v>792</v>
      </c>
      <c r="AH6" s="452"/>
      <c r="AI6" s="439"/>
    </row>
    <row r="7" spans="1:63" ht="35.1" customHeight="1" x14ac:dyDescent="0.2">
      <c r="A7" s="392" t="s">
        <v>3</v>
      </c>
      <c r="B7" s="388"/>
      <c r="C7" s="393" t="s">
        <v>4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94" t="s">
        <v>5</v>
      </c>
      <c r="AD7" s="389"/>
      <c r="AE7" s="389"/>
      <c r="AF7" s="389"/>
      <c r="AG7" s="281" t="s">
        <v>629</v>
      </c>
      <c r="AH7" s="282" t="s">
        <v>735</v>
      </c>
      <c r="AI7" s="282" t="s">
        <v>793</v>
      </c>
    </row>
    <row r="8" spans="1:63" x14ac:dyDescent="0.2">
      <c r="A8" s="410" t="s">
        <v>7</v>
      </c>
      <c r="B8" s="410"/>
      <c r="C8" s="411" t="s">
        <v>8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 t="s">
        <v>9</v>
      </c>
      <c r="AD8" s="411"/>
      <c r="AE8" s="411"/>
      <c r="AF8" s="411"/>
      <c r="AG8" s="277" t="s">
        <v>433</v>
      </c>
      <c r="AH8" s="277" t="s">
        <v>434</v>
      </c>
      <c r="AI8" s="277" t="s">
        <v>434</v>
      </c>
    </row>
    <row r="9" spans="1:63" ht="19.5" customHeight="1" x14ac:dyDescent="0.2">
      <c r="A9" s="404" t="s">
        <v>11</v>
      </c>
      <c r="B9" s="404"/>
      <c r="C9" s="408" t="s">
        <v>794</v>
      </c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6" t="s">
        <v>795</v>
      </c>
      <c r="AD9" s="406"/>
      <c r="AE9" s="406"/>
      <c r="AF9" s="406"/>
      <c r="AG9" s="283"/>
      <c r="AH9" s="283"/>
      <c r="AI9" s="283"/>
    </row>
    <row r="10" spans="1:63" ht="19.5" customHeight="1" x14ac:dyDescent="0.2">
      <c r="A10" s="404" t="s">
        <v>14</v>
      </c>
      <c r="B10" s="404"/>
      <c r="C10" s="405" t="s">
        <v>796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6" t="s">
        <v>797</v>
      </c>
      <c r="AD10" s="406"/>
      <c r="AE10" s="406"/>
      <c r="AF10" s="406"/>
      <c r="AG10" s="283"/>
      <c r="AH10" s="283"/>
      <c r="AI10" s="283"/>
    </row>
    <row r="11" spans="1:63" ht="19.5" customHeight="1" x14ac:dyDescent="0.2">
      <c r="A11" s="404" t="s">
        <v>17</v>
      </c>
      <c r="B11" s="404"/>
      <c r="C11" s="408" t="s">
        <v>798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6" t="s">
        <v>799</v>
      </c>
      <c r="AD11" s="406"/>
      <c r="AE11" s="406"/>
      <c r="AF11" s="406"/>
      <c r="AG11" s="283"/>
      <c r="AH11" s="283"/>
      <c r="AI11" s="283"/>
    </row>
    <row r="12" spans="1:63" ht="19.5" customHeight="1" x14ac:dyDescent="0.2">
      <c r="A12" s="400" t="s">
        <v>20</v>
      </c>
      <c r="B12" s="400"/>
      <c r="C12" s="409" t="s">
        <v>800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2" t="s">
        <v>801</v>
      </c>
      <c r="AD12" s="402"/>
      <c r="AE12" s="402"/>
      <c r="AF12" s="402"/>
      <c r="AG12" s="283"/>
      <c r="AH12" s="283"/>
      <c r="AI12" s="283"/>
    </row>
    <row r="13" spans="1:63" ht="19.5" customHeight="1" x14ac:dyDescent="0.2">
      <c r="A13" s="404" t="s">
        <v>23</v>
      </c>
      <c r="B13" s="404"/>
      <c r="C13" s="405" t="s">
        <v>802</v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6" t="s">
        <v>803</v>
      </c>
      <c r="AD13" s="406"/>
      <c r="AE13" s="406"/>
      <c r="AF13" s="406"/>
      <c r="AG13" s="283"/>
      <c r="AH13" s="283"/>
      <c r="AI13" s="283"/>
    </row>
    <row r="14" spans="1:63" ht="19.5" customHeight="1" x14ac:dyDescent="0.2">
      <c r="A14" s="404" t="s">
        <v>26</v>
      </c>
      <c r="B14" s="404"/>
      <c r="C14" s="408" t="s">
        <v>804</v>
      </c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6" t="s">
        <v>805</v>
      </c>
      <c r="AD14" s="406"/>
      <c r="AE14" s="406"/>
      <c r="AF14" s="406"/>
      <c r="AG14" s="283"/>
      <c r="AH14" s="283"/>
      <c r="AI14" s="283"/>
    </row>
    <row r="15" spans="1:63" ht="19.5" customHeight="1" x14ac:dyDescent="0.2">
      <c r="A15" s="404" t="s">
        <v>29</v>
      </c>
      <c r="B15" s="404"/>
      <c r="C15" s="405" t="s">
        <v>806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6" t="s">
        <v>807</v>
      </c>
      <c r="AD15" s="406"/>
      <c r="AE15" s="406"/>
      <c r="AF15" s="406"/>
      <c r="AG15" s="283"/>
      <c r="AH15" s="283"/>
      <c r="AI15" s="283"/>
    </row>
    <row r="16" spans="1:63" ht="19.5" customHeight="1" x14ac:dyDescent="0.2">
      <c r="A16" s="404" t="s">
        <v>32</v>
      </c>
      <c r="B16" s="404"/>
      <c r="C16" s="408" t="s">
        <v>808</v>
      </c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6" t="s">
        <v>809</v>
      </c>
      <c r="AD16" s="406"/>
      <c r="AE16" s="406"/>
      <c r="AF16" s="406"/>
      <c r="AG16" s="283"/>
      <c r="AH16" s="283"/>
      <c r="AI16" s="283"/>
    </row>
    <row r="17" spans="1:36" s="261" customFormat="1" ht="19.5" customHeight="1" x14ac:dyDescent="0.2">
      <c r="A17" s="400" t="s">
        <v>35</v>
      </c>
      <c r="B17" s="400"/>
      <c r="C17" s="401" t="s">
        <v>810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2" t="s">
        <v>811</v>
      </c>
      <c r="AD17" s="402"/>
      <c r="AE17" s="402"/>
      <c r="AF17" s="402"/>
      <c r="AG17" s="284"/>
      <c r="AH17" s="284"/>
      <c r="AI17" s="284"/>
    </row>
    <row r="18" spans="1:36" s="261" customFormat="1" ht="19.5" customHeight="1" x14ac:dyDescent="0.2">
      <c r="A18" s="404" t="s">
        <v>38</v>
      </c>
      <c r="B18" s="404"/>
      <c r="C18" s="406" t="s">
        <v>812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 t="s">
        <v>813</v>
      </c>
      <c r="AD18" s="406"/>
      <c r="AE18" s="406"/>
      <c r="AF18" s="406"/>
      <c r="AG18" s="283">
        <v>25553509</v>
      </c>
      <c r="AH18" s="283">
        <v>-311637</v>
      </c>
      <c r="AI18" s="283">
        <v>25241872</v>
      </c>
    </row>
    <row r="19" spans="1:36" s="261" customFormat="1" ht="19.5" customHeight="1" x14ac:dyDescent="0.2">
      <c r="A19" s="404" t="s">
        <v>41</v>
      </c>
      <c r="B19" s="404"/>
      <c r="C19" s="406" t="s">
        <v>814</v>
      </c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 t="s">
        <v>815</v>
      </c>
      <c r="AD19" s="406"/>
      <c r="AE19" s="406"/>
      <c r="AF19" s="406"/>
      <c r="AG19" s="284"/>
      <c r="AH19" s="284"/>
      <c r="AI19" s="284"/>
    </row>
    <row r="20" spans="1:36" s="261" customFormat="1" ht="19.5" customHeight="1" x14ac:dyDescent="0.2">
      <c r="A20" s="400" t="s">
        <v>44</v>
      </c>
      <c r="B20" s="400"/>
      <c r="C20" s="402" t="s">
        <v>816</v>
      </c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 t="s">
        <v>817</v>
      </c>
      <c r="AD20" s="402"/>
      <c r="AE20" s="402"/>
      <c r="AF20" s="402"/>
      <c r="AG20" s="284">
        <f>SUM(AG18:AG19)</f>
        <v>25553509</v>
      </c>
      <c r="AH20" s="284">
        <f>SUM(AH18:AH19)</f>
        <v>-311637</v>
      </c>
      <c r="AI20" s="284">
        <f>SUM(AI18:AI19)</f>
        <v>25241872</v>
      </c>
    </row>
    <row r="21" spans="1:36" s="261" customFormat="1" ht="19.5" customHeight="1" x14ac:dyDescent="0.2">
      <c r="A21" s="404" t="s">
        <v>47</v>
      </c>
      <c r="B21" s="404"/>
      <c r="C21" s="408" t="s">
        <v>818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6" t="s">
        <v>819</v>
      </c>
      <c r="AD21" s="406"/>
      <c r="AE21" s="406"/>
      <c r="AF21" s="406"/>
      <c r="AG21" s="284"/>
      <c r="AH21" s="284"/>
      <c r="AI21" s="284"/>
    </row>
    <row r="22" spans="1:36" ht="19.5" customHeight="1" x14ac:dyDescent="0.2">
      <c r="A22" s="404" t="s">
        <v>50</v>
      </c>
      <c r="B22" s="404"/>
      <c r="C22" s="408" t="s">
        <v>820</v>
      </c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6" t="s">
        <v>821</v>
      </c>
      <c r="AD22" s="406"/>
      <c r="AE22" s="406"/>
      <c r="AF22" s="406"/>
      <c r="AG22" s="283"/>
      <c r="AH22" s="283"/>
      <c r="AI22" s="283"/>
    </row>
    <row r="23" spans="1:36" ht="19.5" customHeight="1" x14ac:dyDescent="0.2">
      <c r="A23" s="404" t="s">
        <v>53</v>
      </c>
      <c r="B23" s="404"/>
      <c r="C23" s="408" t="s">
        <v>822</v>
      </c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6" t="s">
        <v>823</v>
      </c>
      <c r="AD23" s="406"/>
      <c r="AE23" s="406"/>
      <c r="AF23" s="406"/>
      <c r="AG23" s="283"/>
      <c r="AH23" s="283"/>
      <c r="AI23" s="283"/>
    </row>
    <row r="24" spans="1:36" ht="19.5" customHeight="1" x14ac:dyDescent="0.2">
      <c r="A24" s="404" t="s">
        <v>56</v>
      </c>
      <c r="B24" s="404"/>
      <c r="C24" s="408" t="s">
        <v>824</v>
      </c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6" t="s">
        <v>825</v>
      </c>
      <c r="AD24" s="406"/>
      <c r="AE24" s="406"/>
      <c r="AF24" s="406"/>
      <c r="AG24" s="283"/>
      <c r="AH24" s="283"/>
      <c r="AI24" s="283"/>
    </row>
    <row r="25" spans="1:36" ht="19.5" customHeight="1" x14ac:dyDescent="0.2">
      <c r="A25" s="404" t="s">
        <v>59</v>
      </c>
      <c r="B25" s="404"/>
      <c r="C25" s="405" t="s">
        <v>826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6" t="s">
        <v>827</v>
      </c>
      <c r="AD25" s="406"/>
      <c r="AE25" s="406"/>
      <c r="AF25" s="406"/>
      <c r="AG25" s="283"/>
      <c r="AH25" s="283"/>
      <c r="AI25" s="283"/>
    </row>
    <row r="26" spans="1:36" ht="19.5" customHeight="1" x14ac:dyDescent="0.2">
      <c r="A26" s="400" t="s">
        <v>62</v>
      </c>
      <c r="B26" s="400"/>
      <c r="C26" s="409" t="s">
        <v>828</v>
      </c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2" t="s">
        <v>829</v>
      </c>
      <c r="AD26" s="402"/>
      <c r="AE26" s="402"/>
      <c r="AF26" s="402"/>
      <c r="AG26" s="279">
        <f>SUM(AG20:AG25)</f>
        <v>25553509</v>
      </c>
      <c r="AH26" s="279">
        <f>SUM(AH20:AH25)</f>
        <v>-311637</v>
      </c>
      <c r="AI26" s="279">
        <f>SUM(AI20:AI25)</f>
        <v>25241872</v>
      </c>
      <c r="AJ26" s="279"/>
    </row>
    <row r="27" spans="1:36" ht="19.5" customHeight="1" x14ac:dyDescent="0.2">
      <c r="A27" s="404" t="s">
        <v>65</v>
      </c>
      <c r="B27" s="404"/>
      <c r="C27" s="405" t="s">
        <v>830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6" t="s">
        <v>831</v>
      </c>
      <c r="AD27" s="406"/>
      <c r="AE27" s="406"/>
      <c r="AF27" s="406"/>
      <c r="AG27" s="283"/>
      <c r="AH27" s="283"/>
      <c r="AI27" s="283"/>
    </row>
    <row r="28" spans="1:36" ht="19.5" customHeight="1" x14ac:dyDescent="0.2">
      <c r="A28" s="404" t="s">
        <v>68</v>
      </c>
      <c r="B28" s="404"/>
      <c r="C28" s="405" t="s">
        <v>832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6" t="s">
        <v>833</v>
      </c>
      <c r="AD28" s="406"/>
      <c r="AE28" s="406"/>
      <c r="AF28" s="406"/>
      <c r="AG28" s="283"/>
      <c r="AH28" s="283"/>
      <c r="AI28" s="283"/>
    </row>
    <row r="29" spans="1:36" ht="19.5" customHeight="1" x14ac:dyDescent="0.2">
      <c r="A29" s="404" t="s">
        <v>71</v>
      </c>
      <c r="B29" s="404"/>
      <c r="C29" s="408" t="s">
        <v>834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6" t="s">
        <v>835</v>
      </c>
      <c r="AD29" s="406"/>
      <c r="AE29" s="406"/>
      <c r="AF29" s="406"/>
      <c r="AG29" s="283"/>
      <c r="AH29" s="283"/>
      <c r="AI29" s="283"/>
    </row>
    <row r="30" spans="1:36" s="261" customFormat="1" ht="19.5" customHeight="1" x14ac:dyDescent="0.2">
      <c r="A30" s="404" t="s">
        <v>74</v>
      </c>
      <c r="B30" s="404"/>
      <c r="C30" s="408" t="s">
        <v>836</v>
      </c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6" t="s">
        <v>837</v>
      </c>
      <c r="AD30" s="406"/>
      <c r="AE30" s="406"/>
      <c r="AF30" s="406"/>
      <c r="AG30" s="284"/>
      <c r="AH30" s="284"/>
      <c r="AI30" s="284"/>
    </row>
    <row r="31" spans="1:36" ht="19.5" customHeight="1" x14ac:dyDescent="0.2">
      <c r="A31" s="400" t="s">
        <v>77</v>
      </c>
      <c r="B31" s="400"/>
      <c r="C31" s="401" t="s">
        <v>838</v>
      </c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2" t="s">
        <v>839</v>
      </c>
      <c r="AD31" s="402"/>
      <c r="AE31" s="402"/>
      <c r="AF31" s="402"/>
      <c r="AG31" s="280"/>
      <c r="AH31" s="280"/>
      <c r="AI31" s="280"/>
    </row>
    <row r="32" spans="1:36" ht="19.5" customHeight="1" x14ac:dyDescent="0.2">
      <c r="A32" s="404" t="s">
        <v>80</v>
      </c>
      <c r="B32" s="404"/>
      <c r="C32" s="405" t="s">
        <v>840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6" t="s">
        <v>841</v>
      </c>
      <c r="AD32" s="406"/>
      <c r="AE32" s="406"/>
      <c r="AF32" s="406"/>
      <c r="AG32" s="283"/>
      <c r="AH32" s="283"/>
      <c r="AI32" s="283"/>
    </row>
    <row r="33" spans="1:35" s="261" customFormat="1" ht="19.5" customHeight="1" x14ac:dyDescent="0.2">
      <c r="A33" s="400" t="s">
        <v>83</v>
      </c>
      <c r="B33" s="400"/>
      <c r="C33" s="401" t="s">
        <v>842</v>
      </c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2" t="s">
        <v>843</v>
      </c>
      <c r="AD33" s="402"/>
      <c r="AE33" s="402"/>
      <c r="AF33" s="402"/>
      <c r="AG33" s="285">
        <f>SUM(AG26)</f>
        <v>25553509</v>
      </c>
      <c r="AH33" s="285">
        <f>SUM(AH26)</f>
        <v>-311637</v>
      </c>
      <c r="AI33" s="285">
        <f>SUM(AI26)</f>
        <v>25241872</v>
      </c>
    </row>
  </sheetData>
  <mergeCells count="87">
    <mergeCell ref="AG1:AI1"/>
    <mergeCell ref="A2:AI2"/>
    <mergeCell ref="A3:AI3"/>
    <mergeCell ref="A5:AI5"/>
    <mergeCell ref="A6:AF6"/>
    <mergeCell ref="AG6:AI6"/>
    <mergeCell ref="A7:B7"/>
    <mergeCell ref="C7:AB7"/>
    <mergeCell ref="AC7:AF7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26:B26"/>
    <mergeCell ref="C26:AB26"/>
    <mergeCell ref="AC26:AF26"/>
    <mergeCell ref="A27:B27"/>
    <mergeCell ref="C27:AB27"/>
    <mergeCell ref="AC27:AF27"/>
    <mergeCell ref="A28:B28"/>
    <mergeCell ref="C28:AB28"/>
    <mergeCell ref="AC28:AF28"/>
    <mergeCell ref="A29:B29"/>
    <mergeCell ref="C29:AB29"/>
    <mergeCell ref="AC29:AF29"/>
    <mergeCell ref="A30:B30"/>
    <mergeCell ref="C30:AB30"/>
    <mergeCell ref="AC30:AF30"/>
    <mergeCell ref="A33:B33"/>
    <mergeCell ref="C33:AB33"/>
    <mergeCell ref="AC33:AF33"/>
    <mergeCell ref="A31:B31"/>
    <mergeCell ref="C31:AB31"/>
    <mergeCell ref="AC31:AF31"/>
    <mergeCell ref="A32:B32"/>
    <mergeCell ref="C32:AB32"/>
    <mergeCell ref="AC32:AF3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portrait" horizontalDpi="360" verticalDpi="360" r:id="rId1"/>
  <headerFooter alignWithMargins="0">
    <oddHeader>&amp;R5. sz. melléklet a 2020. évi mód. ei.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5"/>
  <sheetViews>
    <sheetView zoomScale="115" zoomScaleNormal="115" zoomScaleSheetLayoutView="100" workbookViewId="0">
      <selection activeCell="I5" sqref="I5"/>
    </sheetView>
  </sheetViews>
  <sheetFormatPr defaultRowHeight="12.75" x14ac:dyDescent="0.25"/>
  <cols>
    <col min="1" max="1" width="5.85546875" style="85" customWidth="1"/>
    <col min="2" max="2" width="47.28515625" style="88" customWidth="1"/>
    <col min="3" max="3" width="14" style="85" customWidth="1"/>
    <col min="4" max="4" width="47.28515625" style="85" customWidth="1"/>
    <col min="5" max="5" width="14" style="85" customWidth="1"/>
    <col min="6" max="16384" width="9.140625" style="85"/>
  </cols>
  <sheetData>
    <row r="1" spans="1:25" ht="21" customHeight="1" x14ac:dyDescent="0.3">
      <c r="A1" s="397" t="s">
        <v>659</v>
      </c>
      <c r="B1" s="397"/>
      <c r="C1" s="397"/>
      <c r="D1" s="397"/>
      <c r="E1" s="397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36.75" customHeight="1" x14ac:dyDescent="0.3">
      <c r="A2" s="398" t="s">
        <v>695</v>
      </c>
      <c r="B2" s="398"/>
      <c r="C2" s="398"/>
      <c r="D2" s="398"/>
      <c r="E2" s="398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ht="39.75" customHeight="1" x14ac:dyDescent="0.25">
      <c r="A3" s="455" t="s">
        <v>605</v>
      </c>
      <c r="B3" s="455"/>
      <c r="C3" s="455"/>
      <c r="D3" s="455"/>
      <c r="E3" s="455"/>
    </row>
    <row r="4" spans="1:25" ht="14.25" thickBot="1" x14ac:dyDescent="0.3">
      <c r="E4" s="89" t="s">
        <v>684</v>
      </c>
    </row>
    <row r="5" spans="1:25" ht="18" customHeight="1" thickBot="1" x14ac:dyDescent="0.3">
      <c r="A5" s="453" t="s">
        <v>3</v>
      </c>
      <c r="B5" s="90" t="s">
        <v>429</v>
      </c>
      <c r="C5" s="91"/>
      <c r="D5" s="90" t="s">
        <v>430</v>
      </c>
      <c r="E5" s="92"/>
    </row>
    <row r="6" spans="1:25" s="96" customFormat="1" ht="35.25" customHeight="1" thickBot="1" x14ac:dyDescent="0.3">
      <c r="A6" s="454"/>
      <c r="B6" s="93" t="s">
        <v>1</v>
      </c>
      <c r="C6" s="94" t="s">
        <v>697</v>
      </c>
      <c r="D6" s="93" t="s">
        <v>1</v>
      </c>
      <c r="E6" s="95" t="s">
        <v>697</v>
      </c>
    </row>
    <row r="7" spans="1:25" s="101" customFormat="1" ht="12" customHeight="1" thickBot="1" x14ac:dyDescent="0.3">
      <c r="A7" s="97">
        <v>1</v>
      </c>
      <c r="B7" s="98">
        <v>2</v>
      </c>
      <c r="C7" s="99" t="s">
        <v>9</v>
      </c>
      <c r="D7" s="98" t="s">
        <v>10</v>
      </c>
      <c r="E7" s="100" t="s">
        <v>431</v>
      </c>
    </row>
    <row r="8" spans="1:25" ht="12.95" customHeight="1" x14ac:dyDescent="0.25">
      <c r="A8" s="102" t="s">
        <v>7</v>
      </c>
      <c r="B8" s="103" t="s">
        <v>555</v>
      </c>
      <c r="C8" s="104">
        <v>18315618</v>
      </c>
      <c r="D8" s="103" t="s">
        <v>400</v>
      </c>
      <c r="E8" s="105">
        <v>15329647</v>
      </c>
    </row>
    <row r="9" spans="1:25" ht="12.95" customHeight="1" x14ac:dyDescent="0.25">
      <c r="A9" s="106" t="s">
        <v>8</v>
      </c>
      <c r="B9" s="107" t="s">
        <v>407</v>
      </c>
      <c r="C9" s="108">
        <v>21768279</v>
      </c>
      <c r="D9" s="107" t="s">
        <v>556</v>
      </c>
      <c r="E9" s="109">
        <v>1888690</v>
      </c>
    </row>
    <row r="10" spans="1:25" ht="12.95" customHeight="1" x14ac:dyDescent="0.25">
      <c r="A10" s="106" t="s">
        <v>9</v>
      </c>
      <c r="B10" s="107" t="s">
        <v>557</v>
      </c>
      <c r="C10" s="108">
        <v>0</v>
      </c>
      <c r="D10" s="107" t="s">
        <v>401</v>
      </c>
      <c r="E10" s="109">
        <v>26021614</v>
      </c>
    </row>
    <row r="11" spans="1:25" ht="12.95" customHeight="1" x14ac:dyDescent="0.25">
      <c r="A11" s="106" t="s">
        <v>10</v>
      </c>
      <c r="B11" s="107" t="s">
        <v>409</v>
      </c>
      <c r="C11" s="108">
        <v>2500000</v>
      </c>
      <c r="D11" s="107" t="s">
        <v>542</v>
      </c>
      <c r="E11" s="109">
        <v>3216000</v>
      </c>
    </row>
    <row r="12" spans="1:25" ht="12.95" customHeight="1" x14ac:dyDescent="0.25">
      <c r="A12" s="106" t="s">
        <v>431</v>
      </c>
      <c r="B12" s="110" t="s">
        <v>545</v>
      </c>
      <c r="C12" s="108">
        <v>1300000</v>
      </c>
      <c r="D12" s="107" t="s">
        <v>403</v>
      </c>
      <c r="E12" s="109">
        <v>10223838</v>
      </c>
    </row>
    <row r="13" spans="1:25" ht="12.95" customHeight="1" x14ac:dyDescent="0.25">
      <c r="A13" s="106" t="s">
        <v>432</v>
      </c>
      <c r="B13" s="107" t="s">
        <v>698</v>
      </c>
      <c r="C13" s="111">
        <v>500000</v>
      </c>
      <c r="D13" s="120" t="s">
        <v>577</v>
      </c>
      <c r="E13" s="124">
        <v>6019992</v>
      </c>
    </row>
    <row r="14" spans="1:25" ht="12.95" customHeight="1" thickBot="1" x14ac:dyDescent="0.3">
      <c r="A14" s="106" t="s">
        <v>433</v>
      </c>
      <c r="B14" s="107" t="s">
        <v>699</v>
      </c>
      <c r="C14" s="108">
        <v>500000</v>
      </c>
      <c r="D14" s="120" t="s">
        <v>580</v>
      </c>
      <c r="E14" s="124">
        <v>7005000</v>
      </c>
    </row>
    <row r="15" spans="1:25" ht="15.95" customHeight="1" thickBot="1" x14ac:dyDescent="0.3">
      <c r="A15" s="113" t="s">
        <v>440</v>
      </c>
      <c r="B15" s="114" t="s">
        <v>558</v>
      </c>
      <c r="C15" s="115">
        <f>SUM(C8:C14)</f>
        <v>44883897</v>
      </c>
      <c r="D15" s="114" t="s">
        <v>559</v>
      </c>
      <c r="E15" s="116">
        <f>SUM(E8:E14)</f>
        <v>69704781</v>
      </c>
    </row>
    <row r="16" spans="1:25" ht="12.95" customHeight="1" x14ac:dyDescent="0.25">
      <c r="A16" s="117" t="s">
        <v>441</v>
      </c>
      <c r="B16" s="118" t="s">
        <v>560</v>
      </c>
      <c r="C16" s="119"/>
      <c r="D16" s="120" t="s">
        <v>561</v>
      </c>
      <c r="E16" s="121"/>
    </row>
    <row r="17" spans="1:5" ht="12.95" customHeight="1" x14ac:dyDescent="0.25">
      <c r="A17" s="122" t="s">
        <v>442</v>
      </c>
      <c r="B17" s="120" t="s">
        <v>562</v>
      </c>
      <c r="C17" s="123">
        <v>25553509</v>
      </c>
      <c r="D17" s="120" t="s">
        <v>563</v>
      </c>
      <c r="E17" s="124"/>
    </row>
    <row r="18" spans="1:5" ht="12.95" customHeight="1" x14ac:dyDescent="0.25">
      <c r="A18" s="122" t="s">
        <v>443</v>
      </c>
      <c r="B18" s="120" t="s">
        <v>564</v>
      </c>
      <c r="C18" s="123"/>
      <c r="D18" s="120" t="s">
        <v>439</v>
      </c>
      <c r="E18" s="124"/>
    </row>
    <row r="19" spans="1:5" ht="12.95" customHeight="1" x14ac:dyDescent="0.25">
      <c r="A19" s="122" t="s">
        <v>444</v>
      </c>
      <c r="B19" s="120" t="s">
        <v>565</v>
      </c>
      <c r="C19" s="123"/>
      <c r="D19" s="120" t="s">
        <v>549</v>
      </c>
      <c r="E19" s="124"/>
    </row>
    <row r="20" spans="1:5" ht="12.95" customHeight="1" x14ac:dyDescent="0.25">
      <c r="A20" s="122" t="s">
        <v>445</v>
      </c>
      <c r="B20" s="120" t="s">
        <v>566</v>
      </c>
      <c r="C20" s="123"/>
      <c r="D20" s="118" t="s">
        <v>567</v>
      </c>
      <c r="E20" s="124"/>
    </row>
    <row r="21" spans="1:5" ht="12.95" customHeight="1" x14ac:dyDescent="0.25">
      <c r="A21" s="122" t="s">
        <v>446</v>
      </c>
      <c r="B21" s="120" t="s">
        <v>568</v>
      </c>
      <c r="C21" s="125">
        <f>+C22+C23</f>
        <v>0</v>
      </c>
      <c r="D21" s="120" t="s">
        <v>569</v>
      </c>
      <c r="E21" s="124"/>
    </row>
    <row r="22" spans="1:5" ht="12.95" customHeight="1" x14ac:dyDescent="0.25">
      <c r="A22" s="117" t="s">
        <v>447</v>
      </c>
      <c r="B22" s="118" t="s">
        <v>570</v>
      </c>
      <c r="C22" s="126"/>
      <c r="D22" s="103" t="s">
        <v>571</v>
      </c>
      <c r="E22" s="121"/>
    </row>
    <row r="23" spans="1:5" ht="12.95" customHeight="1" thickBot="1" x14ac:dyDescent="0.3">
      <c r="A23" s="122" t="s">
        <v>448</v>
      </c>
      <c r="B23" s="120" t="s">
        <v>572</v>
      </c>
      <c r="C23" s="123"/>
      <c r="D23" s="112" t="s">
        <v>709</v>
      </c>
      <c r="E23" s="124">
        <v>732625</v>
      </c>
    </row>
    <row r="24" spans="1:5" ht="15.95" customHeight="1" thickBot="1" x14ac:dyDescent="0.3">
      <c r="A24" s="113" t="s">
        <v>449</v>
      </c>
      <c r="B24" s="114" t="s">
        <v>573</v>
      </c>
      <c r="C24" s="115">
        <v>25553509</v>
      </c>
      <c r="D24" s="114" t="s">
        <v>574</v>
      </c>
      <c r="E24" s="116">
        <f>SUM(E16:E23)</f>
        <v>732625</v>
      </c>
    </row>
    <row r="25" spans="1:5" ht="13.5" thickBot="1" x14ac:dyDescent="0.3">
      <c r="A25" s="113" t="s">
        <v>450</v>
      </c>
      <c r="B25" s="127" t="s">
        <v>575</v>
      </c>
      <c r="C25" s="128">
        <f>+C15+C24</f>
        <v>70437406</v>
      </c>
      <c r="D25" s="127" t="s">
        <v>576</v>
      </c>
      <c r="E25" s="128">
        <f>+E15+E24</f>
        <v>70437406</v>
      </c>
    </row>
  </sheetData>
  <mergeCells count="4">
    <mergeCell ref="A5:A6"/>
    <mergeCell ref="A1:E1"/>
    <mergeCell ref="A2:E2"/>
    <mergeCell ref="A3:E3"/>
  </mergeCells>
  <phoneticPr fontId="36" type="noConversion"/>
  <printOptions horizontalCentered="1"/>
  <pageMargins left="0.31496062992125984" right="0.47244094488188981" top="0.9055118110236221" bottom="0.51181102362204722" header="0.6692913385826772" footer="0.27559055118110237"/>
  <pageSetup paperSize="9" orientation="landscape" verticalDpi="300" r:id="rId1"/>
  <headerFooter alignWithMargins="0">
    <oddHeader>&amp;R&amp;"Arial,Normál"&amp;8 4. melléklet a 2/2020.(II.14.) számú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15" workbookViewId="0">
      <selection activeCell="F26" sqref="F26"/>
    </sheetView>
  </sheetViews>
  <sheetFormatPr defaultRowHeight="12.75" x14ac:dyDescent="0.25"/>
  <cols>
    <col min="1" max="1" width="5.85546875" style="85" customWidth="1"/>
    <col min="2" max="2" width="47.28515625" style="88" customWidth="1"/>
    <col min="3" max="3" width="14" style="85" customWidth="1"/>
    <col min="4" max="4" width="47.28515625" style="85" customWidth="1"/>
    <col min="5" max="5" width="14" style="85" customWidth="1"/>
    <col min="6" max="16384" width="9.140625" style="85"/>
  </cols>
  <sheetData>
    <row r="1" spans="1:5" ht="27" customHeight="1" x14ac:dyDescent="0.25"/>
    <row r="2" spans="1:5" ht="26.25" customHeight="1" x14ac:dyDescent="0.3">
      <c r="A2" s="397" t="s">
        <v>659</v>
      </c>
      <c r="B2" s="397"/>
      <c r="C2" s="397"/>
      <c r="D2" s="397"/>
      <c r="E2" s="397"/>
    </row>
    <row r="3" spans="1:5" ht="27" customHeight="1" x14ac:dyDescent="0.3">
      <c r="A3" s="398" t="s">
        <v>695</v>
      </c>
      <c r="B3" s="398"/>
      <c r="C3" s="398"/>
      <c r="D3" s="398"/>
      <c r="E3" s="398"/>
    </row>
    <row r="4" spans="1:5" ht="31.5" customHeight="1" x14ac:dyDescent="0.25">
      <c r="B4" s="86" t="s">
        <v>606</v>
      </c>
      <c r="C4" s="87"/>
      <c r="D4" s="87"/>
      <c r="E4" s="87"/>
    </row>
    <row r="5" spans="1:5" ht="14.25" thickBot="1" x14ac:dyDescent="0.3">
      <c r="E5" s="89" t="s">
        <v>685</v>
      </c>
    </row>
    <row r="6" spans="1:5" ht="13.5" thickBot="1" x14ac:dyDescent="0.3">
      <c r="A6" s="456" t="s">
        <v>3</v>
      </c>
      <c r="B6" s="90" t="s">
        <v>429</v>
      </c>
      <c r="C6" s="91"/>
      <c r="D6" s="90" t="s">
        <v>430</v>
      </c>
      <c r="E6" s="92"/>
    </row>
    <row r="7" spans="1:5" s="96" customFormat="1" ht="24.75" thickBot="1" x14ac:dyDescent="0.3">
      <c r="A7" s="457"/>
      <c r="B7" s="93" t="s">
        <v>1</v>
      </c>
      <c r="C7" s="94" t="s">
        <v>697</v>
      </c>
      <c r="D7" s="93" t="s">
        <v>1</v>
      </c>
      <c r="E7" s="94" t="s">
        <v>697</v>
      </c>
    </row>
    <row r="8" spans="1:5" s="96" customFormat="1" ht="13.5" thickBot="1" x14ac:dyDescent="0.3">
      <c r="A8" s="97">
        <v>1</v>
      </c>
      <c r="B8" s="98">
        <v>2</v>
      </c>
      <c r="C8" s="99">
        <v>3</v>
      </c>
      <c r="D8" s="98">
        <v>4</v>
      </c>
      <c r="E8" s="100">
        <v>5</v>
      </c>
    </row>
    <row r="9" spans="1:5" ht="12.95" customHeight="1" x14ac:dyDescent="0.25">
      <c r="A9" s="102" t="s">
        <v>7</v>
      </c>
      <c r="B9" s="103" t="s">
        <v>408</v>
      </c>
      <c r="C9" s="104">
        <v>0</v>
      </c>
      <c r="D9" s="250" t="s">
        <v>577</v>
      </c>
      <c r="E9" s="251">
        <v>6019992</v>
      </c>
    </row>
    <row r="10" spans="1:5" x14ac:dyDescent="0.25">
      <c r="A10" s="106" t="s">
        <v>8</v>
      </c>
      <c r="B10" s="107" t="s">
        <v>578</v>
      </c>
      <c r="C10" s="108"/>
      <c r="D10" s="107" t="s">
        <v>579</v>
      </c>
      <c r="E10" s="109">
        <v>4307792</v>
      </c>
    </row>
    <row r="11" spans="1:5" ht="12.95" customHeight="1" x14ac:dyDescent="0.25">
      <c r="A11" s="106" t="s">
        <v>9</v>
      </c>
      <c r="B11" s="107" t="s">
        <v>411</v>
      </c>
      <c r="C11" s="108"/>
      <c r="D11" s="107" t="s">
        <v>724</v>
      </c>
      <c r="E11" s="109">
        <v>1712200</v>
      </c>
    </row>
    <row r="12" spans="1:5" ht="12.95" customHeight="1" x14ac:dyDescent="0.25">
      <c r="A12" s="106" t="s">
        <v>10</v>
      </c>
      <c r="B12" s="107" t="s">
        <v>581</v>
      </c>
      <c r="C12" s="108"/>
      <c r="D12" s="252" t="s">
        <v>580</v>
      </c>
      <c r="E12" s="253">
        <v>7005000</v>
      </c>
    </row>
    <row r="13" spans="1:5" ht="12.75" customHeight="1" x14ac:dyDescent="0.25">
      <c r="A13" s="106" t="s">
        <v>431</v>
      </c>
      <c r="B13" s="107" t="s">
        <v>582</v>
      </c>
      <c r="C13" s="108"/>
      <c r="D13" s="107" t="s">
        <v>583</v>
      </c>
      <c r="E13" s="109"/>
    </row>
    <row r="14" spans="1:5" ht="12.95" customHeight="1" x14ac:dyDescent="0.25">
      <c r="A14" s="106" t="s">
        <v>432</v>
      </c>
      <c r="B14" s="107" t="s">
        <v>584</v>
      </c>
      <c r="C14" s="111">
        <v>0</v>
      </c>
      <c r="D14" s="112"/>
      <c r="E14" s="109"/>
    </row>
    <row r="15" spans="1:5" ht="12.95" customHeight="1" x14ac:dyDescent="0.25">
      <c r="A15" s="106" t="s">
        <v>433</v>
      </c>
      <c r="B15" s="112"/>
      <c r="C15" s="108"/>
      <c r="D15" s="112"/>
      <c r="E15" s="109"/>
    </row>
    <row r="16" spans="1:5" ht="12.95" customHeight="1" x14ac:dyDescent="0.25">
      <c r="A16" s="106" t="s">
        <v>434</v>
      </c>
      <c r="B16" s="112"/>
      <c r="C16" s="108"/>
      <c r="D16" s="112"/>
      <c r="E16" s="109"/>
    </row>
    <row r="17" spans="1:5" ht="12.95" customHeight="1" x14ac:dyDescent="0.25">
      <c r="A17" s="106" t="s">
        <v>435</v>
      </c>
      <c r="B17" s="112"/>
      <c r="C17" s="111"/>
      <c r="D17" s="112"/>
      <c r="E17" s="109"/>
    </row>
    <row r="18" spans="1:5" x14ac:dyDescent="0.25">
      <c r="A18" s="106" t="s">
        <v>436</v>
      </c>
      <c r="B18" s="112"/>
      <c r="C18" s="111"/>
      <c r="D18" s="112"/>
      <c r="E18" s="109"/>
    </row>
    <row r="19" spans="1:5" ht="12.95" customHeight="1" thickBot="1" x14ac:dyDescent="0.3">
      <c r="A19" s="129" t="s">
        <v>437</v>
      </c>
      <c r="B19" s="130"/>
      <c r="C19" s="131"/>
      <c r="D19" s="132" t="s">
        <v>207</v>
      </c>
      <c r="E19" s="133"/>
    </row>
    <row r="20" spans="1:5" ht="15.95" customHeight="1" thickBot="1" x14ac:dyDescent="0.3">
      <c r="A20" s="113" t="s">
        <v>438</v>
      </c>
      <c r="B20" s="114" t="s">
        <v>585</v>
      </c>
      <c r="C20" s="115">
        <f>+C9+C11+C12+C14+C15+C16+C17+C18+C19</f>
        <v>0</v>
      </c>
      <c r="D20" s="114" t="s">
        <v>586</v>
      </c>
      <c r="E20" s="116">
        <v>13024992</v>
      </c>
    </row>
    <row r="21" spans="1:5" ht="12.95" customHeight="1" x14ac:dyDescent="0.25">
      <c r="A21" s="102" t="s">
        <v>440</v>
      </c>
      <c r="B21" s="134" t="s">
        <v>587</v>
      </c>
      <c r="C21" s="135"/>
      <c r="D21" s="120" t="s">
        <v>561</v>
      </c>
      <c r="E21" s="136"/>
    </row>
    <row r="22" spans="1:5" ht="12.95" customHeight="1" x14ac:dyDescent="0.25">
      <c r="A22" s="106" t="s">
        <v>441</v>
      </c>
      <c r="B22" s="137" t="s">
        <v>588</v>
      </c>
      <c r="C22" s="123">
        <v>13024992</v>
      </c>
      <c r="D22" s="120" t="s">
        <v>589</v>
      </c>
      <c r="E22" s="124">
        <v>0</v>
      </c>
    </row>
    <row r="23" spans="1:5" ht="12.95" customHeight="1" x14ac:dyDescent="0.25">
      <c r="A23" s="102" t="s">
        <v>442</v>
      </c>
      <c r="B23" s="137" t="s">
        <v>590</v>
      </c>
      <c r="C23" s="123"/>
      <c r="D23" s="120" t="s">
        <v>439</v>
      </c>
      <c r="E23" s="124"/>
    </row>
    <row r="24" spans="1:5" ht="12.95" customHeight="1" x14ac:dyDescent="0.25">
      <c r="A24" s="106" t="s">
        <v>443</v>
      </c>
      <c r="B24" s="137" t="s">
        <v>591</v>
      </c>
      <c r="C24" s="123"/>
      <c r="D24" s="120" t="s">
        <v>549</v>
      </c>
      <c r="E24" s="124"/>
    </row>
    <row r="25" spans="1:5" ht="12.95" customHeight="1" x14ac:dyDescent="0.25">
      <c r="A25" s="102" t="s">
        <v>444</v>
      </c>
      <c r="B25" s="137" t="s">
        <v>592</v>
      </c>
      <c r="C25" s="123"/>
      <c r="D25" s="118" t="s">
        <v>567</v>
      </c>
      <c r="E25" s="124"/>
    </row>
    <row r="26" spans="1:5" ht="12.95" customHeight="1" x14ac:dyDescent="0.25">
      <c r="A26" s="106" t="s">
        <v>445</v>
      </c>
      <c r="B26" s="138" t="s">
        <v>593</v>
      </c>
      <c r="C26" s="123"/>
      <c r="D26" s="120" t="s">
        <v>594</v>
      </c>
      <c r="E26" s="124"/>
    </row>
    <row r="27" spans="1:5" ht="12.95" customHeight="1" x14ac:dyDescent="0.25">
      <c r="A27" s="102" t="s">
        <v>446</v>
      </c>
      <c r="B27" s="139" t="s">
        <v>595</v>
      </c>
      <c r="C27" s="125">
        <f>+C28+C29+C30+C31+C32</f>
        <v>0</v>
      </c>
      <c r="D27" s="140" t="s">
        <v>571</v>
      </c>
      <c r="E27" s="124"/>
    </row>
    <row r="28" spans="1:5" ht="12.95" customHeight="1" x14ac:dyDescent="0.25">
      <c r="A28" s="106" t="s">
        <v>447</v>
      </c>
      <c r="B28" s="138" t="s">
        <v>596</v>
      </c>
      <c r="C28" s="123"/>
      <c r="D28" s="140" t="s">
        <v>413</v>
      </c>
      <c r="E28" s="124"/>
    </row>
    <row r="29" spans="1:5" ht="12.95" customHeight="1" x14ac:dyDescent="0.25">
      <c r="A29" s="102" t="s">
        <v>448</v>
      </c>
      <c r="B29" s="138" t="s">
        <v>597</v>
      </c>
      <c r="C29" s="123"/>
      <c r="D29" s="141"/>
      <c r="E29" s="124"/>
    </row>
    <row r="30" spans="1:5" ht="12.95" customHeight="1" x14ac:dyDescent="0.25">
      <c r="A30" s="106" t="s">
        <v>449</v>
      </c>
      <c r="B30" s="137" t="s">
        <v>598</v>
      </c>
      <c r="C30" s="123"/>
      <c r="D30" s="142"/>
      <c r="E30" s="124"/>
    </row>
    <row r="31" spans="1:5" ht="12.95" customHeight="1" x14ac:dyDescent="0.25">
      <c r="A31" s="102" t="s">
        <v>450</v>
      </c>
      <c r="B31" s="143" t="s">
        <v>599</v>
      </c>
      <c r="C31" s="123"/>
      <c r="D31" s="112"/>
      <c r="E31" s="124"/>
    </row>
    <row r="32" spans="1:5" ht="12.95" customHeight="1" thickBot="1" x14ac:dyDescent="0.3">
      <c r="A32" s="106" t="s">
        <v>451</v>
      </c>
      <c r="B32" s="144" t="s">
        <v>600</v>
      </c>
      <c r="C32" s="123"/>
      <c r="D32" s="142"/>
      <c r="E32" s="124"/>
    </row>
    <row r="33" spans="1:5" ht="21.75" customHeight="1" thickBot="1" x14ac:dyDescent="0.3">
      <c r="A33" s="113" t="s">
        <v>550</v>
      </c>
      <c r="B33" s="114" t="s">
        <v>601</v>
      </c>
      <c r="C33" s="115">
        <f>+C21+C27</f>
        <v>0</v>
      </c>
      <c r="D33" s="114" t="s">
        <v>602</v>
      </c>
      <c r="E33" s="116">
        <f>SUM(E21:E32)</f>
        <v>0</v>
      </c>
    </row>
    <row r="34" spans="1:5" ht="13.5" thickBot="1" x14ac:dyDescent="0.3">
      <c r="A34" s="113" t="s">
        <v>551</v>
      </c>
      <c r="B34" s="127" t="s">
        <v>603</v>
      </c>
      <c r="C34" s="128">
        <v>13024992</v>
      </c>
      <c r="D34" s="127" t="s">
        <v>604</v>
      </c>
      <c r="E34" s="128">
        <f>+E20+E33</f>
        <v>13024992</v>
      </c>
    </row>
  </sheetData>
  <mergeCells count="3">
    <mergeCell ref="A6:A7"/>
    <mergeCell ref="A2:E2"/>
    <mergeCell ref="A3:E3"/>
  </mergeCells>
  <phoneticPr fontId="36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verticalDpi="300" r:id="rId1"/>
  <headerFooter alignWithMargins="0">
    <oddHeader>&amp;R5. melléklet a 2/2020.(II.14.) számú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11</vt:i4>
      </vt:variant>
    </vt:vector>
  </HeadingPairs>
  <TitlesOfParts>
    <vt:vector size="28" baseType="lpstr">
      <vt:lpstr>1</vt:lpstr>
      <vt:lpstr>2</vt:lpstr>
      <vt:lpstr>2.1</vt:lpstr>
      <vt:lpstr>2.2</vt:lpstr>
      <vt:lpstr>3</vt:lpstr>
      <vt:lpstr>3.1</vt:lpstr>
      <vt:lpstr>3.2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'1'!Nyomtatási_cím</vt:lpstr>
      <vt:lpstr>'13'!Nyomtatási_cím</vt:lpstr>
      <vt:lpstr>'2'!Nyomtatási_cím</vt:lpstr>
      <vt:lpstr>'3'!Nyomtatási_cím</vt:lpstr>
      <vt:lpstr>'3.2'!Nyomtatási_cím</vt:lpstr>
      <vt:lpstr>'1'!Nyomtatási_terület</vt:lpstr>
      <vt:lpstr>'13'!Nyomtatási_terület</vt:lpstr>
      <vt:lpstr>'2'!Nyomtatási_terület</vt:lpstr>
      <vt:lpstr>'2.2'!Nyomtatási_terület</vt:lpstr>
      <vt:lpstr>'3'!Nyomtatási_terület</vt:lpstr>
      <vt:lpstr>'3.2'!Nyomtatási_terület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2014-01-31T08:33:46Z</cp:lastPrinted>
  <dcterms:created xsi:type="dcterms:W3CDTF">2006-09-16T00:00:00Z</dcterms:created>
  <dcterms:modified xsi:type="dcterms:W3CDTF">2021-05-31T13:31:58Z</dcterms:modified>
</cp:coreProperties>
</file>