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évi költségvetési rendelet módosítás\"/>
    </mc:Choice>
  </mc:AlternateContent>
  <xr:revisionPtr revIDLastSave="0" documentId="8_{71B1EDFE-9AF7-45BC-8803-4C3EB46962C1}" xr6:coauthVersionLast="47" xr6:coauthVersionMax="47" xr10:uidLastSave="{00000000-0000-0000-0000-000000000000}"/>
  <bookViews>
    <workbookView xWindow="-120" yWindow="-120" windowWidth="29040" windowHeight="15840" activeTab="7"/>
  </bookViews>
  <sheets>
    <sheet name="1.sz.mell." sheetId="12" r:id="rId1"/>
    <sheet name="2.sz.központi támogatás" sheetId="1" r:id="rId2"/>
    <sheet name="3.sz.mell  (2)" sheetId="13" r:id="rId3"/>
    <sheet name="4.sz.mell" sheetId="14" r:id="rId4"/>
    <sheet name="5.sz. létszám" sheetId="6" r:id="rId5"/>
    <sheet name="6.sz. előirányz" sheetId="9" r:id="rId6"/>
    <sheet name="7.sz.mérleg közgad tagolasban" sheetId="10" r:id="rId7"/>
    <sheet name="8.szkeretszamok előiranyzat  ev" sheetId="11" r:id="rId8"/>
  </sheets>
  <definedNames>
    <definedName name="_xlnm.Print_Area" localSheetId="0">'1.sz.mell.'!$A$1:$D$146</definedName>
  </definedNames>
  <calcPr calcId="191029"/>
</workbook>
</file>

<file path=xl/calcChain.xml><?xml version="1.0" encoding="utf-8"?>
<calcChain xmlns="http://schemas.openxmlformats.org/spreadsheetml/2006/main">
  <c r="C15" i="14" l="1"/>
  <c r="B15" i="14"/>
  <c r="C16" i="13"/>
  <c r="B16" i="13"/>
  <c r="D140" i="12"/>
  <c r="C140" i="12"/>
  <c r="D135" i="12"/>
  <c r="C135" i="12"/>
  <c r="D130" i="12"/>
  <c r="C130" i="12"/>
  <c r="D126" i="12"/>
  <c r="D145" i="12"/>
  <c r="C126" i="12"/>
  <c r="C145" i="12"/>
  <c r="D108" i="12"/>
  <c r="C108" i="12"/>
  <c r="D92" i="12"/>
  <c r="D125" i="12"/>
  <c r="D146" i="12"/>
  <c r="C92" i="12"/>
  <c r="C125" i="12"/>
  <c r="C146" i="12"/>
  <c r="C89" i="12"/>
  <c r="D78" i="12"/>
  <c r="C78" i="12"/>
  <c r="D74" i="12"/>
  <c r="C74" i="12"/>
  <c r="D71" i="12"/>
  <c r="C71" i="12"/>
  <c r="D66" i="12"/>
  <c r="C66" i="12"/>
  <c r="D62" i="12"/>
  <c r="D84" i="12"/>
  <c r="D151" i="12"/>
  <c r="C62" i="12"/>
  <c r="C84" i="12"/>
  <c r="C151" i="12"/>
  <c r="D56" i="12"/>
  <c r="C56" i="12"/>
  <c r="D51" i="12"/>
  <c r="C51" i="12"/>
  <c r="D45" i="12"/>
  <c r="C45" i="12"/>
  <c r="D34" i="12"/>
  <c r="C34" i="12"/>
  <c r="D28" i="12"/>
  <c r="C28" i="12"/>
  <c r="D27" i="12"/>
  <c r="C27" i="12"/>
  <c r="D20" i="12"/>
  <c r="C20" i="12"/>
  <c r="D13" i="12"/>
  <c r="C13" i="12"/>
  <c r="D6" i="12"/>
  <c r="D61" i="12"/>
  <c r="C6" i="12"/>
  <c r="C61" i="12"/>
  <c r="O9" i="9"/>
  <c r="O14" i="9"/>
  <c r="O11" i="9"/>
  <c r="O12" i="9"/>
  <c r="O7" i="9"/>
  <c r="E22" i="10"/>
  <c r="N12" i="9"/>
  <c r="C14" i="10"/>
  <c r="G34" i="11"/>
  <c r="F34" i="11"/>
  <c r="E34" i="11"/>
  <c r="G29" i="11"/>
  <c r="G35" i="11"/>
  <c r="F29" i="11"/>
  <c r="F35" i="11"/>
  <c r="E29" i="11"/>
  <c r="E35" i="11"/>
  <c r="D29" i="11"/>
  <c r="D35" i="11"/>
  <c r="G20" i="11"/>
  <c r="F20" i="11"/>
  <c r="E20" i="11"/>
  <c r="D20" i="11"/>
  <c r="G13" i="11"/>
  <c r="F13" i="11"/>
  <c r="F21" i="11"/>
  <c r="E13" i="11"/>
  <c r="E21" i="11"/>
  <c r="D13" i="11"/>
  <c r="D21" i="11"/>
  <c r="C22" i="10"/>
  <c r="E14" i="10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O17" i="9"/>
  <c r="M12" i="9"/>
  <c r="L12" i="9"/>
  <c r="K12" i="9"/>
  <c r="J12" i="9"/>
  <c r="I12" i="9"/>
  <c r="H12" i="9"/>
  <c r="G12" i="9"/>
  <c r="F12" i="9"/>
  <c r="E12" i="9"/>
  <c r="D12" i="9"/>
  <c r="C12" i="9"/>
  <c r="G21" i="1"/>
  <c r="F21" i="1"/>
  <c r="D14" i="6"/>
  <c r="C14" i="6"/>
  <c r="H20" i="1"/>
  <c r="H16" i="1"/>
  <c r="H13" i="1"/>
  <c r="H21" i="1"/>
  <c r="H14" i="1"/>
  <c r="G21" i="11"/>
  <c r="D150" i="12"/>
  <c r="D85" i="12"/>
  <c r="C85" i="12"/>
  <c r="C150" i="12"/>
</calcChain>
</file>

<file path=xl/sharedStrings.xml><?xml version="1.0" encoding="utf-8"?>
<sst xmlns="http://schemas.openxmlformats.org/spreadsheetml/2006/main" count="613" uniqueCount="454">
  <si>
    <t>A</t>
  </si>
  <si>
    <t>B</t>
  </si>
  <si>
    <t>C</t>
  </si>
  <si>
    <t>D</t>
  </si>
  <si>
    <t>E</t>
  </si>
  <si>
    <t>F</t>
  </si>
  <si>
    <t>G</t>
  </si>
  <si>
    <t>Jogcím</t>
  </si>
  <si>
    <t>mutató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</si>
  <si>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</si>
  <si>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</si>
  <si>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</si>
  <si>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</si>
  <si>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</si>
  <si>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</si>
  <si>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</si>
  <si>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</si>
  <si>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</si>
  <si>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</si>
  <si>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</si>
  <si>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</si>
  <si>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</si>
  <si>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</si>
  <si>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</si>
  <si>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</si>
  <si>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Megnevezés</t>
  </si>
  <si>
    <t>Összesen</t>
  </si>
  <si>
    <t>1.</t>
  </si>
  <si>
    <t>2.</t>
  </si>
  <si>
    <t>3.</t>
  </si>
  <si>
    <t>4.</t>
  </si>
  <si>
    <t>5.</t>
  </si>
  <si>
    <t>6.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</si>
  <si>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</si>
  <si>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</si>
  <si>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</si>
  <si>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</si>
  <si>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</si>
  <si>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Kiadások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</si>
  <si>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</si>
  <si>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</si>
  <si>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</si>
  <si>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</si>
  <si>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</si>
  <si>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Működési célú pénzeszköz átvétel</t>
  </si>
  <si>
    <t>Felhalmozási kiadások</t>
  </si>
  <si>
    <t>Beruházási feladatok</t>
  </si>
  <si>
    <t>ezer Ft</t>
  </si>
  <si>
    <t>Ft</t>
  </si>
  <si>
    <t xml:space="preserve">4. </t>
  </si>
  <si>
    <t>Megjegyzés</t>
  </si>
  <si>
    <t>Közalkalmazott</t>
  </si>
  <si>
    <t>MT hatálya alá tartozó/
fizikai alkalmazott</t>
  </si>
  <si>
    <t>Sor-
szám</t>
  </si>
  <si>
    <t>Helyi önkormányzatok működésének általános támogatása</t>
  </si>
  <si>
    <t>Működési célú központosított előirányzatok</t>
  </si>
  <si>
    <t>Helyi önkormányzatok kiegészítő támogatásai</t>
  </si>
  <si>
    <t>Elvonások és befizetések bevételei</t>
  </si>
  <si>
    <t>Felhalmozási célú önkormányzati támogatások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</si>
  <si>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</si>
  <si>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</si>
  <si>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</si>
  <si>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</si>
  <si>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</si>
  <si>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</si>
  <si>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</si>
  <si>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</si>
  <si>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</si>
  <si>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</si>
  <si>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</si>
  <si>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</si>
  <si>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</si>
  <si>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</si>
  <si>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</si>
  <si>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</si>
  <si>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</si>
  <si>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</si>
  <si>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</si>
  <si>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</si>
  <si>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Betétek megszüntetése</t>
  </si>
  <si>
    <t>Forgatási célú külföldi értékpapírok beváltása,  értékesítése</t>
  </si>
  <si>
    <t>Külföldi értékpapírok kibocsátása</t>
  </si>
  <si>
    <t>Adóssághoz nem kapcsolódó származékos ügyletek bevételei</t>
  </si>
  <si>
    <t>Államháztartáson belüli megelőlegezések folyósítása</t>
  </si>
  <si>
    <t>Államháztartáson belüli megelőlegezések visszafizetése</t>
  </si>
  <si>
    <t>egység</t>
  </si>
  <si>
    <t xml:space="preserve">mennyiségi </t>
  </si>
  <si>
    <t>összeg Ft</t>
  </si>
  <si>
    <t xml:space="preserve">Fajlagos </t>
  </si>
  <si>
    <t>beszámítás után (Ft)</t>
  </si>
  <si>
    <t>Támogatás</t>
  </si>
  <si>
    <t>Sénye község Önkormányzatánál és a Sénye Közös Önkormányzati Hivatalban foglalkoztatottak
éves létszámkerete</t>
  </si>
  <si>
    <t>Sénye község Önkormányzata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</si>
  <si>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</si>
  <si>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</si>
  <si>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</si>
  <si>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</si>
  <si>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</si>
  <si>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</si>
  <si>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</si>
  <si>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</si>
  <si>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</si>
  <si>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</si>
  <si>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</si>
  <si>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</si>
  <si>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</si>
  <si>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</si>
  <si>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</si>
  <si>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</si>
  <si>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</si>
  <si>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Finanszírozási bevételek</t>
  </si>
  <si>
    <t>Maradvány felhasználása</t>
  </si>
  <si>
    <t>Bevételek összesen (1+….+5)</t>
  </si>
  <si>
    <t>Működési kiadások</t>
  </si>
  <si>
    <t>Adósságszolgálat (hitel+kamat)</t>
  </si>
  <si>
    <t>Kiadások összesen (1+..+3)</t>
  </si>
  <si>
    <t>Egyenleg</t>
  </si>
  <si>
    <t xml:space="preserve"> </t>
  </si>
  <si>
    <t>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</si>
  <si>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</si>
  <si>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</si>
  <si>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</si>
  <si>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</si>
  <si>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</si>
  <si>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</si>
  <si>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</si>
  <si>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</si>
  <si>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</si>
  <si>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</si>
  <si>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</si>
  <si>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</si>
  <si>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</si>
  <si>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</si>
  <si>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</si>
  <si>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</si>
  <si>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</si>
  <si>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</si>
  <si>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</si>
  <si>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III.3.m Kiegészítő
feladatainak támogatása</t>
  </si>
  <si>
    <t>Munkaadót terhelő járulékok és szoc. Hozzájárulási adó</t>
  </si>
  <si>
    <t>2020. évi tervezet</t>
  </si>
  <si>
    <t>Önkormányzat működési és felhalmozási tám.</t>
  </si>
  <si>
    <t>2021. évi tervezet</t>
  </si>
  <si>
    <t>2022. évi tervezet</t>
  </si>
  <si>
    <t>Kimutatás Sénye község Önkormányzata 
2020. évi központi támogatásainak összegéről</t>
  </si>
  <si>
    <t>2023. évi tervezet</t>
  </si>
  <si>
    <r>
      <rPr>
        <sz val="11"/>
        <rFont val="Calibri"/>
        <family val="2"/>
        <charset val="238"/>
      </rPr>
      <t>2. melléklet  4/2020</t>
    </r>
    <r>
      <rPr>
        <sz val="11"/>
        <rFont val="Calibri"/>
        <family val="2"/>
        <charset val="238"/>
      </rPr>
      <t>.(III.13.)</t>
    </r>
  </si>
  <si>
    <r>
      <t>5. melléklet a 4/2020</t>
    </r>
    <r>
      <rPr>
        <sz val="11"/>
        <rFont val="Calibri"/>
        <family val="2"/>
        <charset val="238"/>
      </rPr>
      <t>.</t>
    </r>
    <r>
      <rPr>
        <sz val="11"/>
        <rFont val="Calibri"/>
        <family val="2"/>
        <charset val="238"/>
      </rPr>
      <t xml:space="preserve"> (III.13.)</t>
    </r>
  </si>
  <si>
    <t>6.sz. melléklet a 4/2020. (III.13.) önkormányzati rendelethez</t>
  </si>
  <si>
    <t>7.sz. melléklet a 4/2020. (III.13.)  önkormányzati rendelethez</t>
  </si>
  <si>
    <r>
      <t>8.sz. melléklet a 4/2020.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(III.13.)  önkormányzati rendelethez</t>
    </r>
  </si>
  <si>
    <t>B E V É T E L E K</t>
  </si>
  <si>
    <t>Bevételi jogcím</t>
  </si>
  <si>
    <t>Eredeti előirányzat</t>
  </si>
  <si>
    <t>Módosított előirányzat</t>
  </si>
  <si>
    <t>Önkormányzat működési támogatásai (1.1.+…+.1.6.)</t>
  </si>
  <si>
    <t>001</t>
  </si>
  <si>
    <t>1.1.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</si>
  <si>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</si>
  <si>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</si>
  <si>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</si>
  <si>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</si>
  <si>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</si>
  <si>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</si>
  <si>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</si>
  <si>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</si>
  <si>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</si>
  <si>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</si>
  <si>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</si>
  <si>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006</t>
  </si>
  <si>
    <t>1.6.</t>
  </si>
  <si>
    <t>007</t>
  </si>
  <si>
    <t>Működési célú támogatások államháztartáson belülről (2.1.+…+.2.5.)</t>
  </si>
  <si>
    <t>008</t>
  </si>
  <si>
    <t>2.1.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</si>
  <si>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</si>
  <si>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</si>
  <si>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</si>
  <si>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</si>
  <si>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</si>
  <si>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</si>
  <si>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</si>
  <si>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</si>
  <si>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</si>
  <si>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</si>
  <si>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</si>
  <si>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</si>
  <si>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</si>
  <si>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</si>
  <si>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</si>
  <si>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</si>
  <si>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Felhalmozási célú támogatások államháztartáson belülről (3.1.+…+3.5.)</t>
  </si>
  <si>
    <t>015</t>
  </si>
  <si>
    <t>3.1.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</si>
  <si>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</si>
  <si>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</si>
  <si>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</si>
  <si>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</si>
  <si>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</si>
  <si>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</si>
  <si>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</si>
  <si>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</si>
  <si>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</si>
  <si>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</si>
  <si>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</si>
  <si>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</si>
  <si>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</si>
  <si>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</si>
  <si>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</si>
  <si>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</si>
  <si>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</si>
  <si>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</si>
  <si>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</si>
  <si>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</si>
  <si>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</si>
  <si>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</si>
  <si>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</si>
  <si>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</si>
  <si>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</si>
  <si>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</si>
  <si>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</si>
  <si>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</si>
  <si>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</si>
  <si>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</si>
  <si>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</si>
  <si>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</si>
  <si>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</si>
  <si>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</si>
  <si>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</si>
  <si>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</si>
  <si>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Működési bevételek (5.1.+…+ 5.10.)</t>
  </si>
  <si>
    <t>029</t>
  </si>
  <si>
    <t>5.1.</t>
  </si>
  <si>
    <t>030</t>
  </si>
  <si>
    <t>5.2.</t>
  </si>
  <si>
    <t>031</t>
  </si>
  <si>
    <t>5.3.</t>
  </si>
  <si>
    <t>Közvetített szolgáltatások értéke</t>
  </si>
  <si>
    <t>032</t>
  </si>
  <si>
    <t>5.4.</t>
  </si>
  <si>
    <t>033</t>
  </si>
  <si>
    <t>5.5.</t>
  </si>
  <si>
    <t>034</t>
  </si>
  <si>
    <t>5.6.</t>
  </si>
  <si>
    <t xml:space="preserve">Kiszámlázott általános forgalmi adó </t>
  </si>
  <si>
    <t>035</t>
  </si>
  <si>
    <t>5.7.</t>
  </si>
  <si>
    <t>036</t>
  </si>
  <si>
    <t>5.8.</t>
  </si>
  <si>
    <t>037</t>
  </si>
  <si>
    <t>5.9.</t>
  </si>
  <si>
    <t>038</t>
  </si>
  <si>
    <t>5.10.</t>
  </si>
  <si>
    <t>039</t>
  </si>
  <si>
    <t>Felhalmozási bevételek (6.1.+…+6.5.)</t>
  </si>
  <si>
    <t>040</t>
  </si>
  <si>
    <t>6.1.</t>
  </si>
  <si>
    <t>041</t>
  </si>
  <si>
    <t>6.2.</t>
  </si>
  <si>
    <t>042</t>
  </si>
  <si>
    <t>6.3.</t>
  </si>
  <si>
    <t>043</t>
  </si>
  <si>
    <t>6.4.</t>
  </si>
  <si>
    <t>044</t>
  </si>
  <si>
    <t>6.5.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</si>
  <si>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</si>
  <si>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</si>
  <si>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</si>
  <si>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</si>
  <si>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</si>
  <si>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</si>
  <si>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</si>
  <si>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</si>
  <si>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</si>
  <si>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</si>
  <si>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</si>
  <si>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</si>
  <si>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</si>
  <si>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</si>
  <si>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</si>
  <si>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</si>
  <si>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</si>
  <si>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</si>
  <si>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</si>
  <si>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</si>
  <si>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</si>
  <si>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</si>
  <si>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</si>
  <si>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</si>
  <si>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</si>
  <si>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</si>
  <si>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</si>
  <si>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</si>
  <si>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</si>
  <si>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</si>
  <si>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</si>
  <si>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</si>
  <si>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</si>
  <si>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</si>
  <si>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</si>
  <si>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</si>
  <si>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</si>
  <si>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</si>
  <si>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</si>
  <si>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</si>
  <si>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</si>
  <si>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</si>
  <si>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</si>
  <si>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</si>
  <si>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</si>
  <si>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</si>
  <si>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</si>
  <si>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</si>
  <si>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</si>
  <si>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</si>
  <si>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</si>
  <si>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</si>
  <si>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</si>
  <si>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063</t>
  </si>
  <si>
    <t>11.3.</t>
  </si>
  <si>
    <t>064</t>
  </si>
  <si>
    <t>11.4.</t>
  </si>
  <si>
    <t>065</t>
  </si>
  <si>
    <t xml:space="preserve">    12.</t>
  </si>
  <si>
    <t>Maradvány igénybevétele (12.1. + 12.2.)</t>
  </si>
  <si>
    <t>066</t>
  </si>
  <si>
    <t>12.1.</t>
  </si>
  <si>
    <t>067</t>
  </si>
  <si>
    <t>12.2.</t>
  </si>
  <si>
    <t>068</t>
  </si>
  <si>
    <t xml:space="preserve">    13.</t>
  </si>
  <si>
    <t>Belföldi finanszírozás bevételei (13.1. + … + 13.3.)</t>
  </si>
  <si>
    <t>069</t>
  </si>
  <si>
    <t>13.1.</t>
  </si>
  <si>
    <t>070</t>
  </si>
  <si>
    <t>13.2.</t>
  </si>
  <si>
    <t>071</t>
  </si>
  <si>
    <t>13.3.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</si>
  <si>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</si>
  <si>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</si>
  <si>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</si>
  <si>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</si>
  <si>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</si>
  <si>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</si>
  <si>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</si>
  <si>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</si>
  <si>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</si>
  <si>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</si>
  <si>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076</t>
  </si>
  <si>
    <t xml:space="preserve">    14.4.</t>
  </si>
  <si>
    <t>Külföldi hitelek, kölcsönök felvétele</t>
  </si>
  <si>
    <t>077</t>
  </si>
  <si>
    <t xml:space="preserve">    15.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</si>
  <si>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</si>
  <si>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</si>
  <si>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</si>
  <si>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</si>
  <si>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</si>
  <si>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</si>
  <si>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</si>
  <si>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</si>
  <si>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</si>
  <si>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</si>
  <si>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</si>
  <si>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</si>
  <si>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</si>
  <si>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</si>
  <si>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</si>
  <si>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</si>
  <si>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</si>
  <si>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</si>
  <si>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</si>
  <si>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</si>
  <si>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</si>
  <si>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</si>
  <si>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</si>
  <si>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</si>
  <si>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</si>
  <si>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</si>
  <si>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</si>
  <si>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</si>
  <si>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</si>
  <si>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</si>
  <si>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</si>
  <si>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</si>
  <si>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</si>
  <si>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</si>
  <si>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</si>
  <si>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</si>
  <si>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</si>
  <si>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</si>
  <si>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</si>
  <si>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</si>
  <si>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</si>
  <si>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</si>
  <si>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</si>
  <si>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</si>
  <si>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</si>
  <si>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</si>
  <si>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</si>
  <si>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</si>
  <si>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</si>
  <si>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</si>
  <si>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</si>
  <si>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</si>
  <si>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</si>
  <si>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</si>
  <si>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</si>
  <si>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</si>
  <si>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</si>
  <si>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</si>
  <si>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</si>
  <si>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</si>
  <si>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</si>
  <si>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</si>
  <si>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</si>
  <si>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</si>
  <si>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</si>
  <si>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</si>
  <si>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</si>
  <si>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</si>
  <si>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</si>
  <si>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</si>
  <si>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</si>
  <si>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</si>
  <si>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</si>
  <si>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</si>
  <si>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</si>
  <si>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</si>
  <si>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</si>
  <si>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</si>
  <si>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</si>
  <si>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</si>
  <si>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</si>
  <si>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</si>
  <si>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</si>
  <si>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Beruházási (felhalmozási) kiadások
előirányzata beruházásonként </t>
  </si>
  <si>
    <t>Beruházás  megnevezése</t>
  </si>
  <si>
    <t>2020. évi előirányzat
 Ft</t>
  </si>
  <si>
    <t>2020. évi módosítás
Ft</t>
  </si>
  <si>
    <t>Önkormányzati beruházások</t>
  </si>
  <si>
    <t>Tárgyi eszk.beszerzése</t>
  </si>
  <si>
    <t>Áfa</t>
  </si>
  <si>
    <t>ÖSSZESEN:</t>
  </si>
  <si>
    <t xml:space="preserve">Felújítási kiadások előirányzata felújításonként </t>
  </si>
  <si>
    <t>Felújítás  megnevezése</t>
  </si>
  <si>
    <t>2020. évi előirányzat Ft</t>
  </si>
  <si>
    <t>2020. évi mód
Ft</t>
  </si>
  <si>
    <t>Ingatlok felújítása</t>
  </si>
  <si>
    <t>áfa</t>
  </si>
  <si>
    <t>1. sz.melléklet a  4/2020. (III.13.) önkormányzati rendelethez</t>
  </si>
  <si>
    <t>3. sz.melléklet a 4/2020. (III.13.) önkormányzati rendelethez</t>
  </si>
  <si>
    <t>4. sz.melléklet a 4/2020. (III.13.) önkormányzati rendelethez</t>
  </si>
  <si>
    <t>2020.01.01. engedélyezett álláshely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</si>
</sst>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#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color indexed="10"/>
      <name val="Times New Roman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i/>
      <sz val="12"/>
      <name val="Times New Roman CE"/>
      <charset val="238"/>
    </font>
    <font>
      <sz val="9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/>
  </cellStyleXfs>
  <cellXfs count="1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3" borderId="0" xfId="0" applyFont="1" applyFill="1" applyBorder="1"/>
    <xf numFmtId="0" fontId="4" fillId="0" borderId="0" xfId="3"/>
    <xf numFmtId="0" fontId="5" fillId="0" borderId="0" xfId="3" applyFont="1"/>
    <xf numFmtId="0" fontId="4" fillId="0" borderId="1" xfId="3" applyBorder="1"/>
    <xf numFmtId="0" fontId="5" fillId="0" borderId="1" xfId="3" applyFont="1" applyBorder="1"/>
    <xf numFmtId="0" fontId="5" fillId="5" borderId="1" xfId="3" applyFont="1" applyFill="1" applyBorder="1"/>
    <xf numFmtId="0" fontId="5" fillId="0" borderId="1" xfId="3" applyFont="1" applyBorder="1" applyAlignment="1">
      <alignment horizontal="center"/>
    </xf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5" fillId="0" borderId="5" xfId="3" applyFont="1" applyBorder="1"/>
    <xf numFmtId="0" fontId="5" fillId="5" borderId="5" xfId="3" applyFont="1" applyFill="1" applyBorder="1"/>
    <xf numFmtId="0" fontId="4" fillId="5" borderId="7" xfId="3" applyFill="1" applyBorder="1"/>
    <xf numFmtId="0" fontId="4" fillId="6" borderId="0" xfId="3" applyFill="1"/>
    <xf numFmtId="0" fontId="34" fillId="0" borderId="0" xfId="0" applyFont="1"/>
    <xf numFmtId="0" fontId="4" fillId="0" borderId="1" xfId="3" applyFont="1" applyBorder="1"/>
    <xf numFmtId="0" fontId="4" fillId="0" borderId="5" xfId="3" applyFont="1" applyBorder="1"/>
    <xf numFmtId="0" fontId="4" fillId="0" borderId="6" xfId="3" applyFont="1" applyBorder="1"/>
    <xf numFmtId="0" fontId="4" fillId="5" borderId="1" xfId="3" applyFont="1" applyFill="1" applyBorder="1"/>
    <xf numFmtId="0" fontId="9" fillId="0" borderId="0" xfId="0" applyFont="1"/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/>
    <xf numFmtId="0" fontId="35" fillId="0" borderId="0" xfId="0" applyFont="1"/>
    <xf numFmtId="0" fontId="12" fillId="5" borderId="1" xfId="3" applyFont="1" applyFill="1" applyBorder="1"/>
    <xf numFmtId="0" fontId="13" fillId="0" borderId="1" xfId="3" applyFont="1" applyBorder="1"/>
    <xf numFmtId="0" fontId="13" fillId="6" borderId="1" xfId="3" applyFont="1" applyFill="1" applyBorder="1"/>
    <xf numFmtId="0" fontId="14" fillId="0" borderId="0" xfId="4"/>
    <xf numFmtId="168" fontId="16" fillId="0" borderId="8" xfId="4" applyNumberFormat="1" applyFont="1" applyBorder="1" applyAlignment="1">
      <alignment vertical="center"/>
    </xf>
    <xf numFmtId="168" fontId="36" fillId="0" borderId="8" xfId="4" applyNumberFormat="1" applyFont="1" applyBorder="1" applyAlignment="1">
      <alignment vertical="center"/>
    </xf>
    <xf numFmtId="0" fontId="17" fillId="0" borderId="8" xfId="3" applyFont="1" applyBorder="1" applyAlignment="1">
      <alignment horizontal="right" vertical="center"/>
    </xf>
    <xf numFmtId="49" fontId="14" fillId="0" borderId="0" xfId="4" applyNumberFormat="1"/>
    <xf numFmtId="0" fontId="18" fillId="0" borderId="7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 wrapText="1"/>
    </xf>
    <xf numFmtId="49" fontId="20" fillId="0" borderId="0" xfId="4" applyNumberFormat="1" applyFont="1"/>
    <xf numFmtId="0" fontId="20" fillId="0" borderId="0" xfId="4" applyFont="1"/>
    <xf numFmtId="0" fontId="19" fillId="0" borderId="9" xfId="4" applyFont="1" applyBorder="1" applyAlignment="1">
      <alignment horizontal="left" vertical="center" wrapText="1" indent="1"/>
    </xf>
    <xf numFmtId="0" fontId="19" fillId="0" borderId="10" xfId="4" applyFont="1" applyBorder="1" applyAlignment="1">
      <alignment horizontal="left" vertical="center" wrapText="1" indent="1"/>
    </xf>
    <xf numFmtId="168" fontId="19" fillId="0" borderId="10" xfId="4" applyNumberFormat="1" applyFont="1" applyBorder="1" applyAlignment="1">
      <alignment horizontal="right" vertical="center" wrapText="1" indent="1"/>
    </xf>
    <xf numFmtId="49" fontId="21" fillId="0" borderId="0" xfId="4" applyNumberFormat="1" applyFont="1"/>
    <xf numFmtId="0" fontId="21" fillId="0" borderId="0" xfId="4" applyFont="1"/>
    <xf numFmtId="49" fontId="20" fillId="0" borderId="11" xfId="4" applyNumberFormat="1" applyFont="1" applyBorder="1" applyAlignment="1">
      <alignment horizontal="left" vertical="center" wrapText="1" indent="1"/>
    </xf>
    <xf numFmtId="0" fontId="22" fillId="0" borderId="12" xfId="3" applyFont="1" applyBorder="1" applyAlignment="1">
      <alignment horizontal="left" wrapText="1" indent="1"/>
    </xf>
    <xf numFmtId="168" fontId="20" fillId="0" borderId="12" xfId="4" applyNumberFormat="1" applyFont="1" applyBorder="1" applyAlignment="1" applyProtection="1">
      <alignment horizontal="right" vertical="center" wrapText="1" indent="1"/>
      <protection locked="0"/>
    </xf>
    <xf numFmtId="49" fontId="20" fillId="0" borderId="5" xfId="4" applyNumberFormat="1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left" wrapText="1" indent="1"/>
    </xf>
    <xf numFmtId="168" fontId="20" fillId="0" borderId="1" xfId="4" applyNumberFormat="1" applyFont="1" applyBorder="1" applyAlignment="1" applyProtection="1">
      <alignment horizontal="right" vertical="center" wrapText="1" indent="1"/>
      <protection locked="0"/>
    </xf>
    <xf numFmtId="49" fontId="20" fillId="0" borderId="13" xfId="4" applyNumberFormat="1" applyFont="1" applyBorder="1" applyAlignment="1">
      <alignment horizontal="left" vertical="center" wrapText="1" indent="1"/>
    </xf>
    <xf numFmtId="0" fontId="22" fillId="0" borderId="14" xfId="3" applyFont="1" applyBorder="1" applyAlignment="1">
      <alignment horizontal="left" wrapText="1" indent="1"/>
    </xf>
    <xf numFmtId="168" fontId="20" fillId="0" borderId="14" xfId="4" applyNumberFormat="1" applyFont="1" applyBorder="1" applyAlignment="1" applyProtection="1">
      <alignment horizontal="right" vertical="center" wrapText="1" indent="1"/>
      <protection locked="0"/>
    </xf>
    <xf numFmtId="0" fontId="23" fillId="0" borderId="10" xfId="3" applyFont="1" applyBorder="1" applyAlignment="1">
      <alignment horizontal="left" vertical="center" wrapText="1" indent="1"/>
    </xf>
    <xf numFmtId="0" fontId="21" fillId="6" borderId="0" xfId="4" applyFont="1" applyFill="1"/>
    <xf numFmtId="168" fontId="37" fillId="0" borderId="1" xfId="4" applyNumberFormat="1" applyFont="1" applyBorder="1" applyAlignment="1" applyProtection="1">
      <alignment horizontal="right" vertical="center" wrapText="1" indent="1"/>
      <protection locked="0"/>
    </xf>
    <xf numFmtId="0" fontId="22" fillId="0" borderId="14" xfId="3" applyFont="1" applyBorder="1" applyAlignment="1">
      <alignment horizontal="left" vertical="center" wrapText="1" indent="1"/>
    </xf>
    <xf numFmtId="168" fontId="37" fillId="0" borderId="14" xfId="4" applyNumberFormat="1" applyFont="1" applyBorder="1" applyAlignment="1" applyProtection="1">
      <alignment horizontal="right" vertical="center" wrapText="1" indent="1"/>
      <protection locked="0"/>
    </xf>
    <xf numFmtId="168" fontId="38" fillId="0" borderId="10" xfId="4" applyNumberFormat="1" applyFont="1" applyBorder="1" applyAlignment="1">
      <alignment horizontal="right" vertical="center" wrapText="1" indent="1"/>
    </xf>
    <xf numFmtId="168" fontId="20" fillId="0" borderId="12" xfId="4" applyNumberFormat="1" applyFont="1" applyBorder="1" applyAlignment="1">
      <alignment horizontal="right" vertical="center" wrapText="1" indent="1"/>
    </xf>
    <xf numFmtId="0" fontId="23" fillId="0" borderId="9" xfId="3" applyFont="1" applyBorder="1" applyAlignment="1">
      <alignment vertical="center" wrapText="1"/>
    </xf>
    <xf numFmtId="0" fontId="22" fillId="0" borderId="14" xfId="3" applyFont="1" applyBorder="1" applyAlignment="1">
      <alignment vertical="center" wrapText="1"/>
    </xf>
    <xf numFmtId="0" fontId="22" fillId="0" borderId="11" xfId="3" applyFont="1" applyBorder="1" applyAlignment="1">
      <alignment wrapText="1"/>
    </xf>
    <xf numFmtId="0" fontId="22" fillId="0" borderId="5" xfId="3" applyFont="1" applyBorder="1" applyAlignment="1">
      <alignment wrapText="1"/>
    </xf>
    <xf numFmtId="0" fontId="22" fillId="0" borderId="13" xfId="3" applyFont="1" applyBorder="1" applyAlignment="1">
      <alignment vertical="center" wrapText="1"/>
    </xf>
    <xf numFmtId="168" fontId="38" fillId="0" borderId="10" xfId="4" applyNumberFormat="1" applyFont="1" applyBorder="1" applyAlignment="1" applyProtection="1">
      <alignment horizontal="right" vertical="center" wrapText="1" indent="1"/>
      <protection locked="0"/>
    </xf>
    <xf numFmtId="0" fontId="23" fillId="0" borderId="10" xfId="3" applyFont="1" applyBorder="1" applyAlignment="1">
      <alignment vertical="center" wrapText="1"/>
    </xf>
    <xf numFmtId="0" fontId="23" fillId="0" borderId="15" xfId="3" applyFont="1" applyBorder="1" applyAlignment="1">
      <alignment vertical="center" wrapText="1"/>
    </xf>
    <xf numFmtId="0" fontId="23" fillId="0" borderId="16" xfId="3" applyFont="1" applyBorder="1" applyAlignment="1">
      <alignment vertical="center" wrapText="1"/>
    </xf>
    <xf numFmtId="0" fontId="24" fillId="0" borderId="0" xfId="3" applyFont="1" applyAlignment="1">
      <alignment horizontal="left" vertical="center" wrapText="1" indent="1"/>
    </xf>
    <xf numFmtId="168" fontId="18" fillId="0" borderId="0" xfId="4" applyNumberFormat="1" applyFont="1" applyAlignment="1">
      <alignment horizontal="right" vertical="center" wrapText="1" indent="1"/>
    </xf>
    <xf numFmtId="168" fontId="25" fillId="0" borderId="8" xfId="4" applyNumberFormat="1" applyFont="1" applyBorder="1"/>
    <xf numFmtId="0" fontId="17" fillId="0" borderId="8" xfId="3" applyFont="1" applyBorder="1" applyAlignment="1">
      <alignment horizontal="right"/>
    </xf>
    <xf numFmtId="0" fontId="19" fillId="0" borderId="17" xfId="4" applyFont="1" applyBorder="1" applyAlignment="1">
      <alignment horizontal="left" vertical="center" wrapText="1" indent="1"/>
    </xf>
    <xf numFmtId="0" fontId="19" fillId="0" borderId="18" xfId="4" applyFont="1" applyBorder="1" applyAlignment="1">
      <alignment vertical="center" wrapText="1"/>
    </xf>
    <xf numFmtId="168" fontId="19" fillId="0" borderId="18" xfId="4" applyNumberFormat="1" applyFont="1" applyBorder="1" applyAlignment="1">
      <alignment horizontal="right" vertical="center" wrapText="1" indent="1"/>
    </xf>
    <xf numFmtId="49" fontId="20" fillId="0" borderId="2" xfId="4" applyNumberFormat="1" applyFont="1" applyBorder="1" applyAlignment="1">
      <alignment horizontal="left" vertical="center" wrapText="1" indent="1"/>
    </xf>
    <xf numFmtId="0" fontId="20" fillId="0" borderId="3" xfId="4" applyFont="1" applyBorder="1" applyAlignment="1">
      <alignment horizontal="left" vertical="center" wrapText="1" indent="1"/>
    </xf>
    <xf numFmtId="168" fontId="20" fillId="0" borderId="3" xfId="4" applyNumberFormat="1" applyFont="1" applyBorder="1" applyAlignment="1" applyProtection="1">
      <alignment horizontal="right" vertical="center" wrapText="1" indent="1"/>
      <protection locked="0"/>
    </xf>
    <xf numFmtId="0" fontId="20" fillId="0" borderId="1" xfId="4" applyFont="1" applyBorder="1" applyAlignment="1">
      <alignment horizontal="left" vertical="center" wrapText="1" indent="1"/>
    </xf>
    <xf numFmtId="0" fontId="20" fillId="0" borderId="19" xfId="4" applyFont="1" applyBorder="1" applyAlignment="1">
      <alignment horizontal="left" vertical="center" wrapText="1" indent="1"/>
    </xf>
    <xf numFmtId="0" fontId="20" fillId="0" borderId="0" xfId="4" applyFont="1" applyAlignment="1">
      <alignment horizontal="left" vertical="center" wrapText="1" indent="1"/>
    </xf>
    <xf numFmtId="0" fontId="20" fillId="0" borderId="1" xfId="4" applyFont="1" applyBorder="1" applyAlignment="1">
      <alignment horizontal="left" indent="6"/>
    </xf>
    <xf numFmtId="0" fontId="20" fillId="0" borderId="1" xfId="4" applyFont="1" applyBorder="1" applyAlignment="1">
      <alignment horizontal="left" vertical="center" wrapText="1" indent="6"/>
    </xf>
    <xf numFmtId="49" fontId="20" fillId="0" borderId="20" xfId="4" applyNumberFormat="1" applyFont="1" applyBorder="1" applyAlignment="1">
      <alignment horizontal="left" vertical="center" wrapText="1" indent="1"/>
    </xf>
    <xf numFmtId="0" fontId="20" fillId="0" borderId="14" xfId="4" applyFont="1" applyBorder="1" applyAlignment="1">
      <alignment horizontal="left" vertical="center" wrapText="1" indent="6"/>
    </xf>
    <xf numFmtId="49" fontId="20" fillId="0" borderId="21" xfId="4" applyNumberFormat="1" applyFont="1" applyBorder="1" applyAlignment="1">
      <alignment horizontal="left" vertical="center" wrapText="1" indent="1"/>
    </xf>
    <xf numFmtId="0" fontId="20" fillId="0" borderId="7" xfId="4" applyFont="1" applyBorder="1" applyAlignment="1">
      <alignment horizontal="left" vertical="center" wrapText="1" indent="6"/>
    </xf>
    <xf numFmtId="168" fontId="20" fillId="0" borderId="7" xfId="4" applyNumberFormat="1" applyFont="1" applyBorder="1" applyAlignment="1" applyProtection="1">
      <alignment horizontal="right" vertical="center" wrapText="1" indent="1"/>
      <protection locked="0"/>
    </xf>
    <xf numFmtId="0" fontId="19" fillId="0" borderId="10" xfId="4" applyFont="1" applyBorder="1" applyAlignment="1">
      <alignment vertical="center" wrapText="1"/>
    </xf>
    <xf numFmtId="0" fontId="20" fillId="0" borderId="14" xfId="4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left" vertical="center" wrapText="1" indent="1"/>
    </xf>
    <xf numFmtId="0" fontId="20" fillId="0" borderId="12" xfId="4" applyFont="1" applyBorder="1" applyAlignment="1">
      <alignment horizontal="left" vertical="center" wrapText="1" indent="6"/>
    </xf>
    <xf numFmtId="0" fontId="14" fillId="0" borderId="0" xfId="4" applyAlignment="1">
      <alignment horizontal="left" vertical="center" indent="1"/>
    </xf>
    <xf numFmtId="0" fontId="27" fillId="0" borderId="10" xfId="4" applyFont="1" applyBorder="1" applyAlignment="1">
      <alignment horizontal="left" vertical="center" wrapText="1" indent="1"/>
    </xf>
    <xf numFmtId="0" fontId="20" fillId="0" borderId="12" xfId="4" applyFont="1" applyBorder="1" applyAlignment="1">
      <alignment horizontal="left" vertical="center" wrapText="1" indent="1"/>
    </xf>
    <xf numFmtId="0" fontId="20" fillId="0" borderId="22" xfId="4" applyFont="1" applyBorder="1" applyAlignment="1">
      <alignment horizontal="left" vertical="center" wrapText="1" indent="1"/>
    </xf>
    <xf numFmtId="168" fontId="27" fillId="0" borderId="10" xfId="4" applyNumberFormat="1" applyFont="1" applyBorder="1" applyAlignment="1">
      <alignment horizontal="right" vertical="center" wrapText="1" indent="1"/>
    </xf>
    <xf numFmtId="168" fontId="23" fillId="0" borderId="10" xfId="3" applyNumberFormat="1" applyFont="1" applyBorder="1" applyAlignment="1">
      <alignment horizontal="right" vertical="center" wrapText="1" indent="1"/>
    </xf>
    <xf numFmtId="0" fontId="28" fillId="0" borderId="0" xfId="4" applyFont="1"/>
    <xf numFmtId="168" fontId="24" fillId="0" borderId="10" xfId="3" quotePrefix="1" applyNumberFormat="1" applyFont="1" applyBorder="1" applyAlignment="1">
      <alignment horizontal="right" vertical="center" wrapText="1" indent="1"/>
    </xf>
    <xf numFmtId="0" fontId="23" fillId="0" borderId="15" xfId="3" applyFont="1" applyBorder="1" applyAlignment="1">
      <alignment horizontal="left" vertical="center" wrapText="1" indent="1"/>
    </xf>
    <xf numFmtId="0" fontId="24" fillId="0" borderId="16" xfId="3" applyFont="1" applyBorder="1" applyAlignment="1">
      <alignment horizontal="left" vertical="center" wrapText="1" indent="1"/>
    </xf>
    <xf numFmtId="168" fontId="39" fillId="0" borderId="10" xfId="3" quotePrefix="1" applyNumberFormat="1" applyFont="1" applyBorder="1" applyAlignment="1">
      <alignment horizontal="right" vertical="center" wrapText="1" indent="1"/>
    </xf>
    <xf numFmtId="168" fontId="25" fillId="0" borderId="8" xfId="4" applyNumberFormat="1" applyFont="1" applyBorder="1" applyAlignment="1">
      <alignment horizontal="left" vertical="center"/>
    </xf>
    <xf numFmtId="0" fontId="14" fillId="0" borderId="0" xfId="4" applyAlignment="1">
      <alignment horizontal="right" vertical="center" indent="1"/>
    </xf>
    <xf numFmtId="168" fontId="19" fillId="0" borderId="23" xfId="4" applyNumberFormat="1" applyFont="1" applyBorder="1" applyAlignment="1">
      <alignment horizontal="right" vertical="center" wrapText="1" indent="1"/>
    </xf>
    <xf numFmtId="168" fontId="4" fillId="0" borderId="0" xfId="3" applyNumberFormat="1" applyAlignment="1">
      <alignment horizontal="center" vertical="center" wrapText="1"/>
    </xf>
    <xf numFmtId="168" fontId="4" fillId="0" borderId="0" xfId="3" applyNumberFormat="1" applyAlignment="1">
      <alignment vertical="center" wrapText="1"/>
    </xf>
    <xf numFmtId="168" fontId="18" fillId="0" borderId="9" xfId="3" applyNumberFormat="1" applyFont="1" applyBorder="1" applyAlignment="1">
      <alignment horizontal="center" vertical="center" wrapText="1"/>
    </xf>
    <xf numFmtId="168" fontId="18" fillId="0" borderId="10" xfId="3" applyNumberFormat="1" applyFont="1" applyBorder="1" applyAlignment="1">
      <alignment horizontal="center" vertical="center" wrapText="1"/>
    </xf>
    <xf numFmtId="168" fontId="29" fillId="0" borderId="0" xfId="3" applyNumberFormat="1" applyFont="1" applyAlignment="1">
      <alignment horizontal="center" vertical="center" wrapText="1"/>
    </xf>
    <xf numFmtId="168" fontId="19" fillId="0" borderId="15" xfId="3" applyNumberFormat="1" applyFont="1" applyBorder="1" applyAlignment="1">
      <alignment horizontal="center" vertical="center" wrapText="1"/>
    </xf>
    <xf numFmtId="168" fontId="19" fillId="0" borderId="16" xfId="3" applyNumberFormat="1" applyFont="1" applyBorder="1" applyAlignment="1">
      <alignment horizontal="center" vertical="center" wrapText="1"/>
    </xf>
    <xf numFmtId="168" fontId="19" fillId="0" borderId="24" xfId="3" applyNumberFormat="1" applyFont="1" applyBorder="1" applyAlignment="1">
      <alignment horizontal="center" vertical="center" wrapText="1"/>
    </xf>
    <xf numFmtId="168" fontId="19" fillId="0" borderId="20" xfId="3" applyNumberFormat="1" applyFont="1" applyBorder="1" applyAlignment="1">
      <alignment horizontal="center" vertical="center" wrapText="1"/>
    </xf>
    <xf numFmtId="168" fontId="19" fillId="0" borderId="22" xfId="3" applyNumberFormat="1" applyFont="1" applyBorder="1" applyAlignment="1">
      <alignment horizontal="center" vertical="center" wrapText="1"/>
    </xf>
    <xf numFmtId="168" fontId="30" fillId="0" borderId="5" xfId="3" applyNumberFormat="1" applyFont="1" applyBorder="1" applyAlignment="1" applyProtection="1">
      <alignment horizontal="left" vertical="center" wrapText="1" indent="1"/>
      <protection locked="0"/>
    </xf>
    <xf numFmtId="168" fontId="26" fillId="0" borderId="1" xfId="3" applyNumberFormat="1" applyFont="1" applyBorder="1" applyAlignment="1" applyProtection="1">
      <alignment vertical="center" wrapText="1"/>
      <protection locked="0"/>
    </xf>
    <xf numFmtId="168" fontId="4" fillId="0" borderId="5" xfId="3" applyNumberFormat="1" applyBorder="1" applyAlignment="1" applyProtection="1">
      <alignment horizontal="left" vertical="center" wrapText="1" indent="1"/>
      <protection locked="0"/>
    </xf>
    <xf numFmtId="168" fontId="21" fillId="0" borderId="5" xfId="3" applyNumberFormat="1" applyFont="1" applyBorder="1" applyAlignment="1" applyProtection="1">
      <alignment horizontal="left" vertical="center" wrapText="1" indent="1"/>
      <protection locked="0"/>
    </xf>
    <xf numFmtId="168" fontId="37" fillId="0" borderId="1" xfId="3" applyNumberFormat="1" applyFont="1" applyBorder="1" applyAlignment="1" applyProtection="1">
      <alignment vertical="center" wrapText="1"/>
      <protection locked="0"/>
    </xf>
    <xf numFmtId="168" fontId="21" fillId="0" borderId="5" xfId="3" applyNumberFormat="1" applyFont="1" applyBorder="1" applyAlignment="1">
      <alignment horizontal="left" vertical="center" wrapText="1"/>
    </xf>
    <xf numFmtId="168" fontId="4" fillId="0" borderId="1" xfId="3" applyNumberFormat="1" applyBorder="1" applyAlignment="1">
      <alignment vertical="center" wrapText="1"/>
    </xf>
    <xf numFmtId="168" fontId="27" fillId="0" borderId="5" xfId="3" applyNumberFormat="1" applyFont="1" applyBorder="1" applyAlignment="1" applyProtection="1">
      <alignment horizontal="left" vertical="center" wrapText="1" indent="1"/>
      <protection locked="0"/>
    </xf>
    <xf numFmtId="168" fontId="27" fillId="0" borderId="1" xfId="3" applyNumberFormat="1" applyFont="1" applyBorder="1" applyAlignment="1" applyProtection="1">
      <alignment vertical="center" wrapText="1"/>
      <protection locked="0"/>
    </xf>
    <xf numFmtId="168" fontId="5" fillId="0" borderId="0" xfId="3" applyNumberFormat="1" applyFont="1" applyAlignment="1">
      <alignment vertical="center" wrapText="1"/>
    </xf>
    <xf numFmtId="168" fontId="31" fillId="0" borderId="5" xfId="3" applyNumberFormat="1" applyFont="1" applyBorder="1" applyAlignment="1" applyProtection="1">
      <alignment horizontal="left" vertical="center" wrapText="1" indent="1"/>
      <protection locked="0"/>
    </xf>
    <xf numFmtId="168" fontId="20" fillId="0" borderId="1" xfId="3" applyNumberFormat="1" applyFont="1" applyBorder="1" applyAlignment="1" applyProtection="1">
      <alignment vertical="center" wrapText="1"/>
      <protection locked="0"/>
    </xf>
    <xf numFmtId="168" fontId="5" fillId="0" borderId="5" xfId="3" applyNumberFormat="1" applyFont="1" applyBorder="1" applyAlignment="1" applyProtection="1">
      <alignment horizontal="left" vertical="center" wrapText="1" indent="1"/>
      <protection locked="0"/>
    </xf>
    <xf numFmtId="168" fontId="20" fillId="0" borderId="14" xfId="3" applyNumberFormat="1" applyFont="1" applyBorder="1" applyAlignment="1" applyProtection="1">
      <alignment vertical="center" wrapText="1"/>
      <protection locked="0"/>
    </xf>
    <xf numFmtId="168" fontId="18" fillId="0" borderId="9" xfId="3" applyNumberFormat="1" applyFont="1" applyBorder="1" applyAlignment="1">
      <alignment horizontal="left" vertical="center" wrapText="1"/>
    </xf>
    <xf numFmtId="168" fontId="19" fillId="0" borderId="10" xfId="3" applyNumberFormat="1" applyFont="1" applyBorder="1" applyAlignment="1">
      <alignment vertical="center" wrapText="1"/>
    </xf>
    <xf numFmtId="168" fontId="29" fillId="0" borderId="0" xfId="3" applyNumberFormat="1" applyFont="1" applyAlignment="1">
      <alignment vertical="center" wrapText="1"/>
    </xf>
    <xf numFmtId="168" fontId="8" fillId="0" borderId="0" xfId="3" applyNumberFormat="1" applyFont="1" applyAlignment="1">
      <alignment horizontal="center" vertical="center" wrapText="1"/>
    </xf>
    <xf numFmtId="168" fontId="33" fillId="0" borderId="5" xfId="3" applyNumberFormat="1" applyFont="1" applyBorder="1" applyAlignment="1" applyProtection="1">
      <alignment horizontal="left" vertical="center" wrapText="1" indent="1"/>
      <protection locked="0"/>
    </xf>
    <xf numFmtId="168" fontId="33" fillId="0" borderId="1" xfId="3" quotePrefix="1" applyNumberFormat="1" applyFont="1" applyBorder="1" applyAlignment="1" applyProtection="1">
      <alignment vertical="center" wrapText="1"/>
      <protection locked="0"/>
    </xf>
    <xf numFmtId="168" fontId="33" fillId="0" borderId="1" xfId="3" applyNumberFormat="1" applyFont="1" applyBorder="1" applyAlignment="1" applyProtection="1">
      <alignment vertical="center" wrapText="1"/>
      <protection locked="0"/>
    </xf>
    <xf numFmtId="168" fontId="33" fillId="0" borderId="13" xfId="3" applyNumberFormat="1" applyFont="1" applyBorder="1" applyAlignment="1" applyProtection="1">
      <alignment horizontal="left" vertical="center" wrapText="1" indent="1"/>
      <protection locked="0"/>
    </xf>
    <xf numFmtId="168" fontId="33" fillId="0" borderId="14" xfId="3" applyNumberFormat="1" applyFont="1" applyBorder="1" applyAlignment="1" applyProtection="1">
      <alignment vertical="center" wrapText="1"/>
      <protection locked="0"/>
    </xf>
    <xf numFmtId="168" fontId="18" fillId="0" borderId="10" xfId="3" applyNumberFormat="1" applyFont="1" applyBorder="1" applyAlignment="1">
      <alignment vertical="center" wrapText="1"/>
    </xf>
    <xf numFmtId="0" fontId="28" fillId="0" borderId="0" xfId="4" applyFont="1" applyAlignment="1">
      <alignment horizontal="center"/>
    </xf>
    <xf numFmtId="168" fontId="15" fillId="0" borderId="0" xfId="4" applyNumberFormat="1" applyFont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18" fillId="0" borderId="21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168" fontId="12" fillId="0" borderId="3" xfId="4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8" fontId="14" fillId="0" borderId="0" xfId="3" applyNumberFormat="1" applyFont="1" applyAlignment="1">
      <alignment horizontal="center" vertical="center" wrapText="1"/>
    </xf>
    <xf numFmtId="168" fontId="32" fillId="0" borderId="0" xfId="3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5" xfId="3" applyNumberFormat="1" applyFont="1" applyBorder="1" applyAlignment="1">
      <alignment horizontal="center"/>
    </xf>
    <xf numFmtId="0" fontId="5" fillId="0" borderId="19" xfId="3" applyNumberFormat="1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</cellXfs>
  <cellStyles count="5">
    <cellStyle name="Hiperhivatkozás" xfId="1"/>
    <cellStyle name="Már látott hiperhivatkozás" xfId="2"/>
    <cellStyle name="Normál" xfId="0" builtinId="0"/>
    <cellStyle name="Normál 2" xfId="3"/>
    <cellStyle name="Normál_KVRENMUNK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zoomScale="106" zoomScaleNormal="106" zoomScaleSheetLayoutView="100" workbookViewId="0">
      <selection activeCell="H16" sqref="H16"/>
    </sheetView>
  </sheetViews>
  <sheetFormatPr defaultRowHeight="15.75" x14ac:dyDescent="0.25"/>
  <cols>
    <col min="1" max="1" width="4.28515625" style="40" customWidth="1"/>
    <col min="2" max="2" width="43.28515625" style="40" customWidth="1"/>
    <col min="3" max="3" width="10.5703125" style="116" customWidth="1"/>
    <col min="4" max="4" width="10.140625" style="116" customWidth="1"/>
    <col min="5" max="5" width="8" style="40" hidden="1" customWidth="1"/>
    <col min="6" max="16384" width="9.140625" style="40"/>
  </cols>
  <sheetData>
    <row r="1" spans="1:7" ht="15.95" customHeight="1" x14ac:dyDescent="0.25">
      <c r="A1" s="153" t="s">
        <v>151</v>
      </c>
      <c r="B1" s="153"/>
      <c r="C1" s="153"/>
      <c r="D1" s="153"/>
    </row>
    <row r="2" spans="1:7" ht="15.95" customHeight="1" thickBot="1" x14ac:dyDescent="0.3">
      <c r="A2" s="41" t="s">
        <v>450</v>
      </c>
      <c r="B2" s="42"/>
      <c r="C2" s="43"/>
      <c r="D2" s="43"/>
    </row>
    <row r="3" spans="1:7" ht="15.95" customHeight="1" x14ac:dyDescent="0.25">
      <c r="A3" s="154" t="s">
        <v>53</v>
      </c>
      <c r="B3" s="156" t="s">
        <v>152</v>
      </c>
      <c r="C3" s="158">
        <v>2020</v>
      </c>
      <c r="D3" s="158"/>
      <c r="E3" s="44"/>
    </row>
    <row r="4" spans="1:7" ht="38.1" customHeight="1" thickBot="1" x14ac:dyDescent="0.3">
      <c r="A4" s="155"/>
      <c r="B4" s="157"/>
      <c r="C4" s="45" t="s">
        <v>153</v>
      </c>
      <c r="D4" s="45" t="s">
        <v>154</v>
      </c>
      <c r="E4" s="44"/>
    </row>
    <row r="5" spans="1:7" s="49" customFormat="1" ht="12" customHeight="1" thickBot="1" x14ac:dyDescent="0.25">
      <c r="A5" s="46" t="s">
        <v>0</v>
      </c>
      <c r="B5" s="47" t="s">
        <v>1</v>
      </c>
      <c r="C5" s="47" t="s">
        <v>2</v>
      </c>
      <c r="D5" s="47" t="s">
        <v>3</v>
      </c>
      <c r="E5" s="48"/>
    </row>
    <row r="6" spans="1:7" s="54" customFormat="1" ht="12" customHeight="1" thickBot="1" x14ac:dyDescent="0.25">
      <c r="A6" s="50" t="s">
        <v>27</v>
      </c>
      <c r="B6" s="51" t="s">
        <v>155</v>
      </c>
      <c r="C6" s="52">
        <f>SUM(C7:C12)</f>
        <v>15360146</v>
      </c>
      <c r="D6" s="52">
        <f>SUM(D7:D12)</f>
        <v>16116825</v>
      </c>
      <c r="E6" s="53" t="s">
        <v>156</v>
      </c>
    </row>
    <row r="7" spans="1:7" s="54" customFormat="1" ht="12" customHeight="1" x14ac:dyDescent="0.2">
      <c r="A7" s="55" t="s">
        <v>157</v>
      </c>
      <c r="B7" s="56" t="s">
        <v>54</v>
      </c>
      <c r="C7" s="57">
        <v>7899540</v>
      </c>
      <c r="D7" s="57">
        <v>7899540</v>
      </c>
      <c r="E7" s="53" t="s">
        <v>158</v>
      </c>
    </row>
    <row r="8" spans="1:7" s="54" customFormat="1" ht="12" customHeight="1" x14ac:dyDescent="0.2">
      <c r="A8" s="58" t="s">
        <v>159</v>
      </c>
      <c r="B8" s="59" t="s">
        <v>160</v>
      </c>
      <c r="C8" s="60">
        <v>0</v>
      </c>
      <c r="D8" s="60">
        <v>0</v>
      </c>
      <c r="E8" s="53" t="s">
        <v>161</v>
      </c>
    </row>
    <row r="9" spans="1:7" s="54" customFormat="1" ht="18.75" customHeight="1" x14ac:dyDescent="0.2">
      <c r="A9" s="58" t="s">
        <v>162</v>
      </c>
      <c r="B9" s="59" t="s">
        <v>163</v>
      </c>
      <c r="C9" s="60">
        <v>5660606</v>
      </c>
      <c r="D9" s="60">
        <v>6136005</v>
      </c>
      <c r="E9" s="53" t="s">
        <v>164</v>
      </c>
    </row>
    <row r="10" spans="1:7" s="54" customFormat="1" ht="12" customHeight="1" x14ac:dyDescent="0.2">
      <c r="A10" s="58" t="s">
        <v>165</v>
      </c>
      <c r="B10" s="59" t="s">
        <v>166</v>
      </c>
      <c r="C10" s="60">
        <v>1800000</v>
      </c>
      <c r="D10" s="60">
        <v>2000000</v>
      </c>
      <c r="E10" s="53" t="s">
        <v>167</v>
      </c>
    </row>
    <row r="11" spans="1:7" s="54" customFormat="1" ht="12" customHeight="1" x14ac:dyDescent="0.2">
      <c r="A11" s="58" t="s">
        <v>168</v>
      </c>
      <c r="B11" s="59" t="s">
        <v>55</v>
      </c>
      <c r="C11" s="60">
        <v>0</v>
      </c>
      <c r="D11" s="60">
        <v>81280</v>
      </c>
      <c r="E11" s="53" t="s">
        <v>169</v>
      </c>
    </row>
    <row r="12" spans="1:7" s="54" customFormat="1" ht="12" customHeight="1" thickBot="1" x14ac:dyDescent="0.25">
      <c r="A12" s="61" t="s">
        <v>170</v>
      </c>
      <c r="B12" s="62" t="s">
        <v>56</v>
      </c>
      <c r="C12" s="63">
        <v>0</v>
      </c>
      <c r="D12" s="63"/>
      <c r="E12" s="53" t="s">
        <v>171</v>
      </c>
    </row>
    <row r="13" spans="1:7" s="54" customFormat="1" ht="12" customHeight="1" thickBot="1" x14ac:dyDescent="0.25">
      <c r="A13" s="50" t="s">
        <v>28</v>
      </c>
      <c r="B13" s="64" t="s">
        <v>172</v>
      </c>
      <c r="C13" s="52">
        <f>SUM(C14:C19)</f>
        <v>349400</v>
      </c>
      <c r="D13" s="52">
        <f>SUM(D14:D19)</f>
        <v>349400</v>
      </c>
      <c r="E13" s="53" t="s">
        <v>173</v>
      </c>
    </row>
    <row r="14" spans="1:7" s="54" customFormat="1" ht="12" customHeight="1" x14ac:dyDescent="0.2">
      <c r="A14" s="55" t="s">
        <v>174</v>
      </c>
      <c r="B14" s="56" t="s">
        <v>57</v>
      </c>
      <c r="C14" s="57">
        <v>0</v>
      </c>
      <c r="D14" s="57">
        <v>0</v>
      </c>
      <c r="E14" s="53" t="s">
        <v>175</v>
      </c>
      <c r="G14" s="65"/>
    </row>
    <row r="15" spans="1:7" s="54" customFormat="1" ht="12" customHeight="1" x14ac:dyDescent="0.2">
      <c r="A15" s="58" t="s">
        <v>176</v>
      </c>
      <c r="B15" s="59" t="s">
        <v>177</v>
      </c>
      <c r="C15" s="60">
        <v>0</v>
      </c>
      <c r="D15" s="60">
        <v>0</v>
      </c>
      <c r="E15" s="53" t="s">
        <v>178</v>
      </c>
    </row>
    <row r="16" spans="1:7" s="54" customFormat="1" ht="12" customHeight="1" x14ac:dyDescent="0.2">
      <c r="A16" s="58" t="s">
        <v>179</v>
      </c>
      <c r="B16" s="59" t="s">
        <v>180</v>
      </c>
      <c r="C16" s="60">
        <v>0</v>
      </c>
      <c r="D16" s="60">
        <v>0</v>
      </c>
      <c r="E16" s="53" t="s">
        <v>181</v>
      </c>
    </row>
    <row r="17" spans="1:5" s="54" customFormat="1" ht="12" customHeight="1" x14ac:dyDescent="0.2">
      <c r="A17" s="58" t="s">
        <v>182</v>
      </c>
      <c r="B17" s="59" t="s">
        <v>183</v>
      </c>
      <c r="C17" s="60">
        <v>0</v>
      </c>
      <c r="D17" s="60">
        <v>0</v>
      </c>
      <c r="E17" s="53" t="s">
        <v>184</v>
      </c>
    </row>
    <row r="18" spans="1:5" s="54" customFormat="1" ht="12" customHeight="1" x14ac:dyDescent="0.2">
      <c r="A18" s="58" t="s">
        <v>185</v>
      </c>
      <c r="B18" s="59" t="s">
        <v>186</v>
      </c>
      <c r="C18" s="60">
        <v>349400</v>
      </c>
      <c r="D18" s="60">
        <v>349400</v>
      </c>
      <c r="E18" s="53" t="s">
        <v>187</v>
      </c>
    </row>
    <row r="19" spans="1:5" s="54" customFormat="1" ht="12" customHeight="1" thickBot="1" x14ac:dyDescent="0.25">
      <c r="A19" s="61" t="s">
        <v>188</v>
      </c>
      <c r="B19" s="62" t="s">
        <v>189</v>
      </c>
      <c r="C19" s="63">
        <v>0</v>
      </c>
      <c r="D19" s="63">
        <v>0</v>
      </c>
      <c r="E19" s="53" t="s">
        <v>190</v>
      </c>
    </row>
    <row r="20" spans="1:5" s="54" customFormat="1" ht="12" customHeight="1" thickBot="1" x14ac:dyDescent="0.25">
      <c r="A20" s="50" t="s">
        <v>29</v>
      </c>
      <c r="B20" s="51" t="s">
        <v>191</v>
      </c>
      <c r="C20" s="52">
        <f>SUM(C21:C26)</f>
        <v>14000000</v>
      </c>
      <c r="D20" s="52">
        <f>SUM(D21:D26)</f>
        <v>14659322</v>
      </c>
      <c r="E20" s="53" t="s">
        <v>192</v>
      </c>
    </row>
    <row r="21" spans="1:5" s="54" customFormat="1" ht="12" customHeight="1" x14ac:dyDescent="0.2">
      <c r="A21" s="55" t="s">
        <v>193</v>
      </c>
      <c r="B21" s="56" t="s">
        <v>58</v>
      </c>
      <c r="C21" s="57">
        <v>14000000</v>
      </c>
      <c r="D21" s="57">
        <v>14659322</v>
      </c>
      <c r="E21" s="53" t="s">
        <v>194</v>
      </c>
    </row>
    <row r="22" spans="1:5" s="54" customFormat="1" ht="12" customHeight="1" x14ac:dyDescent="0.2">
      <c r="A22" s="58" t="s">
        <v>195</v>
      </c>
      <c r="B22" s="59" t="s">
        <v>196</v>
      </c>
      <c r="C22" s="66">
        <v>0</v>
      </c>
      <c r="D22" s="66">
        <v>0</v>
      </c>
      <c r="E22" s="53" t="s">
        <v>197</v>
      </c>
    </row>
    <row r="23" spans="1:5" s="54" customFormat="1" ht="12" customHeight="1" x14ac:dyDescent="0.2">
      <c r="A23" s="58" t="s">
        <v>198</v>
      </c>
      <c r="B23" s="59" t="s">
        <v>199</v>
      </c>
      <c r="C23" s="66">
        <v>0</v>
      </c>
      <c r="D23" s="66">
        <v>0</v>
      </c>
      <c r="E23" s="53" t="s">
        <v>200</v>
      </c>
    </row>
    <row r="24" spans="1:5" s="54" customFormat="1" ht="12" customHeight="1" x14ac:dyDescent="0.2">
      <c r="A24" s="58" t="s">
        <v>201</v>
      </c>
      <c r="B24" s="59" t="s">
        <v>202</v>
      </c>
      <c r="C24" s="66">
        <v>0</v>
      </c>
      <c r="D24" s="66">
        <v>0</v>
      </c>
      <c r="E24" s="53" t="s">
        <v>203</v>
      </c>
    </row>
    <row r="25" spans="1:5" s="54" customFormat="1" ht="12" customHeight="1" x14ac:dyDescent="0.2">
      <c r="A25" s="58" t="s">
        <v>204</v>
      </c>
      <c r="B25" s="59" t="s">
        <v>205</v>
      </c>
      <c r="C25" s="66"/>
      <c r="D25" s="66"/>
      <c r="E25" s="53" t="s">
        <v>206</v>
      </c>
    </row>
    <row r="26" spans="1:5" s="54" customFormat="1" ht="12" customHeight="1" thickBot="1" x14ac:dyDescent="0.25">
      <c r="A26" s="61" t="s">
        <v>207</v>
      </c>
      <c r="B26" s="67" t="s">
        <v>208</v>
      </c>
      <c r="C26" s="68">
        <v>0</v>
      </c>
      <c r="D26" s="68">
        <v>0</v>
      </c>
      <c r="E26" s="53" t="s">
        <v>209</v>
      </c>
    </row>
    <row r="27" spans="1:5" s="54" customFormat="1" ht="12" customHeight="1" thickBot="1" x14ac:dyDescent="0.25">
      <c r="A27" s="50" t="s">
        <v>49</v>
      </c>
      <c r="B27" s="51" t="s">
        <v>210</v>
      </c>
      <c r="C27" s="69">
        <f>SUM(C28+C31+C32+C33)</f>
        <v>1366200</v>
      </c>
      <c r="D27" s="69">
        <f>SUM(D28+D31+D32+D33)</f>
        <v>1366200</v>
      </c>
      <c r="E27" s="53" t="s">
        <v>211</v>
      </c>
    </row>
    <row r="28" spans="1:5" s="54" customFormat="1" ht="12" customHeight="1" x14ac:dyDescent="0.2">
      <c r="A28" s="55" t="s">
        <v>212</v>
      </c>
      <c r="B28" s="56" t="s">
        <v>213</v>
      </c>
      <c r="C28" s="70">
        <f>SUM(C29:C30)</f>
        <v>330000</v>
      </c>
      <c r="D28" s="70">
        <f>SUM(D29:D30)</f>
        <v>330000</v>
      </c>
      <c r="E28" s="53" t="s">
        <v>214</v>
      </c>
    </row>
    <row r="29" spans="1:5" s="54" customFormat="1" ht="12" customHeight="1" x14ac:dyDescent="0.2">
      <c r="A29" s="58" t="s">
        <v>215</v>
      </c>
      <c r="B29" s="59" t="s">
        <v>216</v>
      </c>
      <c r="C29" s="60">
        <v>330000</v>
      </c>
      <c r="D29" s="60">
        <v>330000</v>
      </c>
      <c r="E29" s="53" t="s">
        <v>217</v>
      </c>
    </row>
    <row r="30" spans="1:5" s="54" customFormat="1" ht="12" customHeight="1" x14ac:dyDescent="0.2">
      <c r="A30" s="58" t="s">
        <v>218</v>
      </c>
      <c r="B30" s="59" t="s">
        <v>219</v>
      </c>
      <c r="C30" s="60">
        <v>0</v>
      </c>
      <c r="D30" s="60">
        <v>0</v>
      </c>
      <c r="E30" s="53" t="s">
        <v>220</v>
      </c>
    </row>
    <row r="31" spans="1:5" s="54" customFormat="1" ht="12" customHeight="1" x14ac:dyDescent="0.2">
      <c r="A31" s="58" t="s">
        <v>221</v>
      </c>
      <c r="B31" s="59" t="s">
        <v>222</v>
      </c>
      <c r="C31" s="60">
        <v>986200</v>
      </c>
      <c r="D31" s="60">
        <v>986200</v>
      </c>
      <c r="E31" s="53" t="s">
        <v>223</v>
      </c>
    </row>
    <row r="32" spans="1:5" s="54" customFormat="1" ht="12" customHeight="1" x14ac:dyDescent="0.2">
      <c r="A32" s="58" t="s">
        <v>224</v>
      </c>
      <c r="B32" s="59" t="s">
        <v>225</v>
      </c>
      <c r="C32" s="60">
        <v>0</v>
      </c>
      <c r="D32" s="60">
        <v>0</v>
      </c>
      <c r="E32" s="53" t="s">
        <v>226</v>
      </c>
    </row>
    <row r="33" spans="1:5" s="54" customFormat="1" ht="12" customHeight="1" thickBot="1" x14ac:dyDescent="0.25">
      <c r="A33" s="61" t="s">
        <v>227</v>
      </c>
      <c r="B33" s="67" t="s">
        <v>228</v>
      </c>
      <c r="C33" s="63">
        <v>50000</v>
      </c>
      <c r="D33" s="63">
        <v>50000</v>
      </c>
      <c r="E33" s="53" t="s">
        <v>229</v>
      </c>
    </row>
    <row r="34" spans="1:5" s="54" customFormat="1" ht="12" customHeight="1" thickBot="1" x14ac:dyDescent="0.25">
      <c r="A34" s="50" t="s">
        <v>31</v>
      </c>
      <c r="B34" s="51" t="s">
        <v>230</v>
      </c>
      <c r="C34" s="52">
        <f>SUM(C35:C44)</f>
        <v>80000</v>
      </c>
      <c r="D34" s="52">
        <f>SUM(D35:D44)</f>
        <v>80000</v>
      </c>
      <c r="E34" s="53" t="s">
        <v>231</v>
      </c>
    </row>
    <row r="35" spans="1:5" s="54" customFormat="1" ht="12" customHeight="1" x14ac:dyDescent="0.2">
      <c r="A35" s="55" t="s">
        <v>232</v>
      </c>
      <c r="B35" s="56" t="s">
        <v>59</v>
      </c>
      <c r="C35" s="57">
        <v>0</v>
      </c>
      <c r="D35" s="57">
        <v>0</v>
      </c>
      <c r="E35" s="53" t="s">
        <v>233</v>
      </c>
    </row>
    <row r="36" spans="1:5" s="54" customFormat="1" ht="12" customHeight="1" x14ac:dyDescent="0.2">
      <c r="A36" s="58" t="s">
        <v>234</v>
      </c>
      <c r="B36" s="59" t="s">
        <v>60</v>
      </c>
      <c r="C36" s="60">
        <v>0</v>
      </c>
      <c r="D36" s="60">
        <v>0</v>
      </c>
      <c r="E36" s="53" t="s">
        <v>235</v>
      </c>
    </row>
    <row r="37" spans="1:5" s="54" customFormat="1" ht="12" customHeight="1" x14ac:dyDescent="0.2">
      <c r="A37" s="58" t="s">
        <v>236</v>
      </c>
      <c r="B37" s="59" t="s">
        <v>237</v>
      </c>
      <c r="C37" s="60">
        <v>0</v>
      </c>
      <c r="D37" s="60">
        <v>0</v>
      </c>
      <c r="E37" s="53" t="s">
        <v>238</v>
      </c>
    </row>
    <row r="38" spans="1:5" s="54" customFormat="1" ht="12" customHeight="1" x14ac:dyDescent="0.2">
      <c r="A38" s="58" t="s">
        <v>239</v>
      </c>
      <c r="B38" s="59" t="s">
        <v>61</v>
      </c>
      <c r="C38" s="60">
        <v>0</v>
      </c>
      <c r="D38" s="60">
        <v>0</v>
      </c>
      <c r="E38" s="53" t="s">
        <v>240</v>
      </c>
    </row>
    <row r="39" spans="1:5" s="54" customFormat="1" ht="12" customHeight="1" x14ac:dyDescent="0.2">
      <c r="A39" s="58" t="s">
        <v>241</v>
      </c>
      <c r="B39" s="59" t="s">
        <v>62</v>
      </c>
      <c r="C39" s="60">
        <v>0</v>
      </c>
      <c r="D39" s="60">
        <v>0</v>
      </c>
      <c r="E39" s="53" t="s">
        <v>242</v>
      </c>
    </row>
    <row r="40" spans="1:5" s="54" customFormat="1" ht="12" customHeight="1" x14ac:dyDescent="0.2">
      <c r="A40" s="58" t="s">
        <v>243</v>
      </c>
      <c r="B40" s="59" t="s">
        <v>244</v>
      </c>
      <c r="C40" s="60">
        <v>0</v>
      </c>
      <c r="D40" s="60">
        <v>0</v>
      </c>
      <c r="E40" s="53" t="s">
        <v>245</v>
      </c>
    </row>
    <row r="41" spans="1:5" s="54" customFormat="1" ht="12" customHeight="1" x14ac:dyDescent="0.2">
      <c r="A41" s="58" t="s">
        <v>246</v>
      </c>
      <c r="B41" s="59" t="s">
        <v>63</v>
      </c>
      <c r="C41" s="60">
        <v>0</v>
      </c>
      <c r="D41" s="60">
        <v>0</v>
      </c>
      <c r="E41" s="53" t="s">
        <v>247</v>
      </c>
    </row>
    <row r="42" spans="1:5" s="54" customFormat="1" ht="12" customHeight="1" x14ac:dyDescent="0.2">
      <c r="A42" s="58" t="s">
        <v>248</v>
      </c>
      <c r="B42" s="59" t="s">
        <v>64</v>
      </c>
      <c r="C42" s="60">
        <v>80000</v>
      </c>
      <c r="D42" s="60">
        <v>80000</v>
      </c>
      <c r="E42" s="53" t="s">
        <v>249</v>
      </c>
    </row>
    <row r="43" spans="1:5" s="54" customFormat="1" ht="12" customHeight="1" x14ac:dyDescent="0.2">
      <c r="A43" s="58" t="s">
        <v>250</v>
      </c>
      <c r="B43" s="59" t="s">
        <v>65</v>
      </c>
      <c r="C43" s="60">
        <v>0</v>
      </c>
      <c r="D43" s="60">
        <v>0</v>
      </c>
      <c r="E43" s="53" t="s">
        <v>251</v>
      </c>
    </row>
    <row r="44" spans="1:5" s="54" customFormat="1" ht="12" customHeight="1" thickBot="1" x14ac:dyDescent="0.25">
      <c r="A44" s="61" t="s">
        <v>252</v>
      </c>
      <c r="B44" s="62" t="s">
        <v>66</v>
      </c>
      <c r="C44" s="63">
        <v>0</v>
      </c>
      <c r="D44" s="63">
        <v>0</v>
      </c>
      <c r="E44" s="53" t="s">
        <v>253</v>
      </c>
    </row>
    <row r="45" spans="1:5" s="54" customFormat="1" ht="12" customHeight="1" thickBot="1" x14ac:dyDescent="0.25">
      <c r="A45" s="50" t="s">
        <v>32</v>
      </c>
      <c r="B45" s="51" t="s">
        <v>254</v>
      </c>
      <c r="C45" s="69">
        <f>SUM(C46:C50)</f>
        <v>0</v>
      </c>
      <c r="D45" s="69">
        <f>SUM(D46:D50)</f>
        <v>0</v>
      </c>
      <c r="E45" s="53" t="s">
        <v>255</v>
      </c>
    </row>
    <row r="46" spans="1:5" s="54" customFormat="1" ht="12" customHeight="1" x14ac:dyDescent="0.2">
      <c r="A46" s="55" t="s">
        <v>256</v>
      </c>
      <c r="B46" s="56" t="s">
        <v>67</v>
      </c>
      <c r="C46" s="57">
        <v>0</v>
      </c>
      <c r="D46" s="57"/>
      <c r="E46" s="53" t="s">
        <v>257</v>
      </c>
    </row>
    <row r="47" spans="1:5" s="54" customFormat="1" ht="12" customHeight="1" x14ac:dyDescent="0.2">
      <c r="A47" s="58" t="s">
        <v>258</v>
      </c>
      <c r="B47" s="59" t="s">
        <v>68</v>
      </c>
      <c r="C47" s="60">
        <v>0</v>
      </c>
      <c r="D47" s="60">
        <v>0</v>
      </c>
      <c r="E47" s="53" t="s">
        <v>259</v>
      </c>
    </row>
    <row r="48" spans="1:5" s="54" customFormat="1" ht="12" customHeight="1" x14ac:dyDescent="0.2">
      <c r="A48" s="58" t="s">
        <v>260</v>
      </c>
      <c r="B48" s="59" t="s">
        <v>69</v>
      </c>
      <c r="C48" s="60">
        <v>0</v>
      </c>
      <c r="D48" s="60">
        <v>0</v>
      </c>
      <c r="E48" s="53" t="s">
        <v>261</v>
      </c>
    </row>
    <row r="49" spans="1:5" s="54" customFormat="1" ht="12" customHeight="1" x14ac:dyDescent="0.2">
      <c r="A49" s="58" t="s">
        <v>262</v>
      </c>
      <c r="B49" s="59" t="s">
        <v>70</v>
      </c>
      <c r="C49" s="60">
        <v>0</v>
      </c>
      <c r="D49" s="60">
        <v>0</v>
      </c>
      <c r="E49" s="53" t="s">
        <v>263</v>
      </c>
    </row>
    <row r="50" spans="1:5" s="54" customFormat="1" ht="12" customHeight="1" thickBot="1" x14ac:dyDescent="0.25">
      <c r="A50" s="61" t="s">
        <v>264</v>
      </c>
      <c r="B50" s="62" t="s">
        <v>71</v>
      </c>
      <c r="C50" s="63">
        <v>0</v>
      </c>
      <c r="D50" s="63">
        <v>0</v>
      </c>
      <c r="E50" s="53" t="s">
        <v>265</v>
      </c>
    </row>
    <row r="51" spans="1:5" s="54" customFormat="1" ht="17.25" customHeight="1" thickBot="1" x14ac:dyDescent="0.25">
      <c r="A51" s="50" t="s">
        <v>266</v>
      </c>
      <c r="B51" s="51" t="s">
        <v>267</v>
      </c>
      <c r="C51" s="52">
        <f>SUM(C52:C55)</f>
        <v>0</v>
      </c>
      <c r="D51" s="52">
        <f>SUM(D52:D55)</f>
        <v>0</v>
      </c>
      <c r="E51" s="53" t="s">
        <v>268</v>
      </c>
    </row>
    <row r="52" spans="1:5" s="54" customFormat="1" ht="12" customHeight="1" x14ac:dyDescent="0.2">
      <c r="A52" s="55" t="s">
        <v>269</v>
      </c>
      <c r="B52" s="56" t="s">
        <v>270</v>
      </c>
      <c r="C52" s="57">
        <v>0</v>
      </c>
      <c r="D52" s="57">
        <v>0</v>
      </c>
      <c r="E52" s="53" t="s">
        <v>271</v>
      </c>
    </row>
    <row r="53" spans="1:5" s="54" customFormat="1" ht="12" customHeight="1" x14ac:dyDescent="0.2">
      <c r="A53" s="58" t="s">
        <v>272</v>
      </c>
      <c r="B53" s="59" t="s">
        <v>273</v>
      </c>
      <c r="C53" s="60">
        <v>0</v>
      </c>
      <c r="D53" s="60">
        <v>0</v>
      </c>
      <c r="E53" s="53" t="s">
        <v>274</v>
      </c>
    </row>
    <row r="54" spans="1:5" s="54" customFormat="1" ht="12" customHeight="1" x14ac:dyDescent="0.2">
      <c r="A54" s="58" t="s">
        <v>275</v>
      </c>
      <c r="B54" s="59" t="s">
        <v>276</v>
      </c>
      <c r="C54" s="60">
        <v>0</v>
      </c>
      <c r="D54" s="60"/>
      <c r="E54" s="53" t="s">
        <v>277</v>
      </c>
    </row>
    <row r="55" spans="1:5" s="54" customFormat="1" ht="12" customHeight="1" thickBot="1" x14ac:dyDescent="0.25">
      <c r="A55" s="61" t="s">
        <v>278</v>
      </c>
      <c r="B55" s="62" t="s">
        <v>279</v>
      </c>
      <c r="C55" s="63">
        <v>0</v>
      </c>
      <c r="D55" s="63">
        <v>0</v>
      </c>
      <c r="E55" s="53" t="s">
        <v>280</v>
      </c>
    </row>
    <row r="56" spans="1:5" s="54" customFormat="1" ht="12" customHeight="1" thickBot="1" x14ac:dyDescent="0.25">
      <c r="A56" s="50" t="s">
        <v>281</v>
      </c>
      <c r="B56" s="64" t="s">
        <v>282</v>
      </c>
      <c r="C56" s="52">
        <f>SUM(C57:C60)</f>
        <v>0</v>
      </c>
      <c r="D56" s="52">
        <f>SUM(D57:D60)</f>
        <v>0</v>
      </c>
      <c r="E56" s="53" t="s">
        <v>283</v>
      </c>
    </row>
    <row r="57" spans="1:5" s="54" customFormat="1" ht="12" customHeight="1" x14ac:dyDescent="0.2">
      <c r="A57" s="55" t="s">
        <v>284</v>
      </c>
      <c r="B57" s="56" t="s">
        <v>285</v>
      </c>
      <c r="C57" s="60">
        <v>0</v>
      </c>
      <c r="D57" s="60">
        <v>0</v>
      </c>
      <c r="E57" s="53" t="s">
        <v>286</v>
      </c>
    </row>
    <row r="58" spans="1:5" s="54" customFormat="1" ht="12" customHeight="1" x14ac:dyDescent="0.2">
      <c r="A58" s="58" t="s">
        <v>287</v>
      </c>
      <c r="B58" s="59" t="s">
        <v>288</v>
      </c>
      <c r="C58" s="60">
        <v>0</v>
      </c>
      <c r="D58" s="60">
        <v>0</v>
      </c>
      <c r="E58" s="53" t="s">
        <v>289</v>
      </c>
    </row>
    <row r="59" spans="1:5" s="54" customFormat="1" ht="12" customHeight="1" x14ac:dyDescent="0.2">
      <c r="A59" s="58" t="s">
        <v>290</v>
      </c>
      <c r="B59" s="59" t="s">
        <v>291</v>
      </c>
      <c r="C59" s="60">
        <v>0</v>
      </c>
      <c r="D59" s="60">
        <v>0</v>
      </c>
      <c r="E59" s="53" t="s">
        <v>292</v>
      </c>
    </row>
    <row r="60" spans="1:5" s="54" customFormat="1" ht="12" customHeight="1" thickBot="1" x14ac:dyDescent="0.25">
      <c r="A60" s="61" t="s">
        <v>293</v>
      </c>
      <c r="B60" s="62" t="s">
        <v>294</v>
      </c>
      <c r="C60" s="60">
        <v>0</v>
      </c>
      <c r="D60" s="60">
        <v>0</v>
      </c>
      <c r="E60" s="53" t="s">
        <v>295</v>
      </c>
    </row>
    <row r="61" spans="1:5" s="54" customFormat="1" ht="12" customHeight="1" thickBot="1" x14ac:dyDescent="0.25">
      <c r="A61" s="50" t="s">
        <v>296</v>
      </c>
      <c r="B61" s="51" t="s">
        <v>297</v>
      </c>
      <c r="C61" s="52">
        <f>SUM(C6+C13+C20+C27+C34+C45+C51+C56)</f>
        <v>31155746</v>
      </c>
      <c r="D61" s="52">
        <f>SUM(D6+D13+D20+D27+D34+D45+D51+D56)</f>
        <v>32571747</v>
      </c>
      <c r="E61" s="53" t="s">
        <v>298</v>
      </c>
    </row>
    <row r="62" spans="1:5" s="54" customFormat="1" ht="12" customHeight="1" thickBot="1" x14ac:dyDescent="0.25">
      <c r="A62" s="71" t="s">
        <v>299</v>
      </c>
      <c r="B62" s="64" t="s">
        <v>300</v>
      </c>
      <c r="C62" s="52">
        <f>SUM(C63:C65)</f>
        <v>0</v>
      </c>
      <c r="D62" s="52">
        <f>SUM(D63:D65)</f>
        <v>0</v>
      </c>
      <c r="E62" s="53" t="s">
        <v>301</v>
      </c>
    </row>
    <row r="63" spans="1:5" s="54" customFormat="1" ht="12" customHeight="1" x14ac:dyDescent="0.2">
      <c r="A63" s="55" t="s">
        <v>302</v>
      </c>
      <c r="B63" s="56" t="s">
        <v>303</v>
      </c>
      <c r="C63" s="60">
        <v>0</v>
      </c>
      <c r="D63" s="60">
        <v>0</v>
      </c>
      <c r="E63" s="53" t="s">
        <v>304</v>
      </c>
    </row>
    <row r="64" spans="1:5" s="54" customFormat="1" ht="12" customHeight="1" x14ac:dyDescent="0.2">
      <c r="A64" s="58" t="s">
        <v>305</v>
      </c>
      <c r="B64" s="59" t="s">
        <v>306</v>
      </c>
      <c r="C64" s="60">
        <v>0</v>
      </c>
      <c r="D64" s="60">
        <v>0</v>
      </c>
      <c r="E64" s="53" t="s">
        <v>307</v>
      </c>
    </row>
    <row r="65" spans="1:11" s="54" customFormat="1" ht="12" customHeight="1" thickBot="1" x14ac:dyDescent="0.25">
      <c r="A65" s="61" t="s">
        <v>308</v>
      </c>
      <c r="B65" s="72" t="s">
        <v>309</v>
      </c>
      <c r="C65" s="60"/>
      <c r="D65" s="60"/>
      <c r="E65" s="53" t="s">
        <v>310</v>
      </c>
    </row>
    <row r="66" spans="1:11" s="54" customFormat="1" ht="12" customHeight="1" thickBot="1" x14ac:dyDescent="0.25">
      <c r="A66" s="71" t="s">
        <v>311</v>
      </c>
      <c r="B66" s="64" t="s">
        <v>312</v>
      </c>
      <c r="C66" s="52">
        <f>SUM(C67:C70)</f>
        <v>0</v>
      </c>
      <c r="D66" s="52">
        <f>SUM(D67:D70)</f>
        <v>0</v>
      </c>
      <c r="E66" s="53" t="s">
        <v>313</v>
      </c>
    </row>
    <row r="67" spans="1:11" s="54" customFormat="1" ht="13.5" customHeight="1" x14ac:dyDescent="0.2">
      <c r="A67" s="55" t="s">
        <v>314</v>
      </c>
      <c r="B67" s="56" t="s">
        <v>315</v>
      </c>
      <c r="C67" s="60">
        <v>0</v>
      </c>
      <c r="D67" s="60">
        <v>0</v>
      </c>
      <c r="E67" s="53" t="s">
        <v>316</v>
      </c>
    </row>
    <row r="68" spans="1:11" s="54" customFormat="1" ht="12" customHeight="1" x14ac:dyDescent="0.2">
      <c r="A68" s="58" t="s">
        <v>317</v>
      </c>
      <c r="B68" s="59" t="s">
        <v>72</v>
      </c>
      <c r="C68" s="60">
        <v>0</v>
      </c>
      <c r="D68" s="60">
        <v>0</v>
      </c>
      <c r="E68" s="53" t="s">
        <v>318</v>
      </c>
    </row>
    <row r="69" spans="1:11" s="54" customFormat="1" ht="12" customHeight="1" x14ac:dyDescent="0.2">
      <c r="A69" s="58" t="s">
        <v>319</v>
      </c>
      <c r="B69" s="59" t="s">
        <v>73</v>
      </c>
      <c r="C69" s="60">
        <v>0</v>
      </c>
      <c r="D69" s="60">
        <v>0</v>
      </c>
      <c r="E69" s="53" t="s">
        <v>320</v>
      </c>
      <c r="K69" s="54" t="s">
        <v>117</v>
      </c>
    </row>
    <row r="70" spans="1:11" s="54" customFormat="1" ht="12" customHeight="1" thickBot="1" x14ac:dyDescent="0.25">
      <c r="A70" s="61" t="s">
        <v>321</v>
      </c>
      <c r="B70" s="62" t="s">
        <v>74</v>
      </c>
      <c r="C70" s="60">
        <v>0</v>
      </c>
      <c r="D70" s="60">
        <v>0</v>
      </c>
      <c r="E70" s="53" t="s">
        <v>322</v>
      </c>
    </row>
    <row r="71" spans="1:11" s="54" customFormat="1" ht="12" customHeight="1" thickBot="1" x14ac:dyDescent="0.25">
      <c r="A71" s="71" t="s">
        <v>323</v>
      </c>
      <c r="B71" s="64" t="s">
        <v>324</v>
      </c>
      <c r="C71" s="52">
        <f>SUM(C72:C73)</f>
        <v>20317098</v>
      </c>
      <c r="D71" s="52">
        <f>SUM(D72:D73)</f>
        <v>18901097</v>
      </c>
      <c r="E71" s="53" t="s">
        <v>325</v>
      </c>
    </row>
    <row r="72" spans="1:11" s="54" customFormat="1" ht="12" customHeight="1" x14ac:dyDescent="0.2">
      <c r="A72" s="55" t="s">
        <v>326</v>
      </c>
      <c r="B72" s="56" t="s">
        <v>75</v>
      </c>
      <c r="C72" s="66">
        <v>20317098</v>
      </c>
      <c r="D72" s="66">
        <v>18901097</v>
      </c>
      <c r="E72" s="53" t="s">
        <v>327</v>
      </c>
    </row>
    <row r="73" spans="1:11" s="54" customFormat="1" ht="12" customHeight="1" thickBot="1" x14ac:dyDescent="0.25">
      <c r="A73" s="61" t="s">
        <v>328</v>
      </c>
      <c r="B73" s="62" t="s">
        <v>76</v>
      </c>
      <c r="C73" s="66">
        <v>0</v>
      </c>
      <c r="D73" s="66">
        <v>0</v>
      </c>
      <c r="E73" s="53" t="s">
        <v>329</v>
      </c>
    </row>
    <row r="74" spans="1:11" s="54" customFormat="1" ht="12" customHeight="1" thickBot="1" x14ac:dyDescent="0.25">
      <c r="A74" s="71" t="s">
        <v>330</v>
      </c>
      <c r="B74" s="64" t="s">
        <v>331</v>
      </c>
      <c r="C74" s="69">
        <f>SUM(C75:C77)</f>
        <v>0</v>
      </c>
      <c r="D74" s="69">
        <f>SUM(D75:D77)</f>
        <v>682442</v>
      </c>
      <c r="E74" s="53" t="s">
        <v>332</v>
      </c>
    </row>
    <row r="75" spans="1:11" s="54" customFormat="1" ht="12" customHeight="1" x14ac:dyDescent="0.2">
      <c r="A75" s="55" t="s">
        <v>333</v>
      </c>
      <c r="B75" s="56" t="s">
        <v>77</v>
      </c>
      <c r="C75" s="66">
        <v>0</v>
      </c>
      <c r="D75" s="66">
        <v>682442</v>
      </c>
      <c r="E75" s="53" t="s">
        <v>334</v>
      </c>
    </row>
    <row r="76" spans="1:11" s="54" customFormat="1" ht="12" customHeight="1" x14ac:dyDescent="0.2">
      <c r="A76" s="58" t="s">
        <v>335</v>
      </c>
      <c r="B76" s="59" t="s">
        <v>78</v>
      </c>
      <c r="C76" s="66">
        <v>0</v>
      </c>
      <c r="D76" s="66">
        <v>0</v>
      </c>
      <c r="E76" s="53" t="s">
        <v>336</v>
      </c>
    </row>
    <row r="77" spans="1:11" s="54" customFormat="1" ht="12" customHeight="1" thickBot="1" x14ac:dyDescent="0.25">
      <c r="A77" s="61" t="s">
        <v>337</v>
      </c>
      <c r="B77" s="67" t="s">
        <v>79</v>
      </c>
      <c r="C77" s="66">
        <v>0</v>
      </c>
      <c r="D77" s="66">
        <v>0</v>
      </c>
      <c r="E77" s="53" t="s">
        <v>338</v>
      </c>
    </row>
    <row r="78" spans="1:11" s="54" customFormat="1" ht="12" customHeight="1" thickBot="1" x14ac:dyDescent="0.25">
      <c r="A78" s="71" t="s">
        <v>339</v>
      </c>
      <c r="B78" s="64" t="s">
        <v>340</v>
      </c>
      <c r="C78" s="69">
        <f>SUM(C79:C82)</f>
        <v>0</v>
      </c>
      <c r="D78" s="69">
        <f>SUM(D79:D82)</f>
        <v>0</v>
      </c>
      <c r="E78" s="53" t="s">
        <v>341</v>
      </c>
    </row>
    <row r="79" spans="1:11" s="54" customFormat="1" ht="12" customHeight="1" x14ac:dyDescent="0.2">
      <c r="A79" s="73" t="s">
        <v>342</v>
      </c>
      <c r="B79" s="56" t="s">
        <v>80</v>
      </c>
      <c r="C79" s="66">
        <v>0</v>
      </c>
      <c r="D79" s="66">
        <v>0</v>
      </c>
      <c r="E79" s="53" t="s">
        <v>343</v>
      </c>
    </row>
    <row r="80" spans="1:11" s="54" customFormat="1" ht="12" customHeight="1" x14ac:dyDescent="0.2">
      <c r="A80" s="74" t="s">
        <v>344</v>
      </c>
      <c r="B80" s="59" t="s">
        <v>345</v>
      </c>
      <c r="C80" s="66">
        <v>0</v>
      </c>
      <c r="D80" s="66">
        <v>0</v>
      </c>
      <c r="E80" s="53" t="s">
        <v>346</v>
      </c>
    </row>
    <row r="81" spans="1:5" s="54" customFormat="1" ht="12" customHeight="1" x14ac:dyDescent="0.2">
      <c r="A81" s="74" t="s">
        <v>347</v>
      </c>
      <c r="B81" s="59" t="s">
        <v>81</v>
      </c>
      <c r="C81" s="66">
        <v>0</v>
      </c>
      <c r="D81" s="66">
        <v>0</v>
      </c>
      <c r="E81" s="53" t="s">
        <v>348</v>
      </c>
    </row>
    <row r="82" spans="1:5" s="54" customFormat="1" ht="12" customHeight="1" thickBot="1" x14ac:dyDescent="0.25">
      <c r="A82" s="75" t="s">
        <v>349</v>
      </c>
      <c r="B82" s="67" t="s">
        <v>350</v>
      </c>
      <c r="C82" s="66">
        <v>0</v>
      </c>
      <c r="D82" s="66">
        <v>0</v>
      </c>
      <c r="E82" s="53" t="s">
        <v>351</v>
      </c>
    </row>
    <row r="83" spans="1:5" s="54" customFormat="1" ht="12" customHeight="1" thickBot="1" x14ac:dyDescent="0.25">
      <c r="A83" s="71" t="s">
        <v>352</v>
      </c>
      <c r="B83" s="64" t="s">
        <v>82</v>
      </c>
      <c r="C83" s="76">
        <v>0</v>
      </c>
      <c r="D83" s="76">
        <v>0</v>
      </c>
      <c r="E83" s="53" t="s">
        <v>353</v>
      </c>
    </row>
    <row r="84" spans="1:5" s="54" customFormat="1" ht="12" customHeight="1" thickBot="1" x14ac:dyDescent="0.25">
      <c r="A84" s="71" t="s">
        <v>354</v>
      </c>
      <c r="B84" s="77" t="s">
        <v>355</v>
      </c>
      <c r="C84" s="52">
        <f>SUM(C62+C66+C71+C74+C78+C83)</f>
        <v>20317098</v>
      </c>
      <c r="D84" s="52">
        <f>SUM(D62+D66+D71+D74+D78+D83)</f>
        <v>19583539</v>
      </c>
      <c r="E84" s="53" t="s">
        <v>356</v>
      </c>
    </row>
    <row r="85" spans="1:5" s="54" customFormat="1" ht="12" customHeight="1" thickBot="1" x14ac:dyDescent="0.25">
      <c r="A85" s="78" t="s">
        <v>357</v>
      </c>
      <c r="B85" s="79" t="s">
        <v>358</v>
      </c>
      <c r="C85" s="52">
        <f>SUM(C61+C84)</f>
        <v>51472844</v>
      </c>
      <c r="D85" s="52">
        <f>SUM(D61+D84)</f>
        <v>52155286</v>
      </c>
      <c r="E85" s="53" t="s">
        <v>359</v>
      </c>
    </row>
    <row r="86" spans="1:5" s="54" customFormat="1" ht="12" customHeight="1" x14ac:dyDescent="0.2">
      <c r="A86" s="80"/>
      <c r="B86" s="80"/>
      <c r="C86" s="81"/>
      <c r="D86" s="81"/>
      <c r="E86" s="53"/>
    </row>
    <row r="87" spans="1:5" ht="16.5" customHeight="1" x14ac:dyDescent="0.25">
      <c r="A87" s="153" t="s">
        <v>360</v>
      </c>
      <c r="B87" s="153"/>
      <c r="C87" s="153"/>
      <c r="D87" s="153"/>
      <c r="E87" s="44"/>
    </row>
    <row r="88" spans="1:5" ht="16.5" customHeight="1" thickBot="1" x14ac:dyDescent="0.3">
      <c r="A88" s="82" t="s">
        <v>361</v>
      </c>
      <c r="B88" s="82"/>
      <c r="C88" s="83"/>
      <c r="D88" s="83"/>
      <c r="E88" s="44"/>
    </row>
    <row r="89" spans="1:5" ht="16.5" customHeight="1" x14ac:dyDescent="0.25">
      <c r="A89" s="154" t="s">
        <v>53</v>
      </c>
      <c r="B89" s="156" t="s">
        <v>362</v>
      </c>
      <c r="C89" s="158">
        <f>+C3</f>
        <v>2020</v>
      </c>
      <c r="D89" s="158"/>
      <c r="E89" s="44"/>
    </row>
    <row r="90" spans="1:5" ht="38.1" customHeight="1" thickBot="1" x14ac:dyDescent="0.3">
      <c r="A90" s="155"/>
      <c r="B90" s="157"/>
      <c r="C90" s="45" t="s">
        <v>153</v>
      </c>
      <c r="D90" s="45" t="s">
        <v>154</v>
      </c>
      <c r="E90" s="44"/>
    </row>
    <row r="91" spans="1:5" s="49" customFormat="1" ht="12" customHeight="1" thickBot="1" x14ac:dyDescent="0.25">
      <c r="A91" s="46" t="s">
        <v>0</v>
      </c>
      <c r="B91" s="47" t="s">
        <v>1</v>
      </c>
      <c r="C91" s="47" t="s">
        <v>2</v>
      </c>
      <c r="D91" s="47" t="s">
        <v>3</v>
      </c>
      <c r="E91" s="48"/>
    </row>
    <row r="92" spans="1:5" ht="12" customHeight="1" thickBot="1" x14ac:dyDescent="0.3">
      <c r="A92" s="84" t="s">
        <v>27</v>
      </c>
      <c r="B92" s="85" t="s">
        <v>363</v>
      </c>
      <c r="C92" s="86">
        <f>SUM(C93:C97)</f>
        <v>18963636</v>
      </c>
      <c r="D92" s="86">
        <f>SUM(D93:D97)</f>
        <v>22587420</v>
      </c>
      <c r="E92" s="44" t="s">
        <v>156</v>
      </c>
    </row>
    <row r="93" spans="1:5" ht="12" customHeight="1" x14ac:dyDescent="0.25">
      <c r="A93" s="87" t="s">
        <v>157</v>
      </c>
      <c r="B93" s="88" t="s">
        <v>364</v>
      </c>
      <c r="C93" s="89">
        <v>7647528</v>
      </c>
      <c r="D93" s="89">
        <v>7647528</v>
      </c>
      <c r="E93" s="44" t="s">
        <v>158</v>
      </c>
    </row>
    <row r="94" spans="1:5" ht="12" customHeight="1" x14ac:dyDescent="0.25">
      <c r="A94" s="58" t="s">
        <v>159</v>
      </c>
      <c r="B94" s="90" t="s">
        <v>365</v>
      </c>
      <c r="C94" s="60">
        <v>1282095</v>
      </c>
      <c r="D94" s="60">
        <v>1282095</v>
      </c>
      <c r="E94" s="44" t="s">
        <v>161</v>
      </c>
    </row>
    <row r="95" spans="1:5" ht="12" customHeight="1" x14ac:dyDescent="0.25">
      <c r="A95" s="58" t="s">
        <v>162</v>
      </c>
      <c r="B95" s="90" t="s">
        <v>366</v>
      </c>
      <c r="C95" s="63">
        <v>7927242</v>
      </c>
      <c r="D95" s="63">
        <v>11351026</v>
      </c>
      <c r="E95" s="44" t="s">
        <v>164</v>
      </c>
    </row>
    <row r="96" spans="1:5" ht="12" customHeight="1" x14ac:dyDescent="0.25">
      <c r="A96" s="58" t="s">
        <v>165</v>
      </c>
      <c r="B96" s="91" t="s">
        <v>40</v>
      </c>
      <c r="C96" s="63">
        <v>1546006</v>
      </c>
      <c r="D96" s="63">
        <v>1546006</v>
      </c>
      <c r="E96" s="44" t="s">
        <v>167</v>
      </c>
    </row>
    <row r="97" spans="1:5" ht="12" customHeight="1" x14ac:dyDescent="0.25">
      <c r="A97" s="58" t="s">
        <v>367</v>
      </c>
      <c r="B97" s="92" t="s">
        <v>368</v>
      </c>
      <c r="C97" s="63">
        <v>560765</v>
      </c>
      <c r="D97" s="63">
        <v>760765</v>
      </c>
      <c r="E97" s="44" t="s">
        <v>169</v>
      </c>
    </row>
    <row r="98" spans="1:5" ht="12" customHeight="1" x14ac:dyDescent="0.25">
      <c r="A98" s="58" t="s">
        <v>170</v>
      </c>
      <c r="B98" s="90" t="s">
        <v>369</v>
      </c>
      <c r="C98" s="63">
        <v>0</v>
      </c>
      <c r="D98" s="63">
        <v>0</v>
      </c>
      <c r="E98" s="44" t="s">
        <v>171</v>
      </c>
    </row>
    <row r="99" spans="1:5" ht="12" customHeight="1" x14ac:dyDescent="0.25">
      <c r="A99" s="58" t="s">
        <v>370</v>
      </c>
      <c r="B99" s="93" t="s">
        <v>371</v>
      </c>
      <c r="C99" s="63">
        <v>0</v>
      </c>
      <c r="D99" s="63">
        <v>0</v>
      </c>
      <c r="E99" s="44" t="s">
        <v>173</v>
      </c>
    </row>
    <row r="100" spans="1:5" ht="12" customHeight="1" x14ac:dyDescent="0.25">
      <c r="A100" s="58" t="s">
        <v>372</v>
      </c>
      <c r="B100" s="94" t="s">
        <v>373</v>
      </c>
      <c r="C100" s="63">
        <v>0</v>
      </c>
      <c r="D100" s="63">
        <v>0</v>
      </c>
      <c r="E100" s="44" t="s">
        <v>175</v>
      </c>
    </row>
    <row r="101" spans="1:5" ht="12" customHeight="1" x14ac:dyDescent="0.25">
      <c r="A101" s="58" t="s">
        <v>374</v>
      </c>
      <c r="B101" s="94" t="s">
        <v>375</v>
      </c>
      <c r="C101" s="63">
        <v>0</v>
      </c>
      <c r="D101" s="63">
        <v>0</v>
      </c>
      <c r="E101" s="44" t="s">
        <v>178</v>
      </c>
    </row>
    <row r="102" spans="1:5" ht="12" customHeight="1" x14ac:dyDescent="0.25">
      <c r="A102" s="58" t="s">
        <v>376</v>
      </c>
      <c r="B102" s="93" t="s">
        <v>377</v>
      </c>
      <c r="C102" s="63">
        <v>127409</v>
      </c>
      <c r="D102" s="63">
        <v>127409</v>
      </c>
      <c r="E102" s="44" t="s">
        <v>181</v>
      </c>
    </row>
    <row r="103" spans="1:5" ht="12" customHeight="1" x14ac:dyDescent="0.25">
      <c r="A103" s="58" t="s">
        <v>378</v>
      </c>
      <c r="B103" s="93" t="s">
        <v>379</v>
      </c>
      <c r="C103" s="63">
        <v>433356</v>
      </c>
      <c r="D103" s="63">
        <v>633356</v>
      </c>
      <c r="E103" s="44" t="s">
        <v>184</v>
      </c>
    </row>
    <row r="104" spans="1:5" ht="12" customHeight="1" x14ac:dyDescent="0.25">
      <c r="A104" s="58" t="s">
        <v>380</v>
      </c>
      <c r="B104" s="94" t="s">
        <v>381</v>
      </c>
      <c r="C104" s="63"/>
      <c r="D104" s="63"/>
      <c r="E104" s="44" t="s">
        <v>187</v>
      </c>
    </row>
    <row r="105" spans="1:5" ht="12" customHeight="1" x14ac:dyDescent="0.25">
      <c r="A105" s="95" t="s">
        <v>382</v>
      </c>
      <c r="B105" s="96" t="s">
        <v>383</v>
      </c>
      <c r="C105" s="63">
        <v>0</v>
      </c>
      <c r="D105" s="63">
        <v>0</v>
      </c>
      <c r="E105" s="44" t="s">
        <v>190</v>
      </c>
    </row>
    <row r="106" spans="1:5" ht="12" customHeight="1" x14ac:dyDescent="0.25">
      <c r="A106" s="58" t="s">
        <v>384</v>
      </c>
      <c r="B106" s="96" t="s">
        <v>385</v>
      </c>
      <c r="C106" s="63">
        <v>0</v>
      </c>
      <c r="D106" s="63">
        <v>0</v>
      </c>
      <c r="E106" s="44" t="s">
        <v>192</v>
      </c>
    </row>
    <row r="107" spans="1:5" ht="12" customHeight="1" thickBot="1" x14ac:dyDescent="0.3">
      <c r="A107" s="97" t="s">
        <v>386</v>
      </c>
      <c r="B107" s="98" t="s">
        <v>387</v>
      </c>
      <c r="C107" s="99"/>
      <c r="D107" s="99"/>
      <c r="E107" s="44" t="s">
        <v>194</v>
      </c>
    </row>
    <row r="108" spans="1:5" ht="12" customHeight="1" thickBot="1" x14ac:dyDescent="0.3">
      <c r="A108" s="50" t="s">
        <v>28</v>
      </c>
      <c r="B108" s="100" t="s">
        <v>388</v>
      </c>
      <c r="C108" s="52">
        <f>SUM(C109+C111+C113)</f>
        <v>29946886</v>
      </c>
      <c r="D108" s="52">
        <f>SUM(D109+D111+D113)</f>
        <v>27686886</v>
      </c>
      <c r="E108" s="44" t="s">
        <v>197</v>
      </c>
    </row>
    <row r="109" spans="1:5" ht="12" customHeight="1" x14ac:dyDescent="0.25">
      <c r="A109" s="55" t="s">
        <v>174</v>
      </c>
      <c r="B109" s="90" t="s">
        <v>389</v>
      </c>
      <c r="C109" s="57">
        <v>17494640</v>
      </c>
      <c r="D109" s="57">
        <v>14682838</v>
      </c>
      <c r="E109" s="44" t="s">
        <v>200</v>
      </c>
    </row>
    <row r="110" spans="1:5" ht="12" customHeight="1" x14ac:dyDescent="0.25">
      <c r="A110" s="55" t="s">
        <v>176</v>
      </c>
      <c r="B110" s="101" t="s">
        <v>390</v>
      </c>
      <c r="C110" s="57">
        <v>0</v>
      </c>
      <c r="D110" s="57">
        <v>0</v>
      </c>
      <c r="E110" s="44" t="s">
        <v>203</v>
      </c>
    </row>
    <row r="111" spans="1:5" ht="22.5" x14ac:dyDescent="0.25">
      <c r="A111" s="55" t="s">
        <v>179</v>
      </c>
      <c r="B111" s="101" t="s">
        <v>391</v>
      </c>
      <c r="C111" s="60">
        <v>12452246</v>
      </c>
      <c r="D111" s="60">
        <v>13004048</v>
      </c>
      <c r="E111" s="44" t="s">
        <v>206</v>
      </c>
    </row>
    <row r="112" spans="1:5" ht="12" customHeight="1" x14ac:dyDescent="0.25">
      <c r="A112" s="55" t="s">
        <v>182</v>
      </c>
      <c r="B112" s="101" t="s">
        <v>392</v>
      </c>
      <c r="C112" s="60">
        <v>0</v>
      </c>
      <c r="D112" s="60">
        <v>0</v>
      </c>
      <c r="E112" s="44" t="s">
        <v>209</v>
      </c>
    </row>
    <row r="113" spans="1:5" ht="12" customHeight="1" x14ac:dyDescent="0.25">
      <c r="A113" s="55" t="s">
        <v>185</v>
      </c>
      <c r="B113" s="67" t="s">
        <v>393</v>
      </c>
      <c r="C113" s="60">
        <v>0</v>
      </c>
      <c r="D113" s="60">
        <v>0</v>
      </c>
      <c r="E113" s="44" t="s">
        <v>211</v>
      </c>
    </row>
    <row r="114" spans="1:5" ht="21.75" customHeight="1" x14ac:dyDescent="0.25">
      <c r="A114" s="55" t="s">
        <v>188</v>
      </c>
      <c r="B114" s="102" t="s">
        <v>394</v>
      </c>
      <c r="C114" s="60">
        <v>0</v>
      </c>
      <c r="D114" s="60">
        <v>0</v>
      </c>
      <c r="E114" s="44" t="s">
        <v>214</v>
      </c>
    </row>
    <row r="115" spans="1:5" ht="24" customHeight="1" x14ac:dyDescent="0.25">
      <c r="A115" s="55" t="s">
        <v>395</v>
      </c>
      <c r="B115" s="103" t="s">
        <v>396</v>
      </c>
      <c r="C115" s="60">
        <v>0</v>
      </c>
      <c r="D115" s="60">
        <v>0</v>
      </c>
      <c r="E115" s="44" t="s">
        <v>217</v>
      </c>
    </row>
    <row r="116" spans="1:5" ht="12" customHeight="1" x14ac:dyDescent="0.25">
      <c r="A116" s="55" t="s">
        <v>397</v>
      </c>
      <c r="B116" s="94" t="s">
        <v>375</v>
      </c>
      <c r="C116" s="60">
        <v>0</v>
      </c>
      <c r="D116" s="60">
        <v>0</v>
      </c>
      <c r="E116" s="44" t="s">
        <v>220</v>
      </c>
    </row>
    <row r="117" spans="1:5" ht="12" customHeight="1" x14ac:dyDescent="0.25">
      <c r="A117" s="55" t="s">
        <v>398</v>
      </c>
      <c r="B117" s="94" t="s">
        <v>399</v>
      </c>
      <c r="C117" s="60">
        <v>0</v>
      </c>
      <c r="D117" s="60">
        <v>0</v>
      </c>
      <c r="E117" s="44" t="s">
        <v>223</v>
      </c>
    </row>
    <row r="118" spans="1:5" ht="12" customHeight="1" x14ac:dyDescent="0.25">
      <c r="A118" s="55" t="s">
        <v>400</v>
      </c>
      <c r="B118" s="94" t="s">
        <v>401</v>
      </c>
      <c r="C118" s="60">
        <v>0</v>
      </c>
      <c r="D118" s="60">
        <v>0</v>
      </c>
      <c r="E118" s="44" t="s">
        <v>226</v>
      </c>
    </row>
    <row r="119" spans="1:5" s="104" customFormat="1" ht="12" customHeight="1" x14ac:dyDescent="0.25">
      <c r="A119" s="55" t="s">
        <v>402</v>
      </c>
      <c r="B119" s="94" t="s">
        <v>381</v>
      </c>
      <c r="C119" s="60">
        <v>0</v>
      </c>
      <c r="D119" s="60">
        <v>0</v>
      </c>
      <c r="E119" s="44" t="s">
        <v>229</v>
      </c>
    </row>
    <row r="120" spans="1:5" ht="12" customHeight="1" x14ac:dyDescent="0.25">
      <c r="A120" s="55" t="s">
        <v>403</v>
      </c>
      <c r="B120" s="94" t="s">
        <v>404</v>
      </c>
      <c r="C120" s="60">
        <v>0</v>
      </c>
      <c r="D120" s="60">
        <v>0</v>
      </c>
      <c r="E120" s="44" t="s">
        <v>231</v>
      </c>
    </row>
    <row r="121" spans="1:5" ht="12" customHeight="1" thickBot="1" x14ac:dyDescent="0.3">
      <c r="A121" s="95" t="s">
        <v>405</v>
      </c>
      <c r="B121" s="94" t="s">
        <v>406</v>
      </c>
      <c r="C121" s="63">
        <v>0</v>
      </c>
      <c r="D121" s="63">
        <v>0</v>
      </c>
      <c r="E121" s="44" t="s">
        <v>233</v>
      </c>
    </row>
    <row r="122" spans="1:5" ht="12" customHeight="1" thickBot="1" x14ac:dyDescent="0.3">
      <c r="A122" s="50" t="s">
        <v>29</v>
      </c>
      <c r="B122" s="105" t="s">
        <v>407</v>
      </c>
      <c r="C122" s="52">
        <v>1947916</v>
      </c>
      <c r="D122" s="52">
        <v>1266574</v>
      </c>
      <c r="E122" s="44" t="s">
        <v>235</v>
      </c>
    </row>
    <row r="123" spans="1:5" ht="12" customHeight="1" x14ac:dyDescent="0.25">
      <c r="A123" s="55" t="s">
        <v>193</v>
      </c>
      <c r="B123" s="106" t="s">
        <v>408</v>
      </c>
      <c r="C123" s="57">
        <v>1947916</v>
      </c>
      <c r="D123" s="57">
        <v>1266574</v>
      </c>
      <c r="E123" s="44" t="s">
        <v>238</v>
      </c>
    </row>
    <row r="124" spans="1:5" ht="12" customHeight="1" thickBot="1" x14ac:dyDescent="0.3">
      <c r="A124" s="61" t="s">
        <v>195</v>
      </c>
      <c r="B124" s="101" t="s">
        <v>409</v>
      </c>
      <c r="C124" s="63"/>
      <c r="D124" s="63"/>
      <c r="E124" s="44" t="s">
        <v>240</v>
      </c>
    </row>
    <row r="125" spans="1:5" ht="12" customHeight="1" thickBot="1" x14ac:dyDescent="0.3">
      <c r="A125" s="50" t="s">
        <v>30</v>
      </c>
      <c r="B125" s="105" t="s">
        <v>410</v>
      </c>
      <c r="C125" s="52">
        <f>SUM(C92+C108+C122)</f>
        <v>50858438</v>
      </c>
      <c r="D125" s="52">
        <f>SUM(D92+D108+D122)</f>
        <v>51540880</v>
      </c>
      <c r="E125" s="44" t="s">
        <v>242</v>
      </c>
    </row>
    <row r="126" spans="1:5" ht="12" customHeight="1" thickBot="1" x14ac:dyDescent="0.3">
      <c r="A126" s="50" t="s">
        <v>31</v>
      </c>
      <c r="B126" s="105" t="s">
        <v>411</v>
      </c>
      <c r="C126" s="52">
        <f>SUM(C127:C129)</f>
        <v>0</v>
      </c>
      <c r="D126" s="52">
        <f>SUM(D127:D129)</f>
        <v>0</v>
      </c>
      <c r="E126" s="44" t="s">
        <v>245</v>
      </c>
    </row>
    <row r="127" spans="1:5" ht="12" customHeight="1" x14ac:dyDescent="0.25">
      <c r="A127" s="55" t="s">
        <v>232</v>
      </c>
      <c r="B127" s="106" t="s">
        <v>412</v>
      </c>
      <c r="C127" s="60">
        <v>0</v>
      </c>
      <c r="D127" s="60">
        <v>0</v>
      </c>
      <c r="E127" s="44" t="s">
        <v>247</v>
      </c>
    </row>
    <row r="128" spans="1:5" ht="12" customHeight="1" x14ac:dyDescent="0.25">
      <c r="A128" s="55" t="s">
        <v>234</v>
      </c>
      <c r="B128" s="106" t="s">
        <v>413</v>
      </c>
      <c r="C128" s="60">
        <v>0</v>
      </c>
      <c r="D128" s="60">
        <v>0</v>
      </c>
      <c r="E128" s="44" t="s">
        <v>249</v>
      </c>
    </row>
    <row r="129" spans="1:8" ht="12" customHeight="1" thickBot="1" x14ac:dyDescent="0.3">
      <c r="A129" s="95" t="s">
        <v>236</v>
      </c>
      <c r="B129" s="107" t="s">
        <v>414</v>
      </c>
      <c r="C129" s="60"/>
      <c r="D129" s="60"/>
      <c r="E129" s="44" t="s">
        <v>251</v>
      </c>
    </row>
    <row r="130" spans="1:8" ht="12" customHeight="1" thickBot="1" x14ac:dyDescent="0.3">
      <c r="A130" s="50" t="s">
        <v>32</v>
      </c>
      <c r="B130" s="105" t="s">
        <v>415</v>
      </c>
      <c r="C130" s="52">
        <f>SUM(C131:C134)</f>
        <v>0</v>
      </c>
      <c r="D130" s="52">
        <f>SUM(D131:D134)</f>
        <v>0</v>
      </c>
      <c r="E130" s="44" t="s">
        <v>253</v>
      </c>
    </row>
    <row r="131" spans="1:8" ht="12" customHeight="1" x14ac:dyDescent="0.25">
      <c r="A131" s="55" t="s">
        <v>256</v>
      </c>
      <c r="B131" s="106" t="s">
        <v>416</v>
      </c>
      <c r="C131" s="60">
        <v>0</v>
      </c>
      <c r="D131" s="60">
        <v>0</v>
      </c>
      <c r="E131" s="44" t="s">
        <v>255</v>
      </c>
    </row>
    <row r="132" spans="1:8" ht="12" customHeight="1" x14ac:dyDescent="0.25">
      <c r="A132" s="55" t="s">
        <v>258</v>
      </c>
      <c r="B132" s="106" t="s">
        <v>417</v>
      </c>
      <c r="C132" s="60">
        <v>0</v>
      </c>
      <c r="D132" s="60">
        <v>0</v>
      </c>
      <c r="E132" s="44" t="s">
        <v>257</v>
      </c>
    </row>
    <row r="133" spans="1:8" ht="12" customHeight="1" x14ac:dyDescent="0.25">
      <c r="A133" s="55" t="s">
        <v>260</v>
      </c>
      <c r="B133" s="106" t="s">
        <v>418</v>
      </c>
      <c r="C133" s="60">
        <v>0</v>
      </c>
      <c r="D133" s="60">
        <v>0</v>
      </c>
      <c r="E133" s="44" t="s">
        <v>259</v>
      </c>
    </row>
    <row r="134" spans="1:8" ht="12" customHeight="1" thickBot="1" x14ac:dyDescent="0.3">
      <c r="A134" s="95" t="s">
        <v>262</v>
      </c>
      <c r="B134" s="107" t="s">
        <v>419</v>
      </c>
      <c r="C134" s="60">
        <v>0</v>
      </c>
      <c r="D134" s="60">
        <v>0</v>
      </c>
      <c r="E134" s="44" t="s">
        <v>261</v>
      </c>
    </row>
    <row r="135" spans="1:8" ht="12" customHeight="1" thickBot="1" x14ac:dyDescent="0.3">
      <c r="A135" s="50" t="s">
        <v>420</v>
      </c>
      <c r="B135" s="105" t="s">
        <v>421</v>
      </c>
      <c r="C135" s="108">
        <f>SUM(C136:C139)</f>
        <v>614406</v>
      </c>
      <c r="D135" s="108">
        <f>SUM(D136:D139)</f>
        <v>614406</v>
      </c>
      <c r="E135" s="44" t="s">
        <v>263</v>
      </c>
    </row>
    <row r="136" spans="1:8" ht="12" customHeight="1" x14ac:dyDescent="0.25">
      <c r="A136" s="55" t="s">
        <v>269</v>
      </c>
      <c r="B136" s="106" t="s">
        <v>83</v>
      </c>
      <c r="C136" s="60">
        <v>0</v>
      </c>
      <c r="D136" s="60">
        <v>0</v>
      </c>
      <c r="E136" s="44" t="s">
        <v>265</v>
      </c>
    </row>
    <row r="137" spans="1:8" ht="12" customHeight="1" x14ac:dyDescent="0.25">
      <c r="A137" s="55" t="s">
        <v>272</v>
      </c>
      <c r="B137" s="106" t="s">
        <v>84</v>
      </c>
      <c r="C137" s="60">
        <v>614406</v>
      </c>
      <c r="D137" s="60">
        <v>614406</v>
      </c>
      <c r="E137" s="44" t="s">
        <v>268</v>
      </c>
    </row>
    <row r="138" spans="1:8" ht="12" customHeight="1" x14ac:dyDescent="0.25">
      <c r="A138" s="55" t="s">
        <v>275</v>
      </c>
      <c r="B138" s="106" t="s">
        <v>422</v>
      </c>
      <c r="C138" s="60">
        <v>0</v>
      </c>
      <c r="D138" s="60">
        <v>0</v>
      </c>
      <c r="E138" s="44" t="s">
        <v>271</v>
      </c>
    </row>
    <row r="139" spans="1:8" ht="12" customHeight="1" thickBot="1" x14ac:dyDescent="0.3">
      <c r="A139" s="95" t="s">
        <v>278</v>
      </c>
      <c r="B139" s="107" t="s">
        <v>423</v>
      </c>
      <c r="C139" s="60">
        <v>0</v>
      </c>
      <c r="D139" s="60">
        <v>0</v>
      </c>
      <c r="E139" s="44" t="s">
        <v>274</v>
      </c>
    </row>
    <row r="140" spans="1:8" ht="15" customHeight="1" thickBot="1" x14ac:dyDescent="0.3">
      <c r="A140" s="50" t="s">
        <v>281</v>
      </c>
      <c r="B140" s="105" t="s">
        <v>424</v>
      </c>
      <c r="C140" s="109">
        <f>SUM(C141:C144)</f>
        <v>0</v>
      </c>
      <c r="D140" s="109">
        <f>SUM(D141:D144)</f>
        <v>0</v>
      </c>
      <c r="E140" s="44" t="s">
        <v>277</v>
      </c>
      <c r="F140" s="110"/>
      <c r="G140" s="110"/>
      <c r="H140" s="110"/>
    </row>
    <row r="141" spans="1:8" s="54" customFormat="1" ht="12.95" customHeight="1" x14ac:dyDescent="0.25">
      <c r="A141" s="55" t="s">
        <v>284</v>
      </c>
      <c r="B141" s="106" t="s">
        <v>425</v>
      </c>
      <c r="C141" s="60">
        <v>0</v>
      </c>
      <c r="D141" s="60">
        <v>0</v>
      </c>
      <c r="E141" s="44" t="s">
        <v>280</v>
      </c>
    </row>
    <row r="142" spans="1:8" ht="12.75" customHeight="1" x14ac:dyDescent="0.25">
      <c r="A142" s="55" t="s">
        <v>287</v>
      </c>
      <c r="B142" s="106" t="s">
        <v>426</v>
      </c>
      <c r="C142" s="60">
        <v>0</v>
      </c>
      <c r="D142" s="60">
        <v>0</v>
      </c>
      <c r="E142" s="44" t="s">
        <v>283</v>
      </c>
    </row>
    <row r="143" spans="1:8" ht="12.75" customHeight="1" x14ac:dyDescent="0.25">
      <c r="A143" s="55" t="s">
        <v>290</v>
      </c>
      <c r="B143" s="106" t="s">
        <v>427</v>
      </c>
      <c r="C143" s="60">
        <v>0</v>
      </c>
      <c r="D143" s="60">
        <v>0</v>
      </c>
      <c r="E143" s="44" t="s">
        <v>286</v>
      </c>
    </row>
    <row r="144" spans="1:8" ht="12.75" customHeight="1" thickBot="1" x14ac:dyDescent="0.3">
      <c r="A144" s="55" t="s">
        <v>293</v>
      </c>
      <c r="B144" s="106" t="s">
        <v>428</v>
      </c>
      <c r="C144" s="60">
        <v>0</v>
      </c>
      <c r="D144" s="60">
        <v>0</v>
      </c>
      <c r="E144" s="44" t="s">
        <v>289</v>
      </c>
    </row>
    <row r="145" spans="1:5" ht="16.5" thickBot="1" x14ac:dyDescent="0.3">
      <c r="A145" s="50" t="s">
        <v>296</v>
      </c>
      <c r="B145" s="105" t="s">
        <v>429</v>
      </c>
      <c r="C145" s="111">
        <f>SUM(C126+C130+C135+C140)</f>
        <v>614406</v>
      </c>
      <c r="D145" s="111">
        <f>SUM(D126+D130+D135+D140)</f>
        <v>614406</v>
      </c>
      <c r="E145" s="44" t="s">
        <v>292</v>
      </c>
    </row>
    <row r="146" spans="1:5" ht="21.75" thickBot="1" x14ac:dyDescent="0.3">
      <c r="A146" s="112" t="s">
        <v>430</v>
      </c>
      <c r="B146" s="113" t="s">
        <v>431</v>
      </c>
      <c r="C146" s="114">
        <f>SUM(C125+C145)</f>
        <v>51472844</v>
      </c>
      <c r="D146" s="114">
        <f>SUM(D125+D145)</f>
        <v>52155286</v>
      </c>
      <c r="E146" s="44" t="s">
        <v>295</v>
      </c>
    </row>
    <row r="148" spans="1:5" ht="18.75" customHeight="1" x14ac:dyDescent="0.25">
      <c r="A148" s="152" t="s">
        <v>432</v>
      </c>
      <c r="B148" s="152"/>
      <c r="C148" s="152"/>
      <c r="D148" s="152"/>
    </row>
    <row r="149" spans="1:5" ht="13.5" customHeight="1" thickBot="1" x14ac:dyDescent="0.3">
      <c r="A149" s="115" t="s">
        <v>433</v>
      </c>
      <c r="B149" s="115"/>
      <c r="C149" s="40"/>
    </row>
    <row r="150" spans="1:5" ht="21.75" thickBot="1" x14ac:dyDescent="0.3">
      <c r="A150" s="50">
        <v>1</v>
      </c>
      <c r="B150" s="100" t="s">
        <v>434</v>
      </c>
      <c r="C150" s="117">
        <f>+C61-C125</f>
        <v>-19702692</v>
      </c>
      <c r="D150" s="117">
        <f>+D61-D125</f>
        <v>-18969133</v>
      </c>
    </row>
    <row r="151" spans="1:5" ht="32.25" thickBot="1" x14ac:dyDescent="0.3">
      <c r="A151" s="50" t="s">
        <v>28</v>
      </c>
      <c r="B151" s="100" t="s">
        <v>435</v>
      </c>
      <c r="C151" s="117">
        <f>+C84-C145</f>
        <v>19702692</v>
      </c>
      <c r="D151" s="117">
        <f>+D84-D145</f>
        <v>18969133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D148"/>
    <mergeCell ref="A1:D1"/>
    <mergeCell ref="A3:A4"/>
    <mergeCell ref="B3:B4"/>
    <mergeCell ref="C3:D3"/>
    <mergeCell ref="A87:D87"/>
    <mergeCell ref="A89:A90"/>
    <mergeCell ref="B89:B90"/>
    <mergeCell ref="C89:D89"/>
  </mergeCells>
  <printOptions horizontalCentered="1"/>
  <pageMargins left="0.78740157480314965" right="0.78740157480314965" top="1.4566929133858268" bottom="0.86614173228346458" header="0.51181102362204722" footer="0.51181102362204722"/>
  <pageSetup paperSize="9" orientation="portrait" r:id="rId1"/>
  <headerFooter alignWithMargins="0">
    <oddHeader xml:space="preserve">&amp;C&amp;"Times New Roman CE,Félkövér"&amp;12
Sénye Község Önkormányzat
2020. ÉVI ZÁRSZÁMADÁSÁNAK PÉNZÜGYI MÉRLEGE&amp;10
</oddHeader>
  </headerFooter>
  <rowBreaks count="1" manualBreakCount="1"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workbookViewId="0">
      <selection activeCell="M19" sqref="M19"/>
    </sheetView>
  </sheetViews>
  <sheetFormatPr defaultRowHeight="15" x14ac:dyDescent="0.25"/>
  <cols>
    <col min="1" max="1" width="1.42578125" customWidth="1"/>
    <col min="2" max="2" width="31.140625" customWidth="1"/>
    <col min="3" max="3" width="14.5703125" customWidth="1"/>
    <col min="4" max="4" width="7.42578125" bestFit="1" customWidth="1"/>
    <col min="5" max="5" width="13.7109375" customWidth="1"/>
    <col min="6" max="6" width="14.140625" bestFit="1" customWidth="1"/>
    <col min="7" max="7" width="19.28515625" customWidth="1"/>
    <col min="8" max="8" width="25.140625" customWidth="1"/>
  </cols>
  <sheetData>
    <row r="1" spans="1:8" x14ac:dyDescent="0.25">
      <c r="A1" s="31" t="s">
        <v>146</v>
      </c>
    </row>
    <row r="3" spans="1:8" ht="32.25" customHeight="1" x14ac:dyDescent="0.25">
      <c r="B3" s="164" t="s">
        <v>144</v>
      </c>
      <c r="C3" s="165"/>
      <c r="D3" s="165"/>
      <c r="E3" s="165"/>
      <c r="F3" s="165"/>
      <c r="G3" s="165"/>
      <c r="H3" s="165"/>
    </row>
    <row r="4" spans="1:8" x14ac:dyDescent="0.25">
      <c r="H4" s="7" t="s">
        <v>48</v>
      </c>
    </row>
    <row r="5" spans="1: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1:8" x14ac:dyDescent="0.25">
      <c r="B6" s="4" t="s">
        <v>7</v>
      </c>
      <c r="C6" s="4" t="s">
        <v>86</v>
      </c>
      <c r="D6" s="4" t="s">
        <v>8</v>
      </c>
      <c r="E6" s="4" t="s">
        <v>88</v>
      </c>
      <c r="F6" s="4" t="s">
        <v>9</v>
      </c>
      <c r="G6" s="4" t="s">
        <v>10</v>
      </c>
      <c r="H6" s="4" t="s">
        <v>90</v>
      </c>
    </row>
    <row r="7" spans="1:8" x14ac:dyDescent="0.25">
      <c r="B7" s="4"/>
      <c r="C7" s="4" t="s">
        <v>85</v>
      </c>
      <c r="D7" s="4"/>
      <c r="E7" s="4" t="s">
        <v>87</v>
      </c>
      <c r="F7" s="4"/>
      <c r="G7" s="4"/>
      <c r="H7" s="4" t="s">
        <v>89</v>
      </c>
    </row>
    <row r="8" spans="1:8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 t="s">
        <v>11</v>
      </c>
    </row>
    <row r="9" spans="1:8" ht="25.5" customHeight="1" x14ac:dyDescent="0.25">
      <c r="B9" s="159" t="s">
        <v>12</v>
      </c>
      <c r="C9" s="159"/>
      <c r="D9" s="159"/>
      <c r="E9" s="159"/>
      <c r="F9" s="159"/>
      <c r="G9" s="159"/>
      <c r="H9" s="159"/>
    </row>
    <row r="10" spans="1:8" ht="39" x14ac:dyDescent="0.25">
      <c r="B10" s="32" t="s">
        <v>14</v>
      </c>
      <c r="C10" s="33"/>
      <c r="D10" s="33"/>
      <c r="E10" s="33"/>
      <c r="F10" s="33">
        <v>544320</v>
      </c>
      <c r="G10" s="33">
        <v>0</v>
      </c>
      <c r="H10" s="33">
        <v>544320</v>
      </c>
    </row>
    <row r="11" spans="1:8" ht="26.25" x14ac:dyDescent="0.25">
      <c r="B11" s="32" t="s">
        <v>15</v>
      </c>
      <c r="C11" s="33"/>
      <c r="D11" s="33"/>
      <c r="E11" s="33"/>
      <c r="F11" s="33">
        <v>992000</v>
      </c>
      <c r="G11" s="33">
        <v>0</v>
      </c>
      <c r="H11" s="33">
        <v>992000</v>
      </c>
    </row>
    <row r="12" spans="1:8" ht="33.75" customHeight="1" x14ac:dyDescent="0.25">
      <c r="B12" s="32" t="s">
        <v>16</v>
      </c>
      <c r="C12" s="33"/>
      <c r="D12" s="33"/>
      <c r="E12" s="33"/>
      <c r="F12" s="33">
        <v>100000</v>
      </c>
      <c r="G12" s="33">
        <v>0</v>
      </c>
      <c r="H12" s="33">
        <v>100000</v>
      </c>
    </row>
    <row r="13" spans="1:8" ht="26.25" x14ac:dyDescent="0.25">
      <c r="B13" s="32" t="s">
        <v>17</v>
      </c>
      <c r="C13" s="33"/>
      <c r="D13" s="33"/>
      <c r="E13" s="33"/>
      <c r="F13" s="33">
        <v>308720</v>
      </c>
      <c r="G13" s="33">
        <v>0</v>
      </c>
      <c r="H13" s="33">
        <f>F13-G13</f>
        <v>308720</v>
      </c>
    </row>
    <row r="14" spans="1:8" ht="26.25" x14ac:dyDescent="0.25">
      <c r="B14" s="32" t="s">
        <v>18</v>
      </c>
      <c r="C14" s="33" t="s">
        <v>13</v>
      </c>
      <c r="D14" s="33"/>
      <c r="E14" s="33">
        <v>2700</v>
      </c>
      <c r="F14" s="33">
        <v>5000000</v>
      </c>
      <c r="G14" s="33">
        <v>0</v>
      </c>
      <c r="H14" s="33">
        <f>F14-G14</f>
        <v>5000000</v>
      </c>
    </row>
    <row r="15" spans="1:8" x14ac:dyDescent="0.25">
      <c r="B15" s="160" t="s">
        <v>19</v>
      </c>
      <c r="C15" s="160"/>
      <c r="D15" s="160"/>
      <c r="E15" s="160"/>
      <c r="F15" s="160"/>
      <c r="G15" s="160"/>
      <c r="H15" s="160"/>
    </row>
    <row r="16" spans="1:8" ht="39" x14ac:dyDescent="0.25">
      <c r="B16" s="32" t="s">
        <v>20</v>
      </c>
      <c r="C16" s="33"/>
      <c r="D16" s="33"/>
      <c r="E16" s="33"/>
      <c r="F16" s="33">
        <v>1410606</v>
      </c>
      <c r="G16" s="33"/>
      <c r="H16" s="33">
        <f>F16-G16</f>
        <v>1410606</v>
      </c>
    </row>
    <row r="17" spans="2:9" x14ac:dyDescent="0.25">
      <c r="B17" s="33" t="s">
        <v>23</v>
      </c>
      <c r="C17" s="33"/>
      <c r="D17" s="33"/>
      <c r="E17" s="33">
        <v>0</v>
      </c>
      <c r="F17" s="33">
        <v>4250000</v>
      </c>
      <c r="G17" s="33">
        <v>0</v>
      </c>
      <c r="H17" s="33">
        <v>4250000</v>
      </c>
    </row>
    <row r="18" spans="2:9" ht="26.25" x14ac:dyDescent="0.25">
      <c r="B18" s="32" t="s">
        <v>138</v>
      </c>
      <c r="C18" s="33" t="s">
        <v>13</v>
      </c>
      <c r="D18" s="33"/>
      <c r="E18" s="33"/>
      <c r="F18" s="33">
        <v>1711179</v>
      </c>
      <c r="G18" s="33">
        <v>0</v>
      </c>
      <c r="H18" s="33">
        <v>1711179</v>
      </c>
    </row>
    <row r="19" spans="2:9" x14ac:dyDescent="0.25">
      <c r="B19" s="161" t="s">
        <v>21</v>
      </c>
      <c r="C19" s="162"/>
      <c r="D19" s="162"/>
      <c r="E19" s="162"/>
      <c r="F19" s="162"/>
      <c r="G19" s="162"/>
      <c r="H19" s="163"/>
    </row>
    <row r="20" spans="2:9" ht="64.5" x14ac:dyDescent="0.25">
      <c r="B20" s="32" t="s">
        <v>22</v>
      </c>
      <c r="C20" s="33" t="s">
        <v>13</v>
      </c>
      <c r="D20" s="33"/>
      <c r="E20" s="33">
        <v>1140</v>
      </c>
      <c r="F20" s="33">
        <v>1800000</v>
      </c>
      <c r="G20" s="33">
        <v>0</v>
      </c>
      <c r="H20" s="33">
        <f>F20-G20</f>
        <v>1800000</v>
      </c>
      <c r="I20" s="26"/>
    </row>
    <row r="21" spans="2:9" x14ac:dyDescent="0.25">
      <c r="B21" s="34" t="s">
        <v>24</v>
      </c>
      <c r="C21" s="35"/>
      <c r="D21" s="35"/>
      <c r="E21" s="35"/>
      <c r="F21" s="35">
        <f>SUM(F10+F11+F12+F13+F14+F16+F17+F18+F20)</f>
        <v>16116825</v>
      </c>
      <c r="G21" s="35">
        <f>SUM(G10+G11+G12+G13+G14+G16+G17+G18+G20)</f>
        <v>0</v>
      </c>
      <c r="H21" s="35">
        <f>SUM(H10+H11+H12+H13+H14+H16+H17+H18+H20)</f>
        <v>16116825</v>
      </c>
    </row>
    <row r="22" spans="2:9" x14ac:dyDescent="0.25">
      <c r="B22" s="36"/>
      <c r="C22" s="36"/>
      <c r="D22" s="36"/>
      <c r="E22" s="36"/>
      <c r="F22" s="36"/>
      <c r="G22" s="36"/>
      <c r="H22" s="36"/>
    </row>
  </sheetData>
  <mergeCells count="4">
    <mergeCell ref="B9:H9"/>
    <mergeCell ref="B15:H15"/>
    <mergeCell ref="B19:H19"/>
    <mergeCell ref="B3:H3"/>
  </mergeCells>
  <phoneticPr fontId="3" type="noConversion"/>
  <pageMargins left="0.7" right="0.7" top="0.28999999999999998" bottom="0.1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zoomScaleNormal="100" workbookViewId="0">
      <selection activeCell="B23" sqref="B23"/>
    </sheetView>
  </sheetViews>
  <sheetFormatPr defaultRowHeight="12.75" x14ac:dyDescent="0.25"/>
  <cols>
    <col min="1" max="1" width="46.5703125" style="118" customWidth="1"/>
    <col min="2" max="3" width="17.85546875" style="118" customWidth="1"/>
    <col min="4" max="4" width="11" style="119" customWidth="1"/>
    <col min="5" max="5" width="11.85546875" style="119" customWidth="1"/>
    <col min="6" max="16384" width="9.140625" style="119"/>
  </cols>
  <sheetData>
    <row r="1" spans="1:3" ht="36.75" customHeight="1" x14ac:dyDescent="0.25"/>
    <row r="2" spans="1:3" ht="32.25" customHeight="1" x14ac:dyDescent="0.25">
      <c r="A2" s="166" t="s">
        <v>436</v>
      </c>
      <c r="B2" s="166"/>
      <c r="C2" s="166"/>
    </row>
    <row r="3" spans="1:3" ht="35.25" customHeight="1" thickBot="1" x14ac:dyDescent="0.3">
      <c r="A3" s="118" t="s">
        <v>451</v>
      </c>
    </row>
    <row r="4" spans="1:3" s="122" customFormat="1" ht="87" customHeight="1" thickBot="1" x14ac:dyDescent="0.3">
      <c r="A4" s="120" t="s">
        <v>437</v>
      </c>
      <c r="B4" s="121" t="s">
        <v>438</v>
      </c>
      <c r="C4" s="121" t="s">
        <v>439</v>
      </c>
    </row>
    <row r="5" spans="1:3" ht="12" customHeight="1" thickBot="1" x14ac:dyDescent="0.3">
      <c r="A5" s="123">
        <v>1</v>
      </c>
      <c r="B5" s="124">
        <v>5</v>
      </c>
      <c r="C5" s="125"/>
    </row>
    <row r="6" spans="1:3" ht="12" customHeight="1" x14ac:dyDescent="0.25">
      <c r="A6" s="126" t="s">
        <v>440</v>
      </c>
      <c r="B6" s="127"/>
      <c r="C6" s="127"/>
    </row>
    <row r="7" spans="1:3" ht="15.95" customHeight="1" x14ac:dyDescent="0.25">
      <c r="A7" s="128" t="s">
        <v>441</v>
      </c>
      <c r="B7" s="129">
        <v>13775307</v>
      </c>
      <c r="C7" s="129">
        <v>12640817</v>
      </c>
    </row>
    <row r="8" spans="1:3" ht="20.100000000000001" customHeight="1" x14ac:dyDescent="0.25">
      <c r="A8" s="130" t="s">
        <v>442</v>
      </c>
      <c r="B8" s="129">
        <v>3719333</v>
      </c>
      <c r="C8" s="129">
        <v>2042021</v>
      </c>
    </row>
    <row r="9" spans="1:3" ht="20.100000000000001" customHeight="1" x14ac:dyDescent="0.25">
      <c r="A9" s="131"/>
      <c r="B9" s="132"/>
      <c r="C9" s="132"/>
    </row>
    <row r="10" spans="1:3" ht="20.100000000000001" customHeight="1" x14ac:dyDescent="0.25">
      <c r="A10" s="133"/>
      <c r="B10" s="134"/>
      <c r="C10" s="134"/>
    </row>
    <row r="11" spans="1:3" ht="20.100000000000001" customHeight="1" x14ac:dyDescent="0.25">
      <c r="A11" s="133"/>
      <c r="B11" s="134"/>
      <c r="C11" s="134"/>
    </row>
    <row r="12" spans="1:3" s="137" customFormat="1" ht="20.100000000000001" customHeight="1" x14ac:dyDescent="0.25">
      <c r="A12" s="135"/>
      <c r="B12" s="136"/>
      <c r="C12" s="136"/>
    </row>
    <row r="13" spans="1:3" ht="20.100000000000001" customHeight="1" x14ac:dyDescent="0.25">
      <c r="A13" s="138"/>
      <c r="B13" s="139"/>
      <c r="C13" s="139"/>
    </row>
    <row r="14" spans="1:3" ht="15.95" customHeight="1" x14ac:dyDescent="0.25">
      <c r="A14" s="131"/>
      <c r="B14" s="139"/>
      <c r="C14" s="139"/>
    </row>
    <row r="15" spans="1:3" ht="15.95" customHeight="1" thickBot="1" x14ac:dyDescent="0.3">
      <c r="A15" s="140"/>
      <c r="B15" s="141"/>
      <c r="C15" s="141"/>
    </row>
    <row r="16" spans="1:3" s="144" customFormat="1" ht="18" customHeight="1" thickBot="1" x14ac:dyDescent="0.3">
      <c r="A16" s="142" t="s">
        <v>443</v>
      </c>
      <c r="B16" s="143">
        <f>SUM(B7:B15)</f>
        <v>17494640</v>
      </c>
      <c r="C16" s="143">
        <f>SUM(C7:C10)</f>
        <v>14682838</v>
      </c>
    </row>
    <row r="19" spans="1:3" x14ac:dyDescent="0.25">
      <c r="A19" s="145"/>
      <c r="B19" s="145"/>
      <c r="C19" s="145"/>
    </row>
  </sheetData>
  <mergeCells count="1">
    <mergeCell ref="A2:C2"/>
  </mergeCells>
  <printOptions horizontalCentered="1"/>
  <pageMargins left="0.78740157480314965" right="0.78740157480314965" top="1.1811023622047245" bottom="0.98425196850393704" header="0.78740157480314965" footer="0.78740157480314965"/>
  <pageSetup paperSize="9" scale="80" orientation="portrait" horizontalDpi="300" verticalDpi="300" r:id="rId1"/>
  <headerFooter alignWithMargins="0">
    <oddHeader xml:space="preserve">&amp;C&amp;"Times New Roman CE,Félkövér"&amp;12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"/>
  <sheetViews>
    <sheetView zoomScaleNormal="100" workbookViewId="0">
      <selection activeCell="E2" sqref="E2"/>
    </sheetView>
  </sheetViews>
  <sheetFormatPr defaultRowHeight="12.75" x14ac:dyDescent="0.25"/>
  <cols>
    <col min="1" max="1" width="32" style="118" customWidth="1"/>
    <col min="2" max="2" width="16.140625" style="118" customWidth="1"/>
    <col min="3" max="3" width="12.7109375" style="118" customWidth="1"/>
    <col min="4" max="5" width="11" style="119" customWidth="1"/>
    <col min="6" max="6" width="11.85546875" style="119" customWidth="1"/>
    <col min="7" max="16384" width="9.140625" style="119"/>
  </cols>
  <sheetData>
    <row r="1" spans="1:3" ht="27" customHeight="1" x14ac:dyDescent="0.25">
      <c r="A1" s="118" t="s">
        <v>452</v>
      </c>
    </row>
    <row r="2" spans="1:3" ht="49.5" customHeight="1" x14ac:dyDescent="0.25">
      <c r="A2" s="167" t="s">
        <v>444</v>
      </c>
      <c r="B2" s="167"/>
      <c r="C2" s="167"/>
    </row>
    <row r="3" spans="1:3" ht="23.25" customHeight="1" thickBot="1" x14ac:dyDescent="0.3"/>
    <row r="4" spans="1:3" s="122" customFormat="1" ht="48.75" customHeight="1" thickBot="1" x14ac:dyDescent="0.3">
      <c r="A4" s="120" t="s">
        <v>445</v>
      </c>
      <c r="B4" s="121" t="s">
        <v>446</v>
      </c>
      <c r="C4" s="121" t="s">
        <v>447</v>
      </c>
    </row>
    <row r="5" spans="1:3" ht="15" customHeight="1" thickBot="1" x14ac:dyDescent="0.3">
      <c r="A5" s="123">
        <v>1</v>
      </c>
      <c r="B5" s="124">
        <v>5</v>
      </c>
      <c r="C5" s="124">
        <v>5</v>
      </c>
    </row>
    <row r="6" spans="1:3" ht="15.95" customHeight="1" x14ac:dyDescent="0.25">
      <c r="A6" s="146"/>
      <c r="B6" s="147">
        <v>0</v>
      </c>
      <c r="C6" s="147"/>
    </row>
    <row r="7" spans="1:3" ht="15.95" customHeight="1" x14ac:dyDescent="0.25">
      <c r="A7" s="146" t="s">
        <v>448</v>
      </c>
      <c r="B7" s="148">
        <v>9804918</v>
      </c>
      <c r="C7" s="148">
        <v>10239408</v>
      </c>
    </row>
    <row r="8" spans="1:3" ht="15.95" customHeight="1" x14ac:dyDescent="0.25">
      <c r="A8" s="146" t="s">
        <v>449</v>
      </c>
      <c r="B8" s="148">
        <v>216000</v>
      </c>
      <c r="C8" s="148">
        <v>216000</v>
      </c>
    </row>
    <row r="9" spans="1:3" ht="15.95" customHeight="1" x14ac:dyDescent="0.25">
      <c r="A9" s="146"/>
      <c r="B9" s="148"/>
      <c r="C9" s="148"/>
    </row>
    <row r="10" spans="1:3" ht="15.95" customHeight="1" x14ac:dyDescent="0.25">
      <c r="A10" s="146"/>
      <c r="B10" s="148"/>
      <c r="C10" s="148"/>
    </row>
    <row r="11" spans="1:3" ht="15.95" customHeight="1" x14ac:dyDescent="0.25">
      <c r="A11" s="146"/>
      <c r="B11" s="148"/>
      <c r="C11" s="148"/>
    </row>
    <row r="12" spans="1:3" ht="15.95" customHeight="1" x14ac:dyDescent="0.25">
      <c r="A12" s="146"/>
      <c r="B12" s="148"/>
      <c r="C12" s="148"/>
    </row>
    <row r="13" spans="1:3" ht="15.95" customHeight="1" x14ac:dyDescent="0.25">
      <c r="A13" s="146"/>
      <c r="B13" s="148"/>
      <c r="C13" s="148"/>
    </row>
    <row r="14" spans="1:3" ht="15.95" customHeight="1" thickBot="1" x14ac:dyDescent="0.3">
      <c r="A14" s="149"/>
      <c r="B14" s="150"/>
      <c r="C14" s="150"/>
    </row>
    <row r="15" spans="1:3" ht="15.95" customHeight="1" thickBot="1" x14ac:dyDescent="0.3">
      <c r="A15" s="142" t="s">
        <v>443</v>
      </c>
      <c r="B15" s="151">
        <f>SUM(B6:B14)</f>
        <v>10020918</v>
      </c>
      <c r="C15" s="151">
        <f>SUM(C6:C14)</f>
        <v>10455408</v>
      </c>
    </row>
    <row r="16" spans="1:3" s="144" customFormat="1" ht="18" customHeight="1" x14ac:dyDescent="0.25">
      <c r="A16" s="118"/>
      <c r="B16" s="118"/>
      <c r="C16" s="118"/>
    </row>
    <row r="18" spans="1:3" x14ac:dyDescent="0.25">
      <c r="A18" s="145"/>
      <c r="B18" s="145"/>
      <c r="C18" s="145"/>
    </row>
  </sheetData>
  <mergeCells count="1">
    <mergeCell ref="A2:C2"/>
  </mergeCells>
  <printOptions horizontalCentered="1"/>
  <pageMargins left="0.78740157480314965" right="1.1399999999999999" top="1.2204724409448819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&amp;R&amp;"Times New Roman CE,Félkövér dőlt"&amp;12 &amp;11 &amp;"Times New Roman CE,Normál"&amp;10
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4"/>
  <sheetViews>
    <sheetView workbookViewId="0">
      <selection activeCell="C13" sqref="C13"/>
    </sheetView>
  </sheetViews>
  <sheetFormatPr defaultRowHeight="15" x14ac:dyDescent="0.25"/>
  <cols>
    <col min="2" max="2" width="18.28515625" customWidth="1"/>
    <col min="3" max="3" width="28.42578125" bestFit="1" customWidth="1"/>
    <col min="4" max="4" width="26" customWidth="1"/>
    <col min="5" max="5" width="22.28515625" customWidth="1"/>
  </cols>
  <sheetData>
    <row r="2" spans="1:5" x14ac:dyDescent="0.25">
      <c r="A2" t="s">
        <v>147</v>
      </c>
    </row>
    <row r="3" spans="1:5" x14ac:dyDescent="0.25">
      <c r="A3" t="s">
        <v>43</v>
      </c>
    </row>
    <row r="6" spans="1:5" ht="45" customHeight="1" x14ac:dyDescent="0.25">
      <c r="B6" s="164" t="s">
        <v>91</v>
      </c>
      <c r="C6" s="165"/>
      <c r="D6" s="165"/>
      <c r="E6" s="165"/>
    </row>
    <row r="8" spans="1:5" x14ac:dyDescent="0.25">
      <c r="E8" s="7" t="s">
        <v>13</v>
      </c>
    </row>
    <row r="9" spans="1:5" x14ac:dyDescent="0.25">
      <c r="B9" s="1" t="s">
        <v>0</v>
      </c>
      <c r="C9" s="169" t="s">
        <v>1</v>
      </c>
      <c r="D9" s="170"/>
      <c r="E9" s="1" t="s">
        <v>2</v>
      </c>
    </row>
    <row r="10" spans="1:5" x14ac:dyDescent="0.25">
      <c r="B10" s="4" t="s">
        <v>25</v>
      </c>
      <c r="C10" s="168" t="s">
        <v>453</v>
      </c>
      <c r="D10" s="168"/>
      <c r="E10" s="4" t="s">
        <v>50</v>
      </c>
    </row>
    <row r="11" spans="1:5" x14ac:dyDescent="0.25">
      <c r="B11" s="1"/>
      <c r="C11" s="9" t="s">
        <v>92</v>
      </c>
      <c r="D11" s="9"/>
      <c r="E11" s="1"/>
    </row>
    <row r="12" spans="1:5" x14ac:dyDescent="0.25">
      <c r="B12" s="5" t="s">
        <v>51</v>
      </c>
      <c r="C12" s="1"/>
      <c r="D12" s="1">
        <v>1</v>
      </c>
      <c r="E12" s="1"/>
    </row>
    <row r="13" spans="1:5" ht="45.75" customHeight="1" x14ac:dyDescent="0.25">
      <c r="B13" s="6" t="s">
        <v>52</v>
      </c>
      <c r="C13" s="1"/>
      <c r="D13" s="1">
        <v>1</v>
      </c>
      <c r="E13" s="3"/>
    </row>
    <row r="14" spans="1:5" x14ac:dyDescent="0.25">
      <c r="B14" s="8" t="s">
        <v>26</v>
      </c>
      <c r="C14" s="8">
        <f>SUM(C12:C13)</f>
        <v>0</v>
      </c>
      <c r="D14" s="8">
        <f>SUM(D12:D13)</f>
        <v>2</v>
      </c>
      <c r="E14" s="10"/>
    </row>
  </sheetData>
  <mergeCells count="3">
    <mergeCell ref="C10:D10"/>
    <mergeCell ref="C9:D9"/>
    <mergeCell ref="B6:E6"/>
  </mergeCells>
  <phoneticPr fontId="3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workbookViewId="0">
      <selection activeCell="S16" sqref="S16"/>
    </sheetView>
  </sheetViews>
  <sheetFormatPr defaultRowHeight="12.75" x14ac:dyDescent="0.2"/>
  <cols>
    <col min="1" max="1" width="3.28515625" style="11" customWidth="1"/>
    <col min="2" max="2" width="34.5703125" style="11" customWidth="1"/>
    <col min="3" max="3" width="8" style="11" customWidth="1"/>
    <col min="4" max="4" width="7.7109375" style="11" customWidth="1"/>
    <col min="5" max="5" width="7.85546875" style="11" customWidth="1"/>
    <col min="6" max="7" width="9.140625" style="11"/>
    <col min="8" max="8" width="7.7109375" style="11" customWidth="1"/>
    <col min="9" max="9" width="9.140625" style="11"/>
    <col min="10" max="10" width="9.42578125" style="11" bestFit="1" customWidth="1"/>
    <col min="11" max="11" width="8.140625" style="11" customWidth="1"/>
    <col min="12" max="12" width="9.140625" style="11"/>
    <col min="13" max="13" width="8.85546875" style="11" bestFit="1" customWidth="1"/>
    <col min="14" max="14" width="9.140625" style="11" customWidth="1"/>
    <col min="15" max="15" width="9.7109375" style="11" customWidth="1"/>
    <col min="16" max="16384" width="9.140625" style="11"/>
  </cols>
  <sheetData>
    <row r="1" spans="1:16" x14ac:dyDescent="0.2">
      <c r="B1" s="11" t="s">
        <v>148</v>
      </c>
    </row>
    <row r="3" spans="1:16" x14ac:dyDescent="0.2">
      <c r="B3" s="12" t="s">
        <v>93</v>
      </c>
    </row>
    <row r="5" spans="1:16" x14ac:dyDescent="0.2">
      <c r="A5" s="13" t="s">
        <v>94</v>
      </c>
      <c r="B5" s="14" t="s">
        <v>25</v>
      </c>
      <c r="C5" s="14" t="s">
        <v>95</v>
      </c>
      <c r="D5" s="14" t="s">
        <v>96</v>
      </c>
      <c r="E5" s="14" t="s">
        <v>97</v>
      </c>
      <c r="F5" s="14" t="s">
        <v>98</v>
      </c>
      <c r="G5" s="14" t="s">
        <v>99</v>
      </c>
      <c r="H5" s="14" t="s">
        <v>100</v>
      </c>
      <c r="I5" s="14" t="s">
        <v>101</v>
      </c>
      <c r="J5" s="14" t="s">
        <v>102</v>
      </c>
      <c r="K5" s="14" t="s">
        <v>103</v>
      </c>
      <c r="L5" s="14" t="s">
        <v>104</v>
      </c>
      <c r="M5" s="14" t="s">
        <v>105</v>
      </c>
      <c r="N5" s="14" t="s">
        <v>106</v>
      </c>
      <c r="O5" s="14" t="s">
        <v>26</v>
      </c>
    </row>
    <row r="6" spans="1:16" x14ac:dyDescent="0.2">
      <c r="A6" s="13"/>
      <c r="B6" s="37" t="s">
        <v>107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x14ac:dyDescent="0.2">
      <c r="A7" s="13" t="s">
        <v>27</v>
      </c>
      <c r="B7" s="38" t="s">
        <v>108</v>
      </c>
      <c r="C7" s="38">
        <v>100000</v>
      </c>
      <c r="D7" s="38">
        <v>115502</v>
      </c>
      <c r="E7" s="38">
        <v>127004</v>
      </c>
      <c r="F7" s="38">
        <v>100000</v>
      </c>
      <c r="G7" s="38">
        <v>23486</v>
      </c>
      <c r="H7" s="38">
        <v>115502</v>
      </c>
      <c r="I7" s="38">
        <v>116000</v>
      </c>
      <c r="J7" s="38">
        <v>127004</v>
      </c>
      <c r="K7" s="38">
        <v>115502</v>
      </c>
      <c r="L7" s="38">
        <v>100000</v>
      </c>
      <c r="M7" s="38">
        <v>120000</v>
      </c>
      <c r="N7" s="38"/>
      <c r="O7" s="39">
        <f>SUM(C7:N7)</f>
        <v>1160000</v>
      </c>
      <c r="P7" s="25"/>
    </row>
    <row r="8" spans="1:16" x14ac:dyDescent="0.2">
      <c r="A8" s="13" t="s">
        <v>28</v>
      </c>
      <c r="B8" s="38" t="s">
        <v>109</v>
      </c>
      <c r="C8" s="38"/>
      <c r="D8" s="38"/>
      <c r="E8" s="38"/>
      <c r="F8" s="38"/>
      <c r="G8" s="38">
        <v>11600</v>
      </c>
      <c r="H8" s="38"/>
      <c r="I8" s="38"/>
      <c r="J8" s="38"/>
      <c r="K8" s="38">
        <v>11600</v>
      </c>
      <c r="L8" s="38"/>
      <c r="M8" s="38"/>
      <c r="N8" s="38"/>
      <c r="O8" s="39">
        <v>23200</v>
      </c>
      <c r="P8" s="25"/>
    </row>
    <row r="9" spans="1:16" x14ac:dyDescent="0.2">
      <c r="A9" s="13" t="s">
        <v>29</v>
      </c>
      <c r="B9" s="38" t="s">
        <v>141</v>
      </c>
      <c r="C9" s="38">
        <v>2497712</v>
      </c>
      <c r="D9" s="38">
        <v>2497712</v>
      </c>
      <c r="E9" s="38">
        <v>2497712</v>
      </c>
      <c r="F9" s="38">
        <v>2497712</v>
      </c>
      <c r="G9" s="38">
        <v>2497712</v>
      </c>
      <c r="H9" s="38">
        <v>2497712</v>
      </c>
      <c r="I9" s="38">
        <v>2497712</v>
      </c>
      <c r="J9" s="38">
        <v>2497712</v>
      </c>
      <c r="K9" s="38">
        <v>2497712</v>
      </c>
      <c r="L9" s="38">
        <v>2497712</v>
      </c>
      <c r="M9" s="38">
        <v>2497712</v>
      </c>
      <c r="N9" s="38">
        <v>3180154</v>
      </c>
      <c r="O9" s="39">
        <f>SUM(C9:N9)</f>
        <v>30654986</v>
      </c>
      <c r="P9" s="25"/>
    </row>
    <row r="10" spans="1:16" x14ac:dyDescent="0.2">
      <c r="A10" s="13" t="s">
        <v>30</v>
      </c>
      <c r="B10" s="38" t="s">
        <v>110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25"/>
    </row>
    <row r="11" spans="1:16" x14ac:dyDescent="0.2">
      <c r="A11" s="13" t="s">
        <v>31</v>
      </c>
      <c r="B11" s="38" t="s">
        <v>111</v>
      </c>
      <c r="C11" s="38"/>
      <c r="D11" s="38"/>
      <c r="E11" s="38">
        <v>2902442</v>
      </c>
      <c r="F11" s="38">
        <v>1451221</v>
      </c>
      <c r="G11" s="38">
        <v>4353663</v>
      </c>
      <c r="H11" s="38">
        <v>2902442</v>
      </c>
      <c r="I11" s="38">
        <v>1000000</v>
      </c>
      <c r="J11" s="38">
        <v>1902442</v>
      </c>
      <c r="K11" s="38">
        <v>2902442</v>
      </c>
      <c r="L11" s="38">
        <v>2902448</v>
      </c>
      <c r="M11" s="38"/>
      <c r="N11" s="38"/>
      <c r="O11" s="39">
        <f>SUM(E11:N11)</f>
        <v>20317100</v>
      </c>
      <c r="P11" s="25"/>
    </row>
    <row r="12" spans="1:16" x14ac:dyDescent="0.2">
      <c r="A12" s="13" t="s">
        <v>32</v>
      </c>
      <c r="B12" s="37" t="s">
        <v>112</v>
      </c>
      <c r="C12" s="37">
        <f>SUM(C7:C11)</f>
        <v>2597712</v>
      </c>
      <c r="D12" s="37">
        <f t="shared" ref="D12:O12" si="0">SUM(D7:D11)</f>
        <v>2613214</v>
      </c>
      <c r="E12" s="37">
        <f t="shared" si="0"/>
        <v>5527158</v>
      </c>
      <c r="F12" s="37">
        <f t="shared" si="0"/>
        <v>4048933</v>
      </c>
      <c r="G12" s="37">
        <f t="shared" si="0"/>
        <v>6886461</v>
      </c>
      <c r="H12" s="37">
        <f t="shared" si="0"/>
        <v>5515656</v>
      </c>
      <c r="I12" s="37">
        <f t="shared" si="0"/>
        <v>3613712</v>
      </c>
      <c r="J12" s="37">
        <f t="shared" si="0"/>
        <v>4527158</v>
      </c>
      <c r="K12" s="37">
        <f t="shared" si="0"/>
        <v>5527256</v>
      </c>
      <c r="L12" s="37">
        <f t="shared" si="0"/>
        <v>5500160</v>
      </c>
      <c r="M12" s="37">
        <f t="shared" si="0"/>
        <v>2617712</v>
      </c>
      <c r="N12" s="37">
        <f t="shared" si="0"/>
        <v>3180154</v>
      </c>
      <c r="O12" s="37">
        <f t="shared" si="0"/>
        <v>52155286</v>
      </c>
    </row>
    <row r="13" spans="1:16" x14ac:dyDescent="0.2">
      <c r="A13" s="13"/>
      <c r="B13" s="37" t="s">
        <v>38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x14ac:dyDescent="0.2">
      <c r="A14" s="13" t="s">
        <v>27</v>
      </c>
      <c r="B14" s="38" t="s">
        <v>113</v>
      </c>
      <c r="C14" s="38">
        <v>1760530</v>
      </c>
      <c r="D14" s="38">
        <v>1760530</v>
      </c>
      <c r="E14" s="38">
        <v>1760530</v>
      </c>
      <c r="F14" s="38">
        <v>1963198</v>
      </c>
      <c r="G14" s="38">
        <v>1963197</v>
      </c>
      <c r="H14" s="38">
        <v>1963197</v>
      </c>
      <c r="I14" s="38">
        <v>1963197</v>
      </c>
      <c r="J14" s="38">
        <v>1482156</v>
      </c>
      <c r="K14" s="38">
        <v>1963198</v>
      </c>
      <c r="L14" s="38">
        <v>1963198</v>
      </c>
      <c r="M14" s="38">
        <v>1342967</v>
      </c>
      <c r="N14" s="38">
        <v>1240461</v>
      </c>
      <c r="O14" s="38">
        <f>SUM(C14:N14)</f>
        <v>21126359</v>
      </c>
    </row>
    <row r="15" spans="1:16" x14ac:dyDescent="0.2">
      <c r="A15" s="13" t="s">
        <v>28</v>
      </c>
      <c r="B15" s="38" t="s">
        <v>114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f>SUM(C15:N15)</f>
        <v>0</v>
      </c>
    </row>
    <row r="16" spans="1:16" x14ac:dyDescent="0.2">
      <c r="A16" s="13" t="s">
        <v>29</v>
      </c>
      <c r="B16" s="38" t="s">
        <v>45</v>
      </c>
      <c r="C16" s="38"/>
      <c r="D16" s="38"/>
      <c r="E16" s="38">
        <v>14000000</v>
      </c>
      <c r="F16" s="38"/>
      <c r="G16" s="38"/>
      <c r="H16" s="38">
        <v>15000000</v>
      </c>
      <c r="I16" s="38">
        <v>1346485</v>
      </c>
      <c r="J16" s="38"/>
      <c r="K16" s="38"/>
      <c r="L16" s="38"/>
      <c r="M16" s="38"/>
      <c r="N16" s="38">
        <v>682442</v>
      </c>
      <c r="O16" s="38">
        <v>31028927</v>
      </c>
    </row>
    <row r="17" spans="1:15" x14ac:dyDescent="0.2">
      <c r="A17" s="13" t="s">
        <v>30</v>
      </c>
      <c r="B17" s="37" t="s">
        <v>115</v>
      </c>
      <c r="C17" s="37">
        <f>SUM(C14:C16)</f>
        <v>1760530</v>
      </c>
      <c r="D17" s="37">
        <f t="shared" ref="D17:O17" si="1">SUM(D14:D16)</f>
        <v>1760530</v>
      </c>
      <c r="E17" s="37">
        <f t="shared" si="1"/>
        <v>15760530</v>
      </c>
      <c r="F17" s="37">
        <f t="shared" si="1"/>
        <v>1963198</v>
      </c>
      <c r="G17" s="37">
        <f t="shared" si="1"/>
        <v>1963197</v>
      </c>
      <c r="H17" s="37">
        <f t="shared" si="1"/>
        <v>16963197</v>
      </c>
      <c r="I17" s="37">
        <f t="shared" si="1"/>
        <v>3309682</v>
      </c>
      <c r="J17" s="37">
        <f t="shared" si="1"/>
        <v>1482156</v>
      </c>
      <c r="K17" s="37">
        <f t="shared" si="1"/>
        <v>1963198</v>
      </c>
      <c r="L17" s="37">
        <f t="shared" si="1"/>
        <v>1963198</v>
      </c>
      <c r="M17" s="37">
        <f t="shared" si="1"/>
        <v>1342967</v>
      </c>
      <c r="N17" s="37">
        <f t="shared" si="1"/>
        <v>1922903</v>
      </c>
      <c r="O17" s="37">
        <f t="shared" si="1"/>
        <v>52155286</v>
      </c>
    </row>
    <row r="18" spans="1:15" x14ac:dyDescent="0.2">
      <c r="A18" s="13"/>
      <c r="B18" s="13" t="s">
        <v>116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26" spans="1:15" x14ac:dyDescent="0.2">
      <c r="L26" s="11" t="s">
        <v>117</v>
      </c>
    </row>
  </sheetData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topLeftCell="B1" workbookViewId="0">
      <selection activeCell="E32" sqref="E31:E32"/>
    </sheetView>
  </sheetViews>
  <sheetFormatPr defaultRowHeight="12.75" x14ac:dyDescent="0.2"/>
  <cols>
    <col min="1" max="1" width="8" style="11" hidden="1" customWidth="1"/>
    <col min="2" max="2" width="42.7109375" style="11" customWidth="1"/>
    <col min="3" max="3" width="21.28515625" style="11" customWidth="1"/>
    <col min="4" max="4" width="36" style="11" customWidth="1"/>
    <col min="5" max="5" width="21" style="11" customWidth="1"/>
    <col min="6" max="16384" width="9.140625" style="11"/>
  </cols>
  <sheetData>
    <row r="1" spans="2:5" x14ac:dyDescent="0.2">
      <c r="B1" s="11" t="s">
        <v>149</v>
      </c>
    </row>
    <row r="3" spans="2:5" x14ac:dyDescent="0.2">
      <c r="C3" s="12" t="s">
        <v>118</v>
      </c>
    </row>
    <row r="5" spans="2:5" x14ac:dyDescent="0.2">
      <c r="E5" s="11" t="s">
        <v>47</v>
      </c>
    </row>
    <row r="6" spans="2:5" x14ac:dyDescent="0.2">
      <c r="B6" s="16" t="s">
        <v>25</v>
      </c>
      <c r="C6" s="16" t="s">
        <v>140</v>
      </c>
      <c r="D6" s="16" t="s">
        <v>25</v>
      </c>
      <c r="E6" s="16" t="s">
        <v>140</v>
      </c>
    </row>
    <row r="7" spans="2:5" x14ac:dyDescent="0.2">
      <c r="B7" s="171" t="s">
        <v>33</v>
      </c>
      <c r="C7" s="172"/>
      <c r="D7" s="173" t="s">
        <v>35</v>
      </c>
      <c r="E7" s="174"/>
    </row>
    <row r="8" spans="2:5" x14ac:dyDescent="0.2">
      <c r="B8" s="27" t="s">
        <v>33</v>
      </c>
      <c r="C8" s="27">
        <v>15360146</v>
      </c>
      <c r="D8" s="27" t="s">
        <v>35</v>
      </c>
      <c r="E8" s="27"/>
    </row>
    <row r="9" spans="2:5" x14ac:dyDescent="0.2">
      <c r="B9" s="27" t="s">
        <v>34</v>
      </c>
      <c r="C9" s="27">
        <v>1366200</v>
      </c>
      <c r="D9" s="27" t="s">
        <v>119</v>
      </c>
      <c r="E9" s="27">
        <v>14000000</v>
      </c>
    </row>
    <row r="10" spans="2:5" x14ac:dyDescent="0.2">
      <c r="B10" s="27" t="s">
        <v>120</v>
      </c>
      <c r="C10" s="27">
        <v>349400</v>
      </c>
      <c r="D10" s="27" t="s">
        <v>121</v>
      </c>
      <c r="E10" s="27"/>
    </row>
    <row r="11" spans="2:5" x14ac:dyDescent="0.2">
      <c r="B11" s="27" t="s">
        <v>44</v>
      </c>
      <c r="C11" s="27">
        <v>682442</v>
      </c>
      <c r="D11" s="27" t="s">
        <v>122</v>
      </c>
      <c r="E11" s="27"/>
    </row>
    <row r="12" spans="2:5" x14ac:dyDescent="0.2">
      <c r="B12" s="27" t="s">
        <v>123</v>
      </c>
      <c r="C12" s="27">
        <v>20317098</v>
      </c>
      <c r="D12" s="27" t="s">
        <v>37</v>
      </c>
      <c r="E12" s="27"/>
    </row>
    <row r="13" spans="2:5" x14ac:dyDescent="0.2">
      <c r="B13" s="27" t="s">
        <v>36</v>
      </c>
      <c r="C13" s="27">
        <v>80000</v>
      </c>
      <c r="D13" s="27"/>
      <c r="E13" s="27"/>
    </row>
    <row r="14" spans="2:5" x14ac:dyDescent="0.2">
      <c r="B14" s="15" t="s">
        <v>124</v>
      </c>
      <c r="C14" s="15">
        <f>SUM(C8:C13)</f>
        <v>38155286</v>
      </c>
      <c r="D14" s="15" t="s">
        <v>125</v>
      </c>
      <c r="E14" s="15">
        <f>SUM(E8:E13)</f>
        <v>14000000</v>
      </c>
    </row>
    <row r="15" spans="2:5" x14ac:dyDescent="0.2">
      <c r="B15" s="173" t="s">
        <v>113</v>
      </c>
      <c r="C15" s="174"/>
      <c r="D15" s="173" t="s">
        <v>45</v>
      </c>
      <c r="E15" s="174"/>
    </row>
    <row r="16" spans="2:5" x14ac:dyDescent="0.2">
      <c r="B16" s="27" t="s">
        <v>126</v>
      </c>
      <c r="C16" s="27">
        <v>7647528</v>
      </c>
      <c r="D16" s="27" t="s">
        <v>46</v>
      </c>
      <c r="E16" s="27">
        <v>19525567</v>
      </c>
    </row>
    <row r="17" spans="2:5" x14ac:dyDescent="0.2">
      <c r="B17" s="27" t="s">
        <v>127</v>
      </c>
      <c r="C17" s="27">
        <v>1282095</v>
      </c>
      <c r="D17" s="27" t="s">
        <v>128</v>
      </c>
      <c r="E17" s="27">
        <v>10820918</v>
      </c>
    </row>
    <row r="18" spans="2:5" x14ac:dyDescent="0.2">
      <c r="B18" s="27" t="s">
        <v>39</v>
      </c>
      <c r="C18" s="27">
        <v>8045181</v>
      </c>
      <c r="D18" s="27" t="s">
        <v>41</v>
      </c>
      <c r="E18" s="27">
        <v>682442</v>
      </c>
    </row>
    <row r="19" spans="2:5" x14ac:dyDescent="0.2">
      <c r="B19" s="27" t="s">
        <v>129</v>
      </c>
      <c r="C19" s="27">
        <v>2508681</v>
      </c>
      <c r="D19" s="27"/>
      <c r="E19" s="27"/>
    </row>
    <row r="20" spans="2:5" x14ac:dyDescent="0.2">
      <c r="B20" s="27" t="s">
        <v>40</v>
      </c>
      <c r="C20" s="27">
        <v>1569206</v>
      </c>
      <c r="D20" s="27"/>
      <c r="E20" s="27"/>
    </row>
    <row r="21" spans="2:5" x14ac:dyDescent="0.2">
      <c r="B21" s="27" t="s">
        <v>42</v>
      </c>
      <c r="C21" s="27">
        <v>73668</v>
      </c>
      <c r="D21" s="27"/>
      <c r="E21" s="27"/>
    </row>
    <row r="22" spans="2:5" x14ac:dyDescent="0.2">
      <c r="B22" s="15" t="s">
        <v>130</v>
      </c>
      <c r="C22" s="15">
        <f>SUM(C16:C21)</f>
        <v>21126359</v>
      </c>
      <c r="D22" s="15" t="s">
        <v>131</v>
      </c>
      <c r="E22" s="15">
        <f>SUM(E16:E21)</f>
        <v>31028927</v>
      </c>
    </row>
    <row r="23" spans="2:5" x14ac:dyDescent="0.2">
      <c r="B23" s="15" t="s">
        <v>132</v>
      </c>
      <c r="C23" s="15"/>
      <c r="D23" s="15" t="s">
        <v>133</v>
      </c>
      <c r="E23" s="15"/>
    </row>
  </sheetData>
  <mergeCells count="4">
    <mergeCell ref="B7:C7"/>
    <mergeCell ref="D7:E7"/>
    <mergeCell ref="B15:C15"/>
    <mergeCell ref="D15:E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5"/>
  <sheetViews>
    <sheetView tabSelected="1" workbookViewId="0">
      <selection activeCell="G39" sqref="G39"/>
    </sheetView>
  </sheetViews>
  <sheetFormatPr defaultRowHeight="12.75" x14ac:dyDescent="0.2"/>
  <cols>
    <col min="1" max="1" width="3.7109375" style="11" customWidth="1"/>
    <col min="2" max="2" width="8" style="11" hidden="1" customWidth="1"/>
    <col min="3" max="3" width="59.42578125" style="11" customWidth="1"/>
    <col min="4" max="7" width="14.140625" style="11" bestFit="1" customWidth="1"/>
    <col min="8" max="16384" width="9.140625" style="11"/>
  </cols>
  <sheetData>
    <row r="1" spans="3:7" x14ac:dyDescent="0.2">
      <c r="C1" s="11" t="s">
        <v>150</v>
      </c>
    </row>
    <row r="3" spans="3:7" x14ac:dyDescent="0.2">
      <c r="C3" s="12" t="s">
        <v>134</v>
      </c>
    </row>
    <row r="5" spans="3:7" ht="13.5" thickBot="1" x14ac:dyDescent="0.25"/>
    <row r="6" spans="3:7" x14ac:dyDescent="0.2">
      <c r="C6" s="17" t="s">
        <v>25</v>
      </c>
      <c r="D6" s="18" t="s">
        <v>140</v>
      </c>
      <c r="E6" s="18" t="s">
        <v>142</v>
      </c>
      <c r="F6" s="18" t="s">
        <v>143</v>
      </c>
      <c r="G6" s="19" t="s">
        <v>145</v>
      </c>
    </row>
    <row r="7" spans="3:7" x14ac:dyDescent="0.2">
      <c r="C7" s="175" t="s">
        <v>33</v>
      </c>
      <c r="D7" s="176"/>
      <c r="E7" s="176"/>
      <c r="F7" s="176"/>
      <c r="G7" s="177"/>
    </row>
    <row r="8" spans="3:7" x14ac:dyDescent="0.2">
      <c r="C8" s="28" t="s">
        <v>34</v>
      </c>
      <c r="D8" s="27">
        <v>1366200</v>
      </c>
      <c r="E8" s="27">
        <v>1390000</v>
      </c>
      <c r="F8" s="27">
        <v>1391000</v>
      </c>
      <c r="G8" s="29">
        <v>1392000</v>
      </c>
    </row>
    <row r="9" spans="3:7" x14ac:dyDescent="0.2">
      <c r="C9" s="28" t="s">
        <v>120</v>
      </c>
      <c r="D9" s="27">
        <v>429400</v>
      </c>
      <c r="E9" s="27">
        <v>3000000</v>
      </c>
      <c r="F9" s="27">
        <v>3100000</v>
      </c>
      <c r="G9" s="29">
        <v>3200000</v>
      </c>
    </row>
    <row r="10" spans="3:7" x14ac:dyDescent="0.2">
      <c r="C10" s="28" t="s">
        <v>44</v>
      </c>
      <c r="D10" s="27">
        <v>682442</v>
      </c>
      <c r="E10" s="27"/>
      <c r="F10" s="27"/>
      <c r="G10" s="29"/>
    </row>
    <row r="11" spans="3:7" x14ac:dyDescent="0.2">
      <c r="C11" s="28" t="s">
        <v>123</v>
      </c>
      <c r="D11" s="27">
        <v>20317098</v>
      </c>
      <c r="E11" s="27">
        <v>12000000</v>
      </c>
      <c r="F11" s="27">
        <v>12000000</v>
      </c>
      <c r="G11" s="29">
        <v>12000000</v>
      </c>
    </row>
    <row r="12" spans="3:7" x14ac:dyDescent="0.2">
      <c r="C12" s="28" t="s">
        <v>36</v>
      </c>
      <c r="D12" s="27">
        <v>15360146</v>
      </c>
      <c r="E12" s="27">
        <v>16000000</v>
      </c>
      <c r="F12" s="27">
        <v>16200000</v>
      </c>
      <c r="G12" s="29">
        <v>16500000</v>
      </c>
    </row>
    <row r="13" spans="3:7" x14ac:dyDescent="0.2">
      <c r="C13" s="22" t="s">
        <v>124</v>
      </c>
      <c r="D13" s="27">
        <f>SUM(D8:D12)</f>
        <v>38155286</v>
      </c>
      <c r="E13" s="27">
        <f>SUM(E8:E12)</f>
        <v>32390000</v>
      </c>
      <c r="F13" s="27">
        <f>SUM(F8:F12)</f>
        <v>32691000</v>
      </c>
      <c r="G13" s="27">
        <f>SUM(G8:G12)</f>
        <v>33092000</v>
      </c>
    </row>
    <row r="14" spans="3:7" x14ac:dyDescent="0.2">
      <c r="C14" s="175" t="s">
        <v>35</v>
      </c>
      <c r="D14" s="176"/>
      <c r="E14" s="176"/>
      <c r="F14" s="176"/>
      <c r="G14" s="177"/>
    </row>
    <row r="15" spans="3:7" x14ac:dyDescent="0.2">
      <c r="C15" s="28" t="s">
        <v>35</v>
      </c>
      <c r="D15" s="27">
        <v>14000000</v>
      </c>
      <c r="E15" s="27">
        <v>10000000</v>
      </c>
      <c r="F15" s="27">
        <v>11000000</v>
      </c>
      <c r="G15" s="29">
        <v>11000000</v>
      </c>
    </row>
    <row r="16" spans="3:7" x14ac:dyDescent="0.2">
      <c r="C16" s="28" t="s">
        <v>119</v>
      </c>
      <c r="D16" s="27"/>
      <c r="E16" s="27"/>
      <c r="F16" s="27"/>
      <c r="G16" s="29"/>
    </row>
    <row r="17" spans="3:7" x14ac:dyDescent="0.2">
      <c r="C17" s="28" t="s">
        <v>121</v>
      </c>
      <c r="D17" s="27"/>
      <c r="E17" s="27"/>
      <c r="F17" s="27"/>
      <c r="G17" s="29"/>
    </row>
    <row r="18" spans="3:7" x14ac:dyDescent="0.2">
      <c r="C18" s="28" t="s">
        <v>122</v>
      </c>
      <c r="D18" s="27"/>
      <c r="E18" s="27"/>
      <c r="F18" s="27"/>
      <c r="G18" s="29"/>
    </row>
    <row r="19" spans="3:7" x14ac:dyDescent="0.2">
      <c r="C19" s="28" t="s">
        <v>37</v>
      </c>
      <c r="D19" s="27"/>
      <c r="E19" s="27"/>
      <c r="F19" s="27"/>
      <c r="G19" s="29"/>
    </row>
    <row r="20" spans="3:7" x14ac:dyDescent="0.2">
      <c r="C20" s="22" t="s">
        <v>125</v>
      </c>
      <c r="D20" s="27">
        <f>SUM(D15:D19)</f>
        <v>14000000</v>
      </c>
      <c r="E20" s="27">
        <f>SUM(E15:E19)</f>
        <v>10000000</v>
      </c>
      <c r="F20" s="27">
        <f>SUM(F15:F19)</f>
        <v>11000000</v>
      </c>
      <c r="G20" s="27">
        <f>SUM(G15:G19)</f>
        <v>11000000</v>
      </c>
    </row>
    <row r="21" spans="3:7" x14ac:dyDescent="0.2">
      <c r="C21" s="23" t="s">
        <v>135</v>
      </c>
      <c r="D21" s="30">
        <f>SUM(D13,D20)</f>
        <v>52155286</v>
      </c>
      <c r="E21" s="30">
        <f>SUM(E13:E20)</f>
        <v>52390000</v>
      </c>
      <c r="F21" s="30">
        <f>SUM(F13:F20)</f>
        <v>54691000</v>
      </c>
      <c r="G21" s="30">
        <f>SUM(G13:G20)</f>
        <v>55092000</v>
      </c>
    </row>
    <row r="22" spans="3:7" x14ac:dyDescent="0.2">
      <c r="C22" s="175" t="s">
        <v>113</v>
      </c>
      <c r="D22" s="176"/>
      <c r="E22" s="176"/>
      <c r="F22" s="176"/>
      <c r="G22" s="177"/>
    </row>
    <row r="23" spans="3:7" x14ac:dyDescent="0.2">
      <c r="C23" s="28" t="s">
        <v>126</v>
      </c>
      <c r="D23" s="27">
        <v>7647528</v>
      </c>
      <c r="E23" s="27">
        <v>8000000</v>
      </c>
      <c r="F23" s="27">
        <v>8200000</v>
      </c>
      <c r="G23" s="29">
        <v>8300000</v>
      </c>
    </row>
    <row r="24" spans="3:7" x14ac:dyDescent="0.2">
      <c r="C24" s="28" t="s">
        <v>139</v>
      </c>
      <c r="D24" s="27">
        <v>1282095</v>
      </c>
      <c r="E24" s="27">
        <v>1100000</v>
      </c>
      <c r="F24" s="27">
        <v>1200000</v>
      </c>
      <c r="G24" s="29">
        <v>1300000</v>
      </c>
    </row>
    <row r="25" spans="3:7" x14ac:dyDescent="0.2">
      <c r="C25" s="28" t="s">
        <v>39</v>
      </c>
      <c r="D25" s="27">
        <v>8045181</v>
      </c>
      <c r="E25" s="27">
        <v>9500000</v>
      </c>
      <c r="F25" s="27">
        <v>9410000</v>
      </c>
      <c r="G25" s="29">
        <v>9511000</v>
      </c>
    </row>
    <row r="26" spans="3:7" x14ac:dyDescent="0.2">
      <c r="C26" s="28" t="s">
        <v>129</v>
      </c>
      <c r="D26" s="27">
        <v>2508681</v>
      </c>
      <c r="E26" s="27">
        <v>4580000</v>
      </c>
      <c r="F26" s="27">
        <v>4800000</v>
      </c>
      <c r="G26" s="29">
        <v>4600000</v>
      </c>
    </row>
    <row r="27" spans="3:7" x14ac:dyDescent="0.2">
      <c r="C27" s="28" t="s">
        <v>40</v>
      </c>
      <c r="D27" s="27">
        <v>1569206</v>
      </c>
      <c r="E27" s="27">
        <v>600000</v>
      </c>
      <c r="F27" s="27">
        <v>600000</v>
      </c>
      <c r="G27" s="29">
        <v>600000</v>
      </c>
    </row>
    <row r="28" spans="3:7" x14ac:dyDescent="0.2">
      <c r="C28" s="20" t="s">
        <v>42</v>
      </c>
      <c r="D28" s="27">
        <v>73668</v>
      </c>
      <c r="E28" s="13"/>
      <c r="F28" s="13"/>
      <c r="G28" s="21"/>
    </row>
    <row r="29" spans="3:7" x14ac:dyDescent="0.2">
      <c r="C29" s="22" t="s">
        <v>130</v>
      </c>
      <c r="D29" s="13">
        <f>SUM(D23:D28)</f>
        <v>21126359</v>
      </c>
      <c r="E29" s="13">
        <f>SUM(E23:E28)</f>
        <v>23780000</v>
      </c>
      <c r="F29" s="13">
        <f>SUM(F23:F28)</f>
        <v>24210000</v>
      </c>
      <c r="G29" s="13">
        <f>SUM(G23:G28)</f>
        <v>24311000</v>
      </c>
    </row>
    <row r="30" spans="3:7" x14ac:dyDescent="0.2">
      <c r="C30" s="175" t="s">
        <v>45</v>
      </c>
      <c r="D30" s="176"/>
      <c r="E30" s="176"/>
      <c r="F30" s="176"/>
      <c r="G30" s="177"/>
    </row>
    <row r="31" spans="3:7" x14ac:dyDescent="0.2">
      <c r="C31" s="20" t="s">
        <v>46</v>
      </c>
      <c r="D31" s="13">
        <v>19525567</v>
      </c>
      <c r="E31" s="13">
        <v>4320000</v>
      </c>
      <c r="F31" s="13">
        <v>6040000</v>
      </c>
      <c r="G31" s="21">
        <v>5654000</v>
      </c>
    </row>
    <row r="32" spans="3:7" x14ac:dyDescent="0.2">
      <c r="C32" s="20" t="s">
        <v>128</v>
      </c>
      <c r="D32" s="13">
        <v>10820918</v>
      </c>
      <c r="E32" s="13">
        <v>24089000</v>
      </c>
      <c r="F32" s="13">
        <v>24213000</v>
      </c>
      <c r="G32" s="21">
        <v>24899000</v>
      </c>
    </row>
    <row r="33" spans="3:7" x14ac:dyDescent="0.2">
      <c r="C33" s="20" t="s">
        <v>41</v>
      </c>
      <c r="D33" s="13">
        <v>682442</v>
      </c>
      <c r="E33" s="13">
        <v>201000</v>
      </c>
      <c r="F33" s="13">
        <v>228000</v>
      </c>
      <c r="G33" s="21">
        <v>228000</v>
      </c>
    </row>
    <row r="34" spans="3:7" x14ac:dyDescent="0.2">
      <c r="C34" s="22" t="s">
        <v>136</v>
      </c>
      <c r="D34" s="13">
        <v>31028927</v>
      </c>
      <c r="E34" s="13">
        <f>SUM(E31:E33)</f>
        <v>28610000</v>
      </c>
      <c r="F34" s="13">
        <f>SUM(F31:F33)</f>
        <v>30481000</v>
      </c>
      <c r="G34" s="13">
        <f>SUM(G31:G33)</f>
        <v>30781000</v>
      </c>
    </row>
    <row r="35" spans="3:7" ht="13.5" thickBot="1" x14ac:dyDescent="0.25">
      <c r="C35" s="23" t="s">
        <v>137</v>
      </c>
      <c r="D35" s="24">
        <f>SUM(D29,D34)</f>
        <v>52155286</v>
      </c>
      <c r="E35" s="24">
        <f>SUM(E29,E34)</f>
        <v>52390000</v>
      </c>
      <c r="F35" s="24">
        <f>SUM(F29,F34)</f>
        <v>54691000</v>
      </c>
      <c r="G35" s="24">
        <f>SUM(G29,G34)</f>
        <v>55092000</v>
      </c>
    </row>
  </sheetData>
  <mergeCells count="4">
    <mergeCell ref="C7:G7"/>
    <mergeCell ref="C14:G14"/>
    <mergeCell ref="C22:G22"/>
    <mergeCell ref="C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1.sz.mell.</vt:lpstr>
      <vt:lpstr>2.sz.központi támogatás</vt:lpstr>
      <vt:lpstr>3.sz.mell  (2)</vt:lpstr>
      <vt:lpstr>4.sz.mell</vt:lpstr>
      <vt:lpstr>5.sz. létszám</vt:lpstr>
      <vt:lpstr>6.sz. előirányz</vt:lpstr>
      <vt:lpstr>7.sz.mérleg közgad tagolasban</vt:lpstr>
      <vt:lpstr>8.szkeretszamok előiranyzat  ev</vt:lpstr>
      <vt:lpstr>'1.sz.mell.'!Nyomtatási_terület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2021-05-27T12:41:20Z</cp:lastPrinted>
  <dcterms:created xsi:type="dcterms:W3CDTF">2014-02-10T13:59:11Z</dcterms:created>
  <dcterms:modified xsi:type="dcterms:W3CDTF">2021-07-07T08:27:33Z</dcterms:modified>
</cp:coreProperties>
</file>