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868" firstSheet="2" activeTab="9"/>
  </bookViews>
  <sheets>
    <sheet name="1. melléklet " sheetId="18" r:id="rId1"/>
    <sheet name="1.a melléklet" sheetId="15" r:id="rId2"/>
    <sheet name="1.b melléklet" sheetId="14" r:id="rId3"/>
    <sheet name="2 melléklet" sheetId="16" r:id="rId4"/>
    <sheet name="3.melléklet Beruházás" sheetId="19" r:id="rId5"/>
    <sheet name="4.mellékletFelújítási feladatok" sheetId="24" r:id="rId6"/>
    <sheet name="5.mell.Foglalkoztatotti létszám" sheetId="20" r:id="rId7"/>
    <sheet name="6.mell.Felhasználási ütemterv" sheetId="23" r:id="rId8"/>
    <sheet name="7.melMérleg szerinti tagolásban" sheetId="22" r:id="rId9"/>
    <sheet name="8.melKeretszámok előirányzat év" sheetId="21" r:id="rId10"/>
  </sheets>
  <calcPr calcId="181029"/>
</workbook>
</file>

<file path=xl/calcChain.xml><?xml version="1.0" encoding="utf-8"?>
<calcChain xmlns="http://schemas.openxmlformats.org/spreadsheetml/2006/main">
  <c r="C30" i="21" l="1"/>
  <c r="C36" i="21"/>
  <c r="G16" i="24"/>
  <c r="F16" i="24"/>
  <c r="D16" i="24"/>
  <c r="G16" i="19"/>
  <c r="F16" i="19"/>
  <c r="E16" i="19"/>
  <c r="D16" i="19"/>
  <c r="D15" i="20"/>
  <c r="C15" i="20"/>
  <c r="N17" i="23"/>
  <c r="M17" i="23"/>
  <c r="L17" i="23"/>
  <c r="K17" i="23"/>
  <c r="J17" i="23"/>
  <c r="I17" i="23"/>
  <c r="H17" i="23"/>
  <c r="G17" i="23"/>
  <c r="F17" i="23"/>
  <c r="E17" i="23"/>
  <c r="D17" i="23"/>
  <c r="C17" i="23"/>
  <c r="O16" i="23"/>
  <c r="O15" i="23"/>
  <c r="O13" i="23"/>
  <c r="O17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O10" i="23"/>
  <c r="O9" i="23"/>
  <c r="O8" i="23"/>
  <c r="O7" i="23"/>
  <c r="D23" i="22"/>
  <c r="B23" i="22"/>
  <c r="D14" i="22"/>
  <c r="B14" i="22"/>
  <c r="C35" i="21"/>
  <c r="F30" i="21"/>
  <c r="F36" i="21"/>
  <c r="E30" i="21"/>
  <c r="E36" i="21"/>
  <c r="D30" i="21"/>
  <c r="D36" i="21"/>
  <c r="C20" i="21"/>
  <c r="F13" i="21"/>
  <c r="F21" i="21"/>
  <c r="E13" i="21"/>
  <c r="E21" i="21"/>
  <c r="D13" i="21"/>
  <c r="D21" i="21"/>
  <c r="C13" i="21"/>
  <c r="C223" i="15"/>
  <c r="F223" i="15"/>
  <c r="B26" i="16"/>
  <c r="B27" i="16"/>
  <c r="B19" i="16"/>
  <c r="B15" i="16"/>
  <c r="F177" i="15"/>
  <c r="C131" i="15"/>
  <c r="C134" i="15"/>
  <c r="C142" i="15"/>
  <c r="C151" i="15"/>
  <c r="C152" i="15"/>
  <c r="C161" i="15"/>
  <c r="C178" i="15"/>
  <c r="C186" i="15"/>
  <c r="C191" i="15"/>
  <c r="C40" i="15"/>
  <c r="C75" i="15"/>
  <c r="C38" i="15"/>
  <c r="C26" i="15"/>
  <c r="C14" i="15"/>
  <c r="C20" i="15"/>
  <c r="F176" i="15"/>
  <c r="F160" i="15"/>
  <c r="F154" i="15"/>
  <c r="F161" i="15"/>
  <c r="F146" i="15"/>
  <c r="F151" i="15"/>
  <c r="F136" i="15"/>
  <c r="F137" i="15"/>
  <c r="F138" i="15"/>
  <c r="F139" i="15"/>
  <c r="F140" i="15"/>
  <c r="F141" i="15"/>
  <c r="F135" i="15"/>
  <c r="F142" i="15"/>
  <c r="D134" i="15"/>
  <c r="E134" i="15"/>
  <c r="F133" i="15"/>
  <c r="F134" i="15"/>
  <c r="F152" i="15"/>
  <c r="F129" i="15"/>
  <c r="F131" i="15"/>
  <c r="F127" i="15"/>
  <c r="F123" i="15"/>
  <c r="F124" i="15"/>
  <c r="F125" i="15"/>
  <c r="F126" i="15"/>
  <c r="F122" i="15"/>
  <c r="F108" i="15"/>
  <c r="F43" i="15"/>
  <c r="F44" i="15"/>
  <c r="F45" i="15"/>
  <c r="F42" i="15"/>
  <c r="F32" i="15"/>
  <c r="F25" i="15"/>
  <c r="F19" i="15"/>
  <c r="F9" i="15"/>
  <c r="F14" i="15"/>
  <c r="F20" i="15"/>
  <c r="F10" i="15"/>
  <c r="F11" i="15"/>
  <c r="F12" i="15"/>
  <c r="F13" i="15"/>
  <c r="F8" i="15"/>
  <c r="C81" i="14"/>
  <c r="F173" i="18"/>
  <c r="F179" i="18"/>
  <c r="F220" i="18"/>
  <c r="C194" i="18"/>
  <c r="F191" i="18"/>
  <c r="F192" i="18"/>
  <c r="F193" i="18"/>
  <c r="F190" i="18"/>
  <c r="F194" i="18"/>
  <c r="F188" i="18"/>
  <c r="F185" i="18"/>
  <c r="F163" i="18"/>
  <c r="F157" i="18"/>
  <c r="F164" i="18"/>
  <c r="F149" i="18"/>
  <c r="C145" i="18"/>
  <c r="F139" i="18"/>
  <c r="F140" i="18"/>
  <c r="F141" i="18"/>
  <c r="F142" i="18"/>
  <c r="F143" i="18"/>
  <c r="F144" i="18"/>
  <c r="F138" i="18"/>
  <c r="F136" i="18"/>
  <c r="F131" i="18"/>
  <c r="F134" i="18"/>
  <c r="F132" i="18"/>
  <c r="F133" i="18"/>
  <c r="F130" i="18"/>
  <c r="F126" i="18"/>
  <c r="F127" i="18"/>
  <c r="F125" i="18"/>
  <c r="C124" i="18"/>
  <c r="C129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11" i="18"/>
  <c r="F124" i="18"/>
  <c r="F40" i="18"/>
  <c r="F42" i="18"/>
  <c r="F35" i="18"/>
  <c r="F36" i="18"/>
  <c r="F37" i="18"/>
  <c r="F38" i="18"/>
  <c r="F34" i="18"/>
  <c r="F27" i="18"/>
  <c r="F28" i="18"/>
  <c r="F21" i="18"/>
  <c r="F45" i="18"/>
  <c r="F46" i="18"/>
  <c r="F47" i="18"/>
  <c r="F44" i="18"/>
  <c r="F88" i="18"/>
  <c r="F90" i="18"/>
  <c r="F99" i="18"/>
  <c r="F108" i="18"/>
  <c r="C40" i="18"/>
  <c r="F11" i="18"/>
  <c r="F12" i="18"/>
  <c r="F13" i="18"/>
  <c r="F10" i="18"/>
  <c r="F16" i="18"/>
  <c r="F22" i="18"/>
  <c r="D178" i="15"/>
  <c r="E178" i="15"/>
  <c r="D181" i="18"/>
  <c r="E181" i="18"/>
  <c r="C181" i="18"/>
  <c r="D189" i="18"/>
  <c r="E189" i="18"/>
  <c r="F189" i="18"/>
  <c r="C154" i="18"/>
  <c r="C155" i="18"/>
  <c r="C205" i="18"/>
  <c r="C72" i="14"/>
  <c r="C73" i="14"/>
  <c r="C18" i="14"/>
  <c r="C27" i="14"/>
  <c r="C36" i="14"/>
  <c r="C64" i="14"/>
  <c r="C61" i="14"/>
  <c r="C82" i="14"/>
  <c r="C132" i="14"/>
  <c r="D151" i="15"/>
  <c r="D152" i="15"/>
  <c r="E151" i="15"/>
  <c r="D142" i="15"/>
  <c r="E142" i="15"/>
  <c r="E152" i="15"/>
  <c r="D131" i="15"/>
  <c r="E131" i="15"/>
  <c r="D106" i="15"/>
  <c r="E106" i="15"/>
  <c r="D97" i="15"/>
  <c r="E97" i="15"/>
  <c r="F97" i="15"/>
  <c r="F106" i="15"/>
  <c r="D88" i="15"/>
  <c r="E88" i="15"/>
  <c r="F88" i="15"/>
  <c r="C88" i="15"/>
  <c r="C97" i="15"/>
  <c r="C106" i="15"/>
  <c r="D74" i="15"/>
  <c r="E74" i="15"/>
  <c r="F74" i="15"/>
  <c r="C74" i="15"/>
  <c r="D68" i="15"/>
  <c r="E68" i="15"/>
  <c r="F68" i="15"/>
  <c r="C68" i="15"/>
  <c r="D62" i="15"/>
  <c r="E62" i="15"/>
  <c r="F62" i="15"/>
  <c r="C62" i="15"/>
  <c r="D56" i="15"/>
  <c r="D50" i="15"/>
  <c r="E50" i="15"/>
  <c r="E56" i="15"/>
  <c r="F50" i="15"/>
  <c r="F56" i="15"/>
  <c r="C50" i="15"/>
  <c r="C56" i="15"/>
  <c r="E40" i="15"/>
  <c r="D38" i="15"/>
  <c r="D40" i="15"/>
  <c r="D75" i="15"/>
  <c r="E38" i="15"/>
  <c r="D26" i="15"/>
  <c r="E26" i="15"/>
  <c r="F26" i="15"/>
  <c r="D14" i="15"/>
  <c r="D20" i="15"/>
  <c r="E14" i="15"/>
  <c r="E20" i="15"/>
  <c r="D191" i="15"/>
  <c r="E191" i="15"/>
  <c r="D186" i="15"/>
  <c r="E186" i="15"/>
  <c r="D161" i="15"/>
  <c r="E161" i="15"/>
  <c r="D125" i="15"/>
  <c r="E125" i="15"/>
  <c r="E126" i="15"/>
  <c r="C125" i="15"/>
  <c r="C126" i="15"/>
  <c r="D121" i="15"/>
  <c r="D126" i="15"/>
  <c r="E121" i="15"/>
  <c r="F121" i="15"/>
  <c r="C121" i="15"/>
  <c r="D237" i="18"/>
  <c r="D228" i="18"/>
  <c r="E228" i="18"/>
  <c r="E237" i="18"/>
  <c r="F228" i="18"/>
  <c r="F237" i="18"/>
  <c r="C228" i="18"/>
  <c r="C237" i="18"/>
  <c r="D194" i="18"/>
  <c r="E194" i="18"/>
  <c r="C189" i="18"/>
  <c r="D164" i="18"/>
  <c r="E164" i="18"/>
  <c r="C164" i="18"/>
  <c r="D154" i="18"/>
  <c r="E154" i="18"/>
  <c r="F154" i="18"/>
  <c r="D145" i="18"/>
  <c r="E145" i="18"/>
  <c r="F145" i="18"/>
  <c r="D137" i="18"/>
  <c r="D155" i="18"/>
  <c r="D205" i="18"/>
  <c r="E137" i="18"/>
  <c r="E155" i="18"/>
  <c r="E205" i="18"/>
  <c r="F137" i="18"/>
  <c r="F155" i="18"/>
  <c r="F205" i="18"/>
  <c r="C137" i="18"/>
  <c r="D134" i="18"/>
  <c r="E134" i="18"/>
  <c r="C134" i="18"/>
  <c r="D128" i="18"/>
  <c r="D129" i="18"/>
  <c r="E128" i="18"/>
  <c r="E129" i="18"/>
  <c r="C128" i="18"/>
  <c r="F128" i="18"/>
  <c r="F129" i="18"/>
  <c r="D124" i="18"/>
  <c r="E124" i="18"/>
  <c r="E99" i="18"/>
  <c r="E108" i="18"/>
  <c r="D90" i="18"/>
  <c r="D99" i="18"/>
  <c r="D108" i="18"/>
  <c r="E90" i="18"/>
  <c r="C90" i="18"/>
  <c r="C99" i="18"/>
  <c r="C108" i="18"/>
  <c r="D76" i="18"/>
  <c r="E76" i="18"/>
  <c r="F76" i="18"/>
  <c r="C76" i="18"/>
  <c r="D70" i="18"/>
  <c r="E70" i="18"/>
  <c r="F70" i="18"/>
  <c r="C70" i="18"/>
  <c r="D64" i="18"/>
  <c r="E64" i="18"/>
  <c r="F64" i="18"/>
  <c r="C64" i="18"/>
  <c r="D58" i="18"/>
  <c r="E58" i="18"/>
  <c r="D55" i="18"/>
  <c r="E55" i="18"/>
  <c r="F55" i="18"/>
  <c r="C55" i="18"/>
  <c r="D52" i="18"/>
  <c r="E52" i="18"/>
  <c r="F52" i="18"/>
  <c r="F58" i="18"/>
  <c r="C52" i="18"/>
  <c r="C58" i="18"/>
  <c r="C77" i="18"/>
  <c r="D40" i="18"/>
  <c r="D42" i="18"/>
  <c r="E40" i="18"/>
  <c r="E42" i="18"/>
  <c r="E77" i="18"/>
  <c r="C42" i="18"/>
  <c r="D28" i="18"/>
  <c r="E28" i="18"/>
  <c r="C28" i="18"/>
  <c r="D16" i="18"/>
  <c r="D22" i="18"/>
  <c r="E16" i="18"/>
  <c r="E22" i="18"/>
  <c r="C16" i="18"/>
  <c r="C22" i="18"/>
  <c r="F180" i="18"/>
  <c r="F181" i="18"/>
  <c r="F36" i="15"/>
  <c r="F33" i="15"/>
  <c r="F38" i="15"/>
  <c r="F170" i="15"/>
  <c r="F178" i="15"/>
  <c r="F216" i="15"/>
  <c r="F217" i="15"/>
  <c r="F218" i="15"/>
  <c r="F219" i="15"/>
  <c r="F220" i="15"/>
  <c r="F221" i="15"/>
  <c r="F222" i="15"/>
  <c r="F224" i="15"/>
  <c r="F225" i="15"/>
  <c r="F226" i="15"/>
  <c r="F227" i="15"/>
  <c r="F228" i="15"/>
  <c r="F229" i="15"/>
  <c r="F230" i="15"/>
  <c r="F231" i="15"/>
  <c r="F215" i="15"/>
  <c r="F183" i="15"/>
  <c r="F184" i="15"/>
  <c r="F185" i="15"/>
  <c r="F187" i="15"/>
  <c r="F191" i="15"/>
  <c r="F188" i="15"/>
  <c r="F189" i="15"/>
  <c r="F190" i="15"/>
  <c r="F192" i="15"/>
  <c r="F193" i="15"/>
  <c r="F194" i="15"/>
  <c r="F195" i="15"/>
  <c r="F196" i="15"/>
  <c r="F197" i="15"/>
  <c r="F198" i="15"/>
  <c r="F199" i="15"/>
  <c r="F200" i="15"/>
  <c r="F201" i="15"/>
  <c r="F182" i="15"/>
  <c r="F186" i="15"/>
  <c r="C232" i="15"/>
  <c r="F232" i="15"/>
  <c r="C21" i="21"/>
  <c r="O11" i="23"/>
  <c r="F202" i="15"/>
  <c r="D202" i="15"/>
  <c r="E202" i="15"/>
  <c r="C202" i="15"/>
  <c r="E75" i="15"/>
  <c r="F77" i="18"/>
  <c r="D77" i="18"/>
  <c r="B30" i="16"/>
  <c r="F40" i="15"/>
  <c r="F75" i="15"/>
</calcChain>
</file>

<file path=xl/sharedStrings.xml><?xml version="1.0" encoding="utf-8"?>
<sst xmlns="http://schemas.openxmlformats.org/spreadsheetml/2006/main" count="1374" uniqueCount="470">
  <si>
    <t>Jogcím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</si>
  <si>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</si>
  <si>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</si>
  <si>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</si>
  <si>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</si>
  <si>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</si>
  <si>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</si>
  <si>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</si>
  <si>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</si>
  <si>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</si>
  <si>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</si>
  <si>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Összesen</t>
  </si>
  <si>
    <t>önkormányzati rendelethez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</si>
  <si>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</si>
  <si>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</si>
  <si>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</si>
  <si>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</si>
  <si>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</si>
  <si>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</si>
  <si>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</si>
  <si>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</si>
  <si>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</si>
  <si>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</si>
  <si>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</si>
  <si>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</si>
  <si>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</si>
  <si>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</si>
  <si>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</si>
  <si>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</si>
  <si>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</si>
  <si>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</si>
  <si>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</si>
  <si>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</si>
  <si>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</si>
  <si>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</si>
  <si>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</si>
  <si>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</si>
  <si>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</si>
  <si>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</si>
  <si>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</si>
  <si>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</si>
  <si>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</si>
  <si>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</si>
  <si>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</si>
  <si>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</si>
  <si>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</si>
  <si>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</si>
  <si>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</si>
  <si>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</si>
  <si>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</si>
  <si>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</si>
  <si>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</si>
  <si>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</si>
  <si>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</si>
  <si>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</si>
  <si>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</si>
  <si>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</si>
  <si>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Működési bevételek 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</si>
  <si>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</si>
  <si>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</si>
  <si>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</si>
  <si>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</si>
  <si>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</si>
  <si>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</si>
  <si>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</si>
  <si>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</si>
  <si>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</si>
  <si>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</si>
  <si>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</si>
  <si>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</si>
  <si>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</si>
  <si>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</si>
  <si>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</si>
  <si>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</si>
  <si>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</si>
  <si>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</si>
  <si>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</si>
  <si>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</si>
  <si>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</si>
  <si>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</si>
  <si>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</si>
  <si>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</si>
  <si>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</si>
  <si>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</si>
  <si>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</si>
  <si>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</si>
  <si>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</si>
  <si>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</si>
  <si>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</si>
  <si>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</si>
  <si>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</si>
  <si>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</si>
  <si>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</si>
  <si>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</si>
  <si>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</si>
  <si>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</si>
  <si>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</si>
  <si>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</si>
  <si>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</si>
  <si>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</si>
  <si>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</si>
  <si>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</si>
  <si>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</si>
  <si>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</si>
  <si>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III.3.c. Szociális étkeztetés</t>
  </si>
  <si>
    <t>III.5.a Finanszírozás szempontjából elismert szakmai dolgozók bértámogatása</t>
  </si>
  <si>
    <t>III.5.b Gyermekétkeztetés üzemeltetési támogatása</t>
  </si>
  <si>
    <t>Általános működési feladatok támogatása összesen</t>
  </si>
  <si>
    <t>III.5. Gyermekétkeztetés támogatása</t>
  </si>
  <si>
    <t>Önkormányzat szociális, gyermekjóléti és gyermekétkeztetési feladatainak támogatása összesen:</t>
  </si>
  <si>
    <t>II.2. Óvodamüködtetés támogatás</t>
  </si>
  <si>
    <t>II. Önkormányzatok egyes köznevelési feladatainak támogatása</t>
  </si>
  <si>
    <t>Sorszám</t>
  </si>
  <si>
    <t>Sümegcsehi község önkormányzat összevont  bevételek és kiadások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</si>
  <si>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</si>
  <si>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</si>
  <si>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</si>
  <si>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</si>
  <si>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</si>
  <si>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</si>
  <si>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</si>
  <si>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</si>
  <si>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</si>
  <si>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</si>
  <si>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</si>
  <si>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</si>
  <si>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</si>
  <si>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</si>
  <si>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</si>
  <si>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</si>
  <si>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</si>
  <si>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</si>
  <si>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</si>
  <si>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</si>
  <si>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</si>
  <si>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</si>
  <si>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</si>
  <si>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</si>
  <si>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</si>
  <si>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</si>
  <si>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</si>
  <si>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</si>
  <si>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</si>
  <si>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</si>
  <si>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</si>
  <si>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</si>
  <si>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</si>
  <si>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</si>
  <si>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</si>
  <si>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</si>
  <si>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</si>
  <si>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</si>
  <si>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</si>
  <si>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</si>
  <si>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</si>
  <si>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</si>
  <si>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</si>
  <si>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</si>
  <si>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</si>
  <si>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</si>
  <si>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</si>
  <si>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</si>
  <si>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</si>
  <si>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                                                                           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</si>
  <si>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</si>
  <si>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</si>
  <si>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</si>
  <si>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</si>
  <si>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</si>
  <si>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</si>
  <si>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</si>
  <si>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</si>
  <si>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</si>
  <si>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</si>
  <si>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</si>
  <si>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</si>
  <si>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</si>
  <si>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</si>
  <si>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</si>
  <si>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</si>
  <si>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</si>
  <si>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</si>
  <si>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</si>
  <si>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 (K352)</t>
  </si>
  <si>
    <t>Kamatkiadások 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</si>
  <si>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</si>
  <si>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</si>
  <si>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</si>
  <si>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</si>
  <si>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</si>
  <si>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</si>
  <si>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</si>
  <si>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</si>
  <si>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</si>
  <si>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</si>
  <si>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</si>
  <si>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</si>
  <si>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</si>
  <si>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</si>
  <si>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</si>
  <si>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</si>
  <si>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</si>
  <si>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</si>
  <si>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</si>
  <si>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</si>
  <si>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</si>
  <si>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</si>
  <si>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</si>
  <si>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</si>
  <si>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</si>
  <si>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</si>
  <si>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</si>
  <si>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</si>
  <si>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</si>
  <si>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</si>
  <si>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</si>
  <si>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</si>
  <si>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</si>
  <si>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</si>
  <si>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</si>
  <si>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</si>
  <si>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</si>
  <si>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</si>
  <si>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</si>
  <si>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</si>
  <si>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</si>
  <si>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</si>
  <si>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</si>
  <si>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</si>
  <si>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</si>
  <si>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</si>
  <si>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</si>
  <si>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</si>
  <si>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</si>
  <si>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91</t>
  </si>
  <si>
    <t>Lakástámogatás (K87)</t>
  </si>
  <si>
    <t>92</t>
  </si>
  <si>
    <t>Felhalmozási célú támogatások az Európai Uniónak (K88)</t>
  </si>
  <si>
    <t>93</t>
  </si>
  <si>
    <t>Egyéb felhalmozási célú támogatások államháztartáson kívülre  (K89)</t>
  </si>
  <si>
    <t>94</t>
  </si>
  <si>
    <t>Egyéb felhalmozási célú kiadások (=85+…+93) (K8)</t>
  </si>
  <si>
    <t>95</t>
  </si>
  <si>
    <t>Költségvetési kiadások (=19+20+45+54+71+79+84+94)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</si>
  <si>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</si>
  <si>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</si>
  <si>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</si>
  <si>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</si>
  <si>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</si>
  <si>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</si>
  <si>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</si>
  <si>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</si>
  <si>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</si>
  <si>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</si>
  <si>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</si>
  <si>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</si>
  <si>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</si>
  <si>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</si>
  <si>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</si>
  <si>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</si>
  <si>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</si>
  <si>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</si>
  <si>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</si>
  <si>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</si>
  <si>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 (B312)</t>
  </si>
  <si>
    <t>Jövedelemadók (=20+21) (B31)</t>
  </si>
  <si>
    <t>Szociális hozzájárulási adó és járulékok (B32)</t>
  </si>
  <si>
    <t>Bérhez és foglalkoztatáshoz kapcsolódó adók (B33)</t>
  </si>
  <si>
    <t>Vagyoni tipusú adók  (B34)</t>
  </si>
  <si>
    <t>Értékesítési és forgalmi adók  (B351)</t>
  </si>
  <si>
    <t>Fogyasztási adók  (B352)</t>
  </si>
  <si>
    <t>Pénzügyi monopóliumok nyereségét terhelő adók  (B353)</t>
  </si>
  <si>
    <t>Gépjárműadók (B354)</t>
  </si>
  <si>
    <t>Egyéb áruhasználati és szolgáltatási adók  (B355)</t>
  </si>
  <si>
    <t>Termékek és szolgáltatások adói (=26+…+30)  (B35)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</si>
  <si>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</si>
  <si>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</si>
  <si>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</si>
  <si>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</si>
  <si>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</si>
  <si>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</si>
  <si>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</si>
  <si>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</si>
  <si>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</si>
  <si>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</si>
  <si>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</si>
  <si>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</si>
  <si>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</si>
  <si>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</si>
  <si>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</si>
  <si>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</si>
  <si>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</si>
  <si>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</si>
  <si>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</si>
  <si>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</si>
  <si>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</si>
  <si>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</si>
  <si>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</si>
  <si>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</si>
  <si>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</si>
  <si>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</si>
  <si>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</si>
  <si>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</si>
  <si>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</si>
  <si>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</si>
  <si>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</si>
  <si>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</si>
  <si>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</si>
  <si>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</si>
  <si>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</si>
  <si>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</si>
  <si>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</si>
  <si>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Hosszú lejáratú hitelek, kölcsönök törlesztése pénzügyi vállalkozásnak (K9111)</t>
  </si>
  <si>
    <t>Likviditási célú hitelek, kölcsönök törlesztése pénzügyi vállalkozásnak (K9112)</t>
  </si>
  <si>
    <t>Rövid lejáratú hitelek, kölcsönök törlesztése pénzügyi vállalkozásnak (K9113)</t>
  </si>
  <si>
    <t>Hitel-, kölcsöntörlesztés államháztartáson kívülre (=01+02+03) (K911)</t>
  </si>
  <si>
    <t>Forgatási célú belföldi értékpapírok vásárlása (K9121)</t>
  </si>
  <si>
    <t>Befektetési célú belföldi értékpapírok vásárlása (K9122)</t>
  </si>
  <si>
    <t>Kincstárjegyek beváltása (K9123)</t>
  </si>
  <si>
    <t>Éven belüli lejáratú belföldi értékpapírok beváltása (K9124)</t>
  </si>
  <si>
    <t>Belföldi kötvények beváltása (K9125)</t>
  </si>
  <si>
    <t>Éven túli lejáratú belföldi értékpapírok beváltása (K9126)</t>
  </si>
  <si>
    <t>Belföldi értékpapírok kiadásai (=05+…+10)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</si>
  <si>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</si>
  <si>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</si>
  <si>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</si>
  <si>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</si>
  <si>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</si>
  <si>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</si>
  <si>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</si>
  <si>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</si>
  <si>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(=18+19) (K919)</t>
  </si>
  <si>
    <t>Belföldi finanszírozás kiadásai (=04+11+…+17+20)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</si>
  <si>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</si>
  <si>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</si>
  <si>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</si>
  <si>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Hitelek, kölcsönök törlesztése külföldi kormányoknak és nemzetközi szervezeteknek (K924)</t>
  </si>
  <si>
    <t>Hitelek, kölcsönök törlesztése külföldi pénzintézeteknek (K925)</t>
  </si>
  <si>
    <t>Külföldi finanszírozás kiadásai (=22+…+26) (K92)</t>
  </si>
  <si>
    <t>Adóssághoz nem kapcsolódó származékos ügyletek kiadásai (K93)</t>
  </si>
  <si>
    <t>Váltókiadások (K94)</t>
  </si>
  <si>
    <t>Finanszírozási kiadások (=21+27+28+29) (K9)</t>
  </si>
  <si>
    <t>1. Helyi Önkormányzatok működésének általános támogatása</t>
  </si>
  <si>
    <t>I.1.d Lakott külterülettel kapcsolatos feladatok</t>
  </si>
  <si>
    <t>I.1. kiegészítés</t>
  </si>
  <si>
    <t>II.1.és a ovodapedagogusok nevelő munkáját közvetlenül segítők bértámogatása</t>
  </si>
  <si>
    <t>Kötelező feladatok</t>
  </si>
  <si>
    <t>Önkönt vállalt feladatok</t>
  </si>
  <si>
    <t>Állami, államigazgatási feladatok</t>
  </si>
  <si>
    <t xml:space="preserve"> Költségvetési kiadások</t>
  </si>
  <si>
    <t xml:space="preserve"> Finanszírozási bevételek</t>
  </si>
  <si>
    <t>Finanszírozási kiadások</t>
  </si>
  <si>
    <t>Sümegcsehi község önkormányzat  bevételek és kiadások</t>
  </si>
  <si>
    <t>Sümegcsehi Lurkó Óvoda bevételek és kiadások</t>
  </si>
  <si>
    <t>I.6.Polgármesteri illetmény támogatása</t>
  </si>
  <si>
    <t>Önként vállalt feladatok</t>
  </si>
  <si>
    <t>Kimutatás Sümegcsehi község Önkormányzata 
2020. évi központi támogatásainak összegéről</t>
  </si>
  <si>
    <t>2020 év</t>
  </si>
  <si>
    <t>II.4. Kiegészítő támogatás a pedagógusok és pedagógus szakképzettséggel rendelkező segítők minősítéséből adódó többletkiadásokhoz</t>
  </si>
  <si>
    <t>III. 1. Hozzájárulás a pénzbeli szocális
ellátásokhoz</t>
  </si>
  <si>
    <t>A költségevtési évet követő három év tervezett előirányzatainak keretszámai főbb csoportokban</t>
  </si>
  <si>
    <t>Megnevezés</t>
  </si>
  <si>
    <t>2020. évi tervezet</t>
  </si>
  <si>
    <t>2021. évi tervezet</t>
  </si>
  <si>
    <t>2022. évi tervezet</t>
  </si>
  <si>
    <t>2023. évi tervezet</t>
  </si>
  <si>
    <t>Működési bevételek</t>
  </si>
  <si>
    <t>Közhatalmi bevételek</t>
  </si>
  <si>
    <t>Működési célú támogatások áht. Belülről</t>
  </si>
  <si>
    <t>Működési célú maradvány</t>
  </si>
  <si>
    <t>Működési célú finanszírozási bevételek</t>
  </si>
  <si>
    <t>Működési célú bevételek összesen</t>
  </si>
  <si>
    <t>Felhalmozási bevételek</t>
  </si>
  <si>
    <t>Felhalmozási célú támogatások áht. Belülről</t>
  </si>
  <si>
    <t>Felhalmozási célú pénzeszköz átvétel</t>
  </si>
  <si>
    <t>Felhalmozási célú maradvány</t>
  </si>
  <si>
    <t>Felhalmozási célú finanszírozási bevételek</t>
  </si>
  <si>
    <t>Felhalmozási célú bevételek összesen</t>
  </si>
  <si>
    <t>BEVÉTELEK ÖSSZESEN</t>
  </si>
  <si>
    <t>Működési kiadások</t>
  </si>
  <si>
    <t>Személyi juttatás</t>
  </si>
  <si>
    <t>Munkaadót terhelő járulékoko és szoc. Hozzájárulási adó</t>
  </si>
  <si>
    <t>Dologi kiadások</t>
  </si>
  <si>
    <t>Egyéb működési kiadások</t>
  </si>
  <si>
    <t>Ellátottak pénzbeli juttatásai</t>
  </si>
  <si>
    <t>Működési célú finanszírozási kiadások</t>
  </si>
  <si>
    <t>Tartalék</t>
  </si>
  <si>
    <t>Működési célú kiadások összesen</t>
  </si>
  <si>
    <t>Felhalmozási kiadások</t>
  </si>
  <si>
    <t>Beruházási feladatok</t>
  </si>
  <si>
    <t>Felújítási feladatok</t>
  </si>
  <si>
    <t>Egyéb felhalmozási célú kiadások</t>
  </si>
  <si>
    <t>Felhalmozási célú kiadások összesen</t>
  </si>
  <si>
    <t>KIADÁSOK ÖSSZESEN</t>
  </si>
  <si>
    <t>Helyi önkormányzat mérlege közgazdasági tagolásban</t>
  </si>
  <si>
    <t>Ft</t>
  </si>
  <si>
    <t>Működési célú pénzeszköz átvétel</t>
  </si>
  <si>
    <t>Felhalmozási célú finanszírozási kiadások</t>
  </si>
  <si>
    <t>Felhalmozási kiadások összesen</t>
  </si>
  <si>
    <t>Működési hiány/többlet</t>
  </si>
  <si>
    <t>Felhalmozási hiány/többlet</t>
  </si>
  <si>
    <t>Előirányzat felhasználási ütemterv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</si>
  <si>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</si>
  <si>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</si>
  <si>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</si>
  <si>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</si>
  <si>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</si>
  <si>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</si>
  <si>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</si>
  <si>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</si>
  <si>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</si>
  <si>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</si>
  <si>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</si>
  <si>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</si>
  <si>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</si>
  <si>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1.</t>
  </si>
  <si>
    <t>Saját bevétel (működési és felhalmozási)</t>
  </si>
  <si>
    <t>2.</t>
  </si>
  <si>
    <t>Támogatások áht. Belülről és kivülről</t>
  </si>
  <si>
    <t>3.</t>
  </si>
  <si>
    <t>Önkormányzat működési és felhalmozási támogatása</t>
  </si>
  <si>
    <t>4.</t>
  </si>
  <si>
    <t>Maradvány</t>
  </si>
  <si>
    <t>6.</t>
  </si>
  <si>
    <t>Bevételek összesen (1+….+5)</t>
  </si>
  <si>
    <t>Kiadások</t>
  </si>
  <si>
    <t>Kiadások összesen (1+..+3)</t>
  </si>
  <si>
    <t>fő</t>
  </si>
  <si>
    <t>A</t>
  </si>
  <si>
    <t>B</t>
  </si>
  <si>
    <t>C</t>
  </si>
  <si>
    <t>Megjegyzés</t>
  </si>
  <si>
    <t>Közalkalmazott</t>
  </si>
  <si>
    <t>Közfoglalkoztatott</t>
  </si>
  <si>
    <t>Sümegcsehi község Önkormányzatánál  foglalkoztatottak
éves létszámkerete</t>
  </si>
  <si>
    <t>Sümegcsehi község Önkormányzata</t>
  </si>
  <si>
    <t xml:space="preserve"> Ft</t>
  </si>
  <si>
    <t>D</t>
  </si>
  <si>
    <t>E</t>
  </si>
  <si>
    <t>F</t>
  </si>
  <si>
    <t>szám</t>
  </si>
  <si>
    <t xml:space="preserve">Összeg </t>
  </si>
  <si>
    <t>Átvett összeg</t>
  </si>
  <si>
    <t xml:space="preserve">Pályázat </t>
  </si>
  <si>
    <t>Saját erő</t>
  </si>
  <si>
    <t xml:space="preserve">Sümegcsehi Lurkó Óvoda </t>
  </si>
  <si>
    <t>MT hatálya alá tartozó/
 alkalmazott</t>
  </si>
  <si>
    <t>2020.01.01. engedélyezett álláshely</t>
  </si>
  <si>
    <t>G</t>
  </si>
  <si>
    <t>Összeg</t>
  </si>
  <si>
    <t>Pályázat</t>
  </si>
  <si>
    <t xml:space="preserve">1. </t>
  </si>
  <si>
    <t>Sport park</t>
  </si>
  <si>
    <t xml:space="preserve">2. </t>
  </si>
  <si>
    <t xml:space="preserve">3. </t>
  </si>
  <si>
    <t xml:space="preserve">4. </t>
  </si>
  <si>
    <t>Felújítási feladatok célonként</t>
  </si>
  <si>
    <t>Út felújítás</t>
  </si>
  <si>
    <t>8 085 698</t>
  </si>
  <si>
    <t>1. melléket a 3/2020. (III.13.)</t>
  </si>
  <si>
    <t>1/A melléklet a 3/2020 (III.13.) Önkormányzati rendelethez</t>
  </si>
  <si>
    <t>1/B. melléklet a 3/2020 (III.13.) Önkormányzati rendelethez</t>
  </si>
  <si>
    <t>Rövid lejáratú tulajdonosi kölc+B25:C30sönök bevételei (B8192)</t>
  </si>
  <si>
    <t>2. melléket a 3/2020. (III.13.)</t>
  </si>
  <si>
    <t xml:space="preserve">3. melléklet a 3/2020. III.13. </t>
  </si>
  <si>
    <t xml:space="preserve">4. melléklet a 3/2020. III.13. </t>
  </si>
  <si>
    <t xml:space="preserve">5. melléklet a 3/2020. III.13. </t>
  </si>
  <si>
    <t>6. melléklet a 3/2020. (III.13.) önkormányzati rendelethez</t>
  </si>
  <si>
    <t>7. melléklet a 3/2020. (III.13.) önkormányzati rendelethez</t>
  </si>
  <si>
    <t>8. melléklet a 3/2020.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</si>
</sst>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0"/>
    <numFmt numFmtId="168" formatCode="#,##0\ _F_t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Arial ce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</cellStyleXfs>
  <cellXfs count="119">
    <xf numFmtId="0" fontId="0" fillId="0" borderId="0" xfId="0"/>
    <xf numFmtId="0" fontId="0" fillId="0" borderId="1" xfId="0" applyBorder="1"/>
    <xf numFmtId="0" fontId="19" fillId="0" borderId="1" xfId="0" applyFont="1" applyBorder="1"/>
    <xf numFmtId="0" fontId="6" fillId="0" borderId="0" xfId="4"/>
    <xf numFmtId="3" fontId="8" fillId="0" borderId="1" xfId="4" applyNumberFormat="1" applyFont="1" applyBorder="1" applyAlignment="1">
      <alignment horizontal="right" vertical="top" wrapText="1"/>
    </xf>
    <xf numFmtId="0" fontId="9" fillId="0" borderId="1" xfId="4" applyFont="1" applyBorder="1" applyAlignment="1">
      <alignment horizontal="center" vertical="top" wrapText="1"/>
    </xf>
    <xf numFmtId="0" fontId="9" fillId="0" borderId="1" xfId="4" applyFont="1" applyBorder="1" applyAlignment="1">
      <alignment horizontal="left" vertical="top" wrapText="1"/>
    </xf>
    <xf numFmtId="3" fontId="9" fillId="0" borderId="1" xfId="4" applyNumberFormat="1" applyFont="1" applyBorder="1" applyAlignment="1">
      <alignment horizontal="right" vertical="top" wrapText="1"/>
    </xf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0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4" applyBorder="1"/>
    <xf numFmtId="16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wrapText="1"/>
    </xf>
    <xf numFmtId="0" fontId="20" fillId="2" borderId="3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19" fillId="3" borderId="1" xfId="0" applyFont="1" applyFill="1" applyBorder="1"/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4" applyBorder="1" applyAlignment="1">
      <alignment vertical="top"/>
    </xf>
    <xf numFmtId="0" fontId="1" fillId="3" borderId="1" xfId="0" applyFont="1" applyFill="1" applyBorder="1" applyAlignment="1">
      <alignment horizontal="center" vertical="center" shrinkToFit="1"/>
    </xf>
    <xf numFmtId="166" fontId="1" fillId="0" borderId="1" xfId="0" applyNumberFormat="1" applyFont="1" applyBorder="1" applyAlignment="1">
      <alignment horizontal="center" vertical="center" shrinkToFit="1"/>
    </xf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8" fillId="0" borderId="1" xfId="4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top" wrapText="1"/>
    </xf>
    <xf numFmtId="0" fontId="6" fillId="0" borderId="1" xfId="4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3" fontId="13" fillId="3" borderId="1" xfId="0" applyNumberFormat="1" applyFont="1" applyFill="1" applyBorder="1"/>
    <xf numFmtId="0" fontId="0" fillId="3" borderId="1" xfId="0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3" fontId="14" fillId="3" borderId="1" xfId="0" applyNumberFormat="1" applyFont="1" applyFill="1" applyBorder="1"/>
    <xf numFmtId="0" fontId="14" fillId="3" borderId="1" xfId="0" applyFont="1" applyFill="1" applyBorder="1"/>
    <xf numFmtId="0" fontId="13" fillId="3" borderId="0" xfId="0" applyFont="1" applyFill="1"/>
    <xf numFmtId="3" fontId="15" fillId="4" borderId="1" xfId="0" applyNumberFormat="1" applyFont="1" applyFill="1" applyBorder="1"/>
    <xf numFmtId="3" fontId="13" fillId="4" borderId="12" xfId="0" applyNumberFormat="1" applyFont="1" applyFill="1" applyBorder="1"/>
    <xf numFmtId="0" fontId="3" fillId="0" borderId="0" xfId="3"/>
    <xf numFmtId="0" fontId="16" fillId="0" borderId="0" xfId="3" applyFont="1"/>
    <xf numFmtId="0" fontId="3" fillId="0" borderId="4" xfId="3" applyBorder="1"/>
    <xf numFmtId="0" fontId="3" fillId="0" borderId="5" xfId="3" applyBorder="1"/>
    <xf numFmtId="0" fontId="3" fillId="0" borderId="6" xfId="3" applyBorder="1"/>
    <xf numFmtId="0" fontId="3" fillId="0" borderId="7" xfId="3" applyBorder="1"/>
    <xf numFmtId="0" fontId="3" fillId="0" borderId="1" xfId="3" applyBorder="1"/>
    <xf numFmtId="0" fontId="3" fillId="0" borderId="8" xfId="3" applyBorder="1"/>
    <xf numFmtId="0" fontId="16" fillId="0" borderId="7" xfId="3" applyFont="1" applyBorder="1"/>
    <xf numFmtId="0" fontId="16" fillId="0" borderId="1" xfId="3" applyFont="1" applyBorder="1"/>
    <xf numFmtId="0" fontId="16" fillId="5" borderId="7" xfId="3" applyFont="1" applyFill="1" applyBorder="1"/>
    <xf numFmtId="0" fontId="16" fillId="5" borderId="1" xfId="3" applyFont="1" applyFill="1" applyBorder="1"/>
    <xf numFmtId="0" fontId="16" fillId="0" borderId="1" xfId="3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9" fillId="6" borderId="1" xfId="0" applyFont="1" applyFill="1" applyBorder="1"/>
    <xf numFmtId="0" fontId="19" fillId="3" borderId="0" xfId="0" applyFont="1" applyFill="1"/>
    <xf numFmtId="0" fontId="19" fillId="6" borderId="0" xfId="0" applyFont="1" applyFill="1"/>
    <xf numFmtId="3" fontId="22" fillId="4" borderId="12" xfId="0" applyNumberFormat="1" applyFont="1" applyFill="1" applyBorder="1"/>
    <xf numFmtId="168" fontId="3" fillId="0" borderId="1" xfId="3" applyNumberFormat="1" applyBorder="1"/>
    <xf numFmtId="168" fontId="8" fillId="0" borderId="1" xfId="0" applyNumberFormat="1" applyFont="1" applyBorder="1" applyAlignment="1">
      <alignment horizontal="right" vertical="top" wrapText="1"/>
    </xf>
    <xf numFmtId="168" fontId="16" fillId="0" borderId="1" xfId="3" applyNumberFormat="1" applyFont="1" applyBorder="1"/>
    <xf numFmtId="168" fontId="0" fillId="0" borderId="1" xfId="0" applyNumberFormat="1" applyBorder="1"/>
    <xf numFmtId="168" fontId="19" fillId="6" borderId="1" xfId="0" applyNumberFormat="1" applyFont="1" applyFill="1" applyBorder="1"/>
    <xf numFmtId="168" fontId="16" fillId="5" borderId="1" xfId="3" applyNumberFormat="1" applyFont="1" applyFill="1" applyBorder="1"/>
    <xf numFmtId="168" fontId="3" fillId="0" borderId="1" xfId="3" applyNumberFormat="1" applyFont="1" applyBorder="1" applyAlignment="1">
      <alignment horizontal="right"/>
    </xf>
    <xf numFmtId="168" fontId="16" fillId="5" borderId="1" xfId="3" applyNumberFormat="1" applyFont="1" applyFill="1" applyBorder="1" applyAlignment="1">
      <alignment horizontal="right"/>
    </xf>
    <xf numFmtId="168" fontId="17" fillId="0" borderId="1" xfId="3" applyNumberFormat="1" applyFont="1" applyBorder="1" applyAlignment="1">
      <alignment horizontal="right"/>
    </xf>
    <xf numFmtId="168" fontId="17" fillId="0" borderId="1" xfId="0" applyNumberFormat="1" applyFont="1" applyBorder="1" applyAlignment="1">
      <alignment horizontal="right" vertical="top" wrapText="1"/>
    </xf>
    <xf numFmtId="168" fontId="17" fillId="4" borderId="1" xfId="0" applyNumberFormat="1" applyFont="1" applyFill="1" applyBorder="1" applyAlignment="1">
      <alignment horizontal="right"/>
    </xf>
    <xf numFmtId="168" fontId="17" fillId="0" borderId="1" xfId="3" applyNumberFormat="1" applyFont="1" applyBorder="1"/>
    <xf numFmtId="168" fontId="18" fillId="4" borderId="1" xfId="0" applyNumberFormat="1" applyFont="1" applyFill="1" applyBorder="1"/>
    <xf numFmtId="168" fontId="3" fillId="0" borderId="8" xfId="3" applyNumberFormat="1" applyBorder="1"/>
    <xf numFmtId="168" fontId="3" fillId="5" borderId="1" xfId="3" applyNumberFormat="1" applyFill="1" applyBorder="1"/>
    <xf numFmtId="168" fontId="17" fillId="0" borderId="9" xfId="3" applyNumberFormat="1" applyFont="1" applyBorder="1"/>
    <xf numFmtId="168" fontId="3" fillId="5" borderId="11" xfId="3" applyNumberFormat="1" applyFill="1" applyBorder="1"/>
    <xf numFmtId="0" fontId="11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16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3" borderId="0" xfId="4" applyFont="1" applyFill="1" applyAlignment="1">
      <alignment horizontal="center" vertical="top" wrapText="1"/>
    </xf>
    <xf numFmtId="0" fontId="6" fillId="3" borderId="0" xfId="4" applyFill="1"/>
    <xf numFmtId="0" fontId="12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/>
    <xf numFmtId="0" fontId="12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9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</cellXfs>
  <cellStyles count="5">
    <cellStyle name="Hiperhivatkozás" xfId="1"/>
    <cellStyle name="Már látott hiperhivatkozás" xfId="2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8"/>
  <sheetViews>
    <sheetView zoomScaleNormal="100" workbookViewId="0">
      <selection activeCell="B2" sqref="B2"/>
    </sheetView>
  </sheetViews>
  <sheetFormatPr defaultRowHeight="12.75" x14ac:dyDescent="0.2"/>
  <cols>
    <col min="1" max="1" width="6" style="3" customWidth="1"/>
    <col min="2" max="2" width="39.5703125" style="3" customWidth="1"/>
    <col min="3" max="3" width="11.42578125" style="3" customWidth="1"/>
    <col min="4" max="5" width="9.140625" style="3"/>
    <col min="6" max="6" width="13.7109375" style="3" customWidth="1"/>
    <col min="7" max="16384" width="9.140625" style="3"/>
  </cols>
  <sheetData>
    <row r="2" spans="1:6" ht="15" x14ac:dyDescent="0.25">
      <c r="B2" s="16" t="s">
        <v>459</v>
      </c>
      <c r="C2" s="16"/>
      <c r="D2" s="16"/>
      <c r="E2" s="16"/>
    </row>
    <row r="3" spans="1:6" ht="23.25" customHeight="1" x14ac:dyDescent="0.25">
      <c r="B3" s="16" t="s">
        <v>12</v>
      </c>
      <c r="C3" s="16"/>
      <c r="D3" s="16"/>
      <c r="E3" s="16"/>
    </row>
    <row r="4" spans="1:6" ht="15" customHeight="1" x14ac:dyDescent="0.2"/>
    <row r="5" spans="1:6" ht="15" customHeight="1" x14ac:dyDescent="0.2"/>
    <row r="6" spans="1:6" ht="15" customHeight="1" x14ac:dyDescent="0.2"/>
    <row r="7" spans="1:6" ht="15" customHeight="1" x14ac:dyDescent="0.2">
      <c r="A7" s="97" t="s">
        <v>113</v>
      </c>
      <c r="B7" s="98"/>
      <c r="C7" s="98"/>
      <c r="D7" s="98"/>
      <c r="E7" s="98"/>
      <c r="F7" s="98"/>
    </row>
    <row r="8" spans="1:6" ht="15" customHeight="1" x14ac:dyDescent="0.2">
      <c r="A8" s="33"/>
      <c r="B8" s="34"/>
      <c r="C8" s="34"/>
    </row>
    <row r="9" spans="1:6" ht="56.25" customHeight="1" x14ac:dyDescent="0.2">
      <c r="A9" s="32" t="s">
        <v>112</v>
      </c>
      <c r="B9" s="18" t="s">
        <v>57</v>
      </c>
      <c r="C9" s="31" t="s">
        <v>346</v>
      </c>
      <c r="D9" s="29" t="s">
        <v>355</v>
      </c>
      <c r="E9" s="29" t="s">
        <v>348</v>
      </c>
      <c r="F9" s="29" t="s">
        <v>11</v>
      </c>
    </row>
    <row r="10" spans="1:6" ht="25.5" x14ac:dyDescent="0.2">
      <c r="A10" s="9" t="s">
        <v>13</v>
      </c>
      <c r="B10" s="10" t="s">
        <v>244</v>
      </c>
      <c r="C10" s="11">
        <v>17502157</v>
      </c>
      <c r="D10" s="11"/>
      <c r="E10" s="11"/>
      <c r="F10" s="11">
        <f>C10</f>
        <v>17502157</v>
      </c>
    </row>
    <row r="11" spans="1:6" ht="25.5" x14ac:dyDescent="0.2">
      <c r="A11" s="9" t="s">
        <v>14</v>
      </c>
      <c r="B11" s="10" t="s">
        <v>245</v>
      </c>
      <c r="C11" s="11">
        <v>24848430</v>
      </c>
      <c r="D11" s="37"/>
      <c r="E11" s="37"/>
      <c r="F11" s="11">
        <f>C11</f>
        <v>24848430</v>
      </c>
    </row>
    <row r="12" spans="1:6" ht="38.25" x14ac:dyDescent="0.2">
      <c r="A12" s="9" t="s">
        <v>15</v>
      </c>
      <c r="B12" s="10" t="s">
        <v>246</v>
      </c>
      <c r="C12" s="11">
        <v>22177210</v>
      </c>
      <c r="D12" s="37"/>
      <c r="E12" s="37"/>
      <c r="F12" s="11">
        <f>C12</f>
        <v>22177210</v>
      </c>
    </row>
    <row r="13" spans="1:6" ht="25.5" x14ac:dyDescent="0.2">
      <c r="A13" s="9" t="s">
        <v>16</v>
      </c>
      <c r="B13" s="10" t="s">
        <v>247</v>
      </c>
      <c r="C13" s="11">
        <v>1800000</v>
      </c>
      <c r="D13" s="37"/>
      <c r="E13" s="37"/>
      <c r="F13" s="11">
        <f>C13</f>
        <v>1800000</v>
      </c>
    </row>
    <row r="14" spans="1:6" ht="25.5" x14ac:dyDescent="0.2">
      <c r="A14" s="9" t="s">
        <v>17</v>
      </c>
      <c r="B14" s="10" t="s">
        <v>248</v>
      </c>
      <c r="C14" s="11"/>
      <c r="D14" s="37"/>
      <c r="E14" s="37"/>
      <c r="F14" s="11"/>
    </row>
    <row r="15" spans="1:6" x14ac:dyDescent="0.2">
      <c r="A15" s="9" t="s">
        <v>18</v>
      </c>
      <c r="B15" s="10" t="s">
        <v>249</v>
      </c>
      <c r="C15" s="11">
        <v>0</v>
      </c>
      <c r="D15" s="37"/>
      <c r="E15" s="37"/>
      <c r="F15" s="11">
        <v>0</v>
      </c>
    </row>
    <row r="16" spans="1:6" ht="25.5" x14ac:dyDescent="0.2">
      <c r="A16" s="12" t="s">
        <v>19</v>
      </c>
      <c r="B16" s="13" t="s">
        <v>250</v>
      </c>
      <c r="C16" s="14">
        <f>SUM(C10:C15)</f>
        <v>66327797</v>
      </c>
      <c r="D16" s="14">
        <f>SUM(D10:D15)</f>
        <v>0</v>
      </c>
      <c r="E16" s="14">
        <f>SUM(E10:E15)</f>
        <v>0</v>
      </c>
      <c r="F16" s="14">
        <f>SUM(F10:F15)</f>
        <v>66327797</v>
      </c>
    </row>
    <row r="17" spans="1:6" x14ac:dyDescent="0.2">
      <c r="A17" s="9" t="s">
        <v>20</v>
      </c>
      <c r="B17" s="10" t="s">
        <v>251</v>
      </c>
      <c r="C17" s="11">
        <v>0</v>
      </c>
      <c r="D17" s="37"/>
      <c r="E17" s="37"/>
      <c r="F17" s="11">
        <v>0</v>
      </c>
    </row>
    <row r="18" spans="1:6" ht="38.25" x14ac:dyDescent="0.2">
      <c r="A18" s="9" t="s">
        <v>21</v>
      </c>
      <c r="B18" s="10" t="s">
        <v>252</v>
      </c>
      <c r="C18" s="11">
        <v>0</v>
      </c>
      <c r="D18" s="37"/>
      <c r="E18" s="37"/>
      <c r="F18" s="11">
        <v>0</v>
      </c>
    </row>
    <row r="19" spans="1:6" ht="38.25" x14ac:dyDescent="0.2">
      <c r="A19" s="9" t="s">
        <v>22</v>
      </c>
      <c r="B19" s="10" t="s">
        <v>253</v>
      </c>
      <c r="C19" s="11">
        <v>0</v>
      </c>
      <c r="D19" s="37"/>
      <c r="E19" s="37"/>
      <c r="F19" s="11">
        <v>0</v>
      </c>
    </row>
    <row r="20" spans="1:6" ht="38.25" x14ac:dyDescent="0.2">
      <c r="A20" s="9" t="s">
        <v>23</v>
      </c>
      <c r="B20" s="10" t="s">
        <v>254</v>
      </c>
      <c r="C20" s="11">
        <v>0</v>
      </c>
      <c r="D20" s="37"/>
      <c r="E20" s="37"/>
      <c r="F20" s="11">
        <v>0</v>
      </c>
    </row>
    <row r="21" spans="1:6" ht="25.5" x14ac:dyDescent="0.2">
      <c r="A21" s="9" t="s">
        <v>24</v>
      </c>
      <c r="B21" s="10" t="s">
        <v>255</v>
      </c>
      <c r="C21" s="11">
        <v>9659999</v>
      </c>
      <c r="D21" s="37"/>
      <c r="E21" s="37"/>
      <c r="F21" s="11">
        <f>C21</f>
        <v>9659999</v>
      </c>
    </row>
    <row r="22" spans="1:6" ht="38.25" x14ac:dyDescent="0.2">
      <c r="A22" s="12" t="s">
        <v>25</v>
      </c>
      <c r="B22" s="13" t="s">
        <v>256</v>
      </c>
      <c r="C22" s="14">
        <f>SUM(C16:C21)</f>
        <v>75987796</v>
      </c>
      <c r="D22" s="14">
        <f>SUM(D16:D21)</f>
        <v>0</v>
      </c>
      <c r="E22" s="14">
        <f>SUM(E16:E21)</f>
        <v>0</v>
      </c>
      <c r="F22" s="14">
        <f>SUM(F16:F21)</f>
        <v>75987796</v>
      </c>
    </row>
    <row r="23" spans="1:6" ht="25.5" x14ac:dyDescent="0.2">
      <c r="A23" s="9" t="s">
        <v>26</v>
      </c>
      <c r="B23" s="10" t="s">
        <v>257</v>
      </c>
      <c r="C23" s="11">
        <v>0</v>
      </c>
      <c r="D23" s="37"/>
      <c r="E23" s="37"/>
      <c r="F23" s="11">
        <v>0</v>
      </c>
    </row>
    <row r="24" spans="1:6" ht="38.25" x14ac:dyDescent="0.2">
      <c r="A24" s="9" t="s">
        <v>27</v>
      </c>
      <c r="B24" s="10" t="s">
        <v>258</v>
      </c>
      <c r="C24" s="11">
        <v>0</v>
      </c>
      <c r="D24" s="37"/>
      <c r="E24" s="37"/>
      <c r="F24" s="11">
        <v>0</v>
      </c>
    </row>
    <row r="25" spans="1:6" ht="38.25" x14ac:dyDescent="0.2">
      <c r="A25" s="9" t="s">
        <v>28</v>
      </c>
      <c r="B25" s="10" t="s">
        <v>259</v>
      </c>
      <c r="C25" s="11">
        <v>0</v>
      </c>
      <c r="D25" s="37"/>
      <c r="E25" s="37"/>
      <c r="F25" s="11">
        <v>0</v>
      </c>
    </row>
    <row r="26" spans="1:6" ht="38.25" x14ac:dyDescent="0.2">
      <c r="A26" s="9" t="s">
        <v>29</v>
      </c>
      <c r="B26" s="10" t="s">
        <v>260</v>
      </c>
      <c r="C26" s="11">
        <v>0</v>
      </c>
      <c r="D26" s="37"/>
      <c r="E26" s="37"/>
      <c r="F26" s="11">
        <v>0</v>
      </c>
    </row>
    <row r="27" spans="1:6" ht="25.5" x14ac:dyDescent="0.2">
      <c r="A27" s="9" t="s">
        <v>30</v>
      </c>
      <c r="B27" s="10" t="s">
        <v>261</v>
      </c>
      <c r="C27" s="11">
        <v>3972215</v>
      </c>
      <c r="D27" s="37"/>
      <c r="E27" s="37"/>
      <c r="F27" s="11">
        <f>C27</f>
        <v>3972215</v>
      </c>
    </row>
    <row r="28" spans="1:6" ht="38.25" x14ac:dyDescent="0.2">
      <c r="A28" s="12" t="s">
        <v>31</v>
      </c>
      <c r="B28" s="13" t="s">
        <v>262</v>
      </c>
      <c r="C28" s="14">
        <f>SUM(C23:C27)</f>
        <v>3972215</v>
      </c>
      <c r="D28" s="14">
        <f>SUM(D23:D27)</f>
        <v>0</v>
      </c>
      <c r="E28" s="14">
        <f>SUM(E23:E27)</f>
        <v>0</v>
      </c>
      <c r="F28" s="14">
        <f>SUM(F23:F27)</f>
        <v>3972215</v>
      </c>
    </row>
    <row r="29" spans="1:6" x14ac:dyDescent="0.2">
      <c r="A29" s="9" t="s">
        <v>32</v>
      </c>
      <c r="B29" s="10" t="s">
        <v>263</v>
      </c>
      <c r="C29" s="11">
        <v>0</v>
      </c>
      <c r="D29" s="37"/>
      <c r="E29" s="37"/>
      <c r="F29" s="11">
        <v>0</v>
      </c>
    </row>
    <row r="30" spans="1:6" x14ac:dyDescent="0.2">
      <c r="A30" s="9" t="s">
        <v>33</v>
      </c>
      <c r="B30" s="10" t="s">
        <v>264</v>
      </c>
      <c r="C30" s="11">
        <v>0</v>
      </c>
      <c r="D30" s="37"/>
      <c r="E30" s="37"/>
      <c r="F30" s="11">
        <v>0</v>
      </c>
    </row>
    <row r="31" spans="1:6" x14ac:dyDescent="0.2">
      <c r="A31" s="12" t="s">
        <v>34</v>
      </c>
      <c r="B31" s="13" t="s">
        <v>265</v>
      </c>
      <c r="C31" s="14">
        <v>0</v>
      </c>
      <c r="D31" s="37"/>
      <c r="E31" s="37"/>
      <c r="F31" s="14">
        <v>0</v>
      </c>
    </row>
    <row r="32" spans="1:6" ht="25.5" x14ac:dyDescent="0.2">
      <c r="A32" s="9" t="s">
        <v>35</v>
      </c>
      <c r="B32" s="10" t="s">
        <v>266</v>
      </c>
      <c r="C32" s="11">
        <v>0</v>
      </c>
      <c r="D32" s="37"/>
      <c r="E32" s="37"/>
      <c r="F32" s="11">
        <v>0</v>
      </c>
    </row>
    <row r="33" spans="1:6" ht="25.5" x14ac:dyDescent="0.2">
      <c r="A33" s="9" t="s">
        <v>36</v>
      </c>
      <c r="B33" s="10" t="s">
        <v>267</v>
      </c>
      <c r="C33" s="11">
        <v>0</v>
      </c>
      <c r="D33" s="37"/>
      <c r="E33" s="37"/>
      <c r="F33" s="11">
        <v>0</v>
      </c>
    </row>
    <row r="34" spans="1:6" x14ac:dyDescent="0.2">
      <c r="A34" s="9" t="s">
        <v>37</v>
      </c>
      <c r="B34" s="10" t="s">
        <v>268</v>
      </c>
      <c r="C34" s="11">
        <v>2670000</v>
      </c>
      <c r="D34" s="37"/>
      <c r="E34" s="37"/>
      <c r="F34" s="11">
        <f>SUM(C34:E34)</f>
        <v>2670000</v>
      </c>
    </row>
    <row r="35" spans="1:6" x14ac:dyDescent="0.2">
      <c r="A35" s="9" t="s">
        <v>38</v>
      </c>
      <c r="B35" s="10" t="s">
        <v>269</v>
      </c>
      <c r="C35" s="11">
        <v>1428000</v>
      </c>
      <c r="D35" s="37">
        <v>2772000</v>
      </c>
      <c r="E35" s="37"/>
      <c r="F35" s="11">
        <f>SUM(C35:E35)</f>
        <v>4200000</v>
      </c>
    </row>
    <row r="36" spans="1:6" x14ac:dyDescent="0.2">
      <c r="A36" s="9" t="s">
        <v>39</v>
      </c>
      <c r="B36" s="10" t="s">
        <v>270</v>
      </c>
      <c r="C36" s="11">
        <v>0</v>
      </c>
      <c r="D36" s="37"/>
      <c r="E36" s="37"/>
      <c r="F36" s="11">
        <f>SUM(C36:E36)</f>
        <v>0</v>
      </c>
    </row>
    <row r="37" spans="1:6" ht="25.5" x14ac:dyDescent="0.2">
      <c r="A37" s="9" t="s">
        <v>40</v>
      </c>
      <c r="B37" s="10" t="s">
        <v>271</v>
      </c>
      <c r="C37" s="11">
        <v>0</v>
      </c>
      <c r="D37" s="37"/>
      <c r="E37" s="37"/>
      <c r="F37" s="11">
        <f>SUM(C37:E37)</f>
        <v>0</v>
      </c>
    </row>
    <row r="38" spans="1:6" x14ac:dyDescent="0.2">
      <c r="A38" s="9" t="s">
        <v>41</v>
      </c>
      <c r="B38" s="10" t="s">
        <v>272</v>
      </c>
      <c r="C38" s="11">
        <v>2000000</v>
      </c>
      <c r="D38" s="37"/>
      <c r="E38" s="37"/>
      <c r="F38" s="11">
        <f>SUM(C38:E38)</f>
        <v>2000000</v>
      </c>
    </row>
    <row r="39" spans="1:6" ht="25.5" x14ac:dyDescent="0.2">
      <c r="A39" s="9" t="s">
        <v>42</v>
      </c>
      <c r="B39" s="10" t="s">
        <v>273</v>
      </c>
      <c r="C39" s="11">
        <v>0</v>
      </c>
      <c r="D39" s="37"/>
      <c r="E39" s="37"/>
      <c r="F39" s="36"/>
    </row>
    <row r="40" spans="1:6" ht="25.5" x14ac:dyDescent="0.2">
      <c r="A40" s="12" t="s">
        <v>43</v>
      </c>
      <c r="B40" s="13" t="s">
        <v>274</v>
      </c>
      <c r="C40" s="14">
        <f>SUM(C34:C39)</f>
        <v>6098000</v>
      </c>
      <c r="D40" s="14">
        <f>SUM(D35:D39)</f>
        <v>2772000</v>
      </c>
      <c r="E40" s="14">
        <f>SUM(E35:E39)</f>
        <v>0</v>
      </c>
      <c r="F40" s="14">
        <f>SUM(F34:F39)</f>
        <v>8870000</v>
      </c>
    </row>
    <row r="41" spans="1:6" x14ac:dyDescent="0.2">
      <c r="A41" s="9" t="s">
        <v>44</v>
      </c>
      <c r="B41" s="10" t="s">
        <v>275</v>
      </c>
      <c r="C41" s="11">
        <v>0</v>
      </c>
      <c r="D41" s="37"/>
      <c r="E41" s="37"/>
      <c r="F41" s="36"/>
    </row>
    <row r="42" spans="1:6" ht="25.5" x14ac:dyDescent="0.2">
      <c r="A42" s="12" t="s">
        <v>45</v>
      </c>
      <c r="B42" s="13" t="s">
        <v>276</v>
      </c>
      <c r="C42" s="14">
        <f>SUM(C31:C34)+C40+C41</f>
        <v>8768000</v>
      </c>
      <c r="D42" s="14">
        <f>SUM(D31:D34)+D40+D41</f>
        <v>2772000</v>
      </c>
      <c r="E42" s="14">
        <f>SUM(E31:E34)+E40+E41</f>
        <v>0</v>
      </c>
      <c r="F42" s="14">
        <f>F40</f>
        <v>8870000</v>
      </c>
    </row>
    <row r="43" spans="1:6" x14ac:dyDescent="0.2">
      <c r="A43" s="9" t="s">
        <v>46</v>
      </c>
      <c r="B43" s="10" t="s">
        <v>277</v>
      </c>
      <c r="C43" s="11">
        <v>0</v>
      </c>
      <c r="D43" s="37"/>
      <c r="E43" s="37"/>
      <c r="F43" s="11">
        <v>0</v>
      </c>
    </row>
    <row r="44" spans="1:6" x14ac:dyDescent="0.2">
      <c r="A44" s="9" t="s">
        <v>47</v>
      </c>
      <c r="B44" s="10" t="s">
        <v>278</v>
      </c>
      <c r="C44" s="11">
        <v>1840000</v>
      </c>
      <c r="D44" s="37"/>
      <c r="E44" s="37"/>
      <c r="F44" s="11">
        <f>C44</f>
        <v>1840000</v>
      </c>
    </row>
    <row r="45" spans="1:6" x14ac:dyDescent="0.2">
      <c r="A45" s="9" t="s">
        <v>48</v>
      </c>
      <c r="B45" s="10" t="s">
        <v>279</v>
      </c>
      <c r="C45" s="11">
        <v>0</v>
      </c>
      <c r="D45" s="37"/>
      <c r="E45" s="37"/>
      <c r="F45" s="11">
        <f>C45</f>
        <v>0</v>
      </c>
    </row>
    <row r="46" spans="1:6" x14ac:dyDescent="0.2">
      <c r="A46" s="9" t="s">
        <v>49</v>
      </c>
      <c r="B46" s="10" t="s">
        <v>280</v>
      </c>
      <c r="C46" s="11">
        <v>0</v>
      </c>
      <c r="D46" s="37"/>
      <c r="E46" s="37"/>
      <c r="F46" s="11">
        <f>C46</f>
        <v>0</v>
      </c>
    </row>
    <row r="47" spans="1:6" x14ac:dyDescent="0.2">
      <c r="A47" s="9" t="s">
        <v>50</v>
      </c>
      <c r="B47" s="10" t="s">
        <v>281</v>
      </c>
      <c r="C47" s="11">
        <v>5700000</v>
      </c>
      <c r="D47" s="37"/>
      <c r="E47" s="37"/>
      <c r="F47" s="11">
        <f>C47</f>
        <v>5700000</v>
      </c>
    </row>
    <row r="48" spans="1:6" x14ac:dyDescent="0.2">
      <c r="A48" s="9" t="s">
        <v>51</v>
      </c>
      <c r="B48" s="10" t="s">
        <v>282</v>
      </c>
      <c r="C48" s="11">
        <v>0</v>
      </c>
      <c r="D48" s="37"/>
      <c r="E48" s="37"/>
      <c r="F48" s="11">
        <v>0</v>
      </c>
    </row>
    <row r="49" spans="1:6" x14ac:dyDescent="0.2">
      <c r="A49" s="9" t="s">
        <v>52</v>
      </c>
      <c r="B49" s="10" t="s">
        <v>283</v>
      </c>
      <c r="C49" s="11">
        <v>0</v>
      </c>
      <c r="D49" s="37"/>
      <c r="E49" s="37"/>
      <c r="F49" s="11">
        <v>0</v>
      </c>
    </row>
    <row r="50" spans="1:6" ht="25.5" x14ac:dyDescent="0.2">
      <c r="A50" s="9" t="s">
        <v>53</v>
      </c>
      <c r="B50" s="10" t="s">
        <v>284</v>
      </c>
      <c r="C50" s="11">
        <v>0</v>
      </c>
      <c r="D50" s="37"/>
      <c r="E50" s="37"/>
      <c r="F50" s="11">
        <v>0</v>
      </c>
    </row>
    <row r="51" spans="1:6" ht="25.5" x14ac:dyDescent="0.2">
      <c r="A51" s="9" t="s">
        <v>54</v>
      </c>
      <c r="B51" s="10" t="s">
        <v>285</v>
      </c>
      <c r="C51" s="11">
        <v>0</v>
      </c>
      <c r="D51" s="37"/>
      <c r="E51" s="37"/>
      <c r="F51" s="11">
        <v>0</v>
      </c>
    </row>
    <row r="52" spans="1:6" ht="25.5" x14ac:dyDescent="0.2">
      <c r="A52" s="12" t="s">
        <v>55</v>
      </c>
      <c r="B52" s="13" t="s">
        <v>286</v>
      </c>
      <c r="C52" s="14">
        <f>SUM(C50:C51)</f>
        <v>0</v>
      </c>
      <c r="D52" s="14">
        <f>SUM(D50:D51)</f>
        <v>0</v>
      </c>
      <c r="E52" s="14">
        <f>SUM(E50:E51)</f>
        <v>0</v>
      </c>
      <c r="F52" s="14">
        <f>SUM(F50:F51)</f>
        <v>0</v>
      </c>
    </row>
    <row r="53" spans="1:6" ht="25.5" x14ac:dyDescent="0.2">
      <c r="A53" s="9" t="s">
        <v>56</v>
      </c>
      <c r="B53" s="10" t="s">
        <v>287</v>
      </c>
      <c r="C53" s="11">
        <v>0</v>
      </c>
      <c r="D53" s="37"/>
      <c r="E53" s="37"/>
      <c r="F53" s="11">
        <v>0</v>
      </c>
    </row>
    <row r="54" spans="1:6" ht="25.5" x14ac:dyDescent="0.2">
      <c r="A54" s="9" t="s">
        <v>58</v>
      </c>
      <c r="B54" s="10" t="s">
        <v>288</v>
      </c>
      <c r="C54" s="11">
        <v>0</v>
      </c>
      <c r="D54" s="37"/>
      <c r="E54" s="37"/>
      <c r="F54" s="11">
        <v>0</v>
      </c>
    </row>
    <row r="55" spans="1:6" ht="25.5" x14ac:dyDescent="0.2">
      <c r="A55" s="12" t="s">
        <v>59</v>
      </c>
      <c r="B55" s="13" t="s">
        <v>289</v>
      </c>
      <c r="C55" s="14">
        <f>SUM(C53:C54)</f>
        <v>0</v>
      </c>
      <c r="D55" s="14">
        <f>SUM(D53:D54)</f>
        <v>0</v>
      </c>
      <c r="E55" s="14">
        <f>SUM(E53:E54)</f>
        <v>0</v>
      </c>
      <c r="F55" s="14">
        <f>SUM(F53:F54)</f>
        <v>0</v>
      </c>
    </row>
    <row r="56" spans="1:6" x14ac:dyDescent="0.2">
      <c r="A56" s="9" t="s">
        <v>60</v>
      </c>
      <c r="B56" s="10" t="s">
        <v>290</v>
      </c>
      <c r="C56" s="11">
        <v>0</v>
      </c>
      <c r="D56" s="37"/>
      <c r="E56" s="37"/>
      <c r="F56" s="11">
        <v>0</v>
      </c>
    </row>
    <row r="57" spans="1:6" x14ac:dyDescent="0.2">
      <c r="A57" s="9" t="s">
        <v>61</v>
      </c>
      <c r="B57" s="10" t="s">
        <v>291</v>
      </c>
      <c r="C57" s="11">
        <v>0</v>
      </c>
      <c r="D57" s="37"/>
      <c r="E57" s="37"/>
      <c r="F57" s="11">
        <v>0</v>
      </c>
    </row>
    <row r="58" spans="1:6" ht="25.5" x14ac:dyDescent="0.2">
      <c r="A58" s="12" t="s">
        <v>62</v>
      </c>
      <c r="B58" s="13" t="s">
        <v>292</v>
      </c>
      <c r="C58" s="14">
        <f>SUM(C43:C49)+C52+C55+C56+C57</f>
        <v>7540000</v>
      </c>
      <c r="D58" s="14">
        <f>SUM(D43:D49)+D52+D55+D56+D57</f>
        <v>0</v>
      </c>
      <c r="E58" s="14">
        <f>SUM(E43:E49)+E52+E55+E56+E57</f>
        <v>0</v>
      </c>
      <c r="F58" s="14">
        <f>SUM(F43:F49)+F52+F55+F56+F57</f>
        <v>7540000</v>
      </c>
    </row>
    <row r="59" spans="1:6" x14ac:dyDescent="0.2">
      <c r="A59" s="9" t="s">
        <v>63</v>
      </c>
      <c r="B59" s="10" t="s">
        <v>293</v>
      </c>
      <c r="C59" s="11">
        <v>0</v>
      </c>
      <c r="D59" s="37"/>
      <c r="E59" s="37"/>
      <c r="F59" s="11">
        <v>0</v>
      </c>
    </row>
    <row r="60" spans="1:6" x14ac:dyDescent="0.2">
      <c r="A60" s="9" t="s">
        <v>64</v>
      </c>
      <c r="B60" s="10" t="s">
        <v>294</v>
      </c>
      <c r="C60" s="11">
        <v>0</v>
      </c>
      <c r="D60" s="37"/>
      <c r="E60" s="37"/>
      <c r="F60" s="11">
        <v>0</v>
      </c>
    </row>
    <row r="61" spans="1:6" x14ac:dyDescent="0.2">
      <c r="A61" s="9" t="s">
        <v>65</v>
      </c>
      <c r="B61" s="10" t="s">
        <v>295</v>
      </c>
      <c r="C61" s="11">
        <v>0</v>
      </c>
      <c r="D61" s="37"/>
      <c r="E61" s="37"/>
      <c r="F61" s="11">
        <v>0</v>
      </c>
    </row>
    <row r="62" spans="1:6" x14ac:dyDescent="0.2">
      <c r="A62" s="9" t="s">
        <v>66</v>
      </c>
      <c r="B62" s="10" t="s">
        <v>296</v>
      </c>
      <c r="C62" s="11">
        <v>0</v>
      </c>
      <c r="D62" s="37"/>
      <c r="E62" s="37"/>
      <c r="F62" s="11">
        <v>0</v>
      </c>
    </row>
    <row r="63" spans="1:6" ht="25.5" x14ac:dyDescent="0.2">
      <c r="A63" s="9" t="s">
        <v>67</v>
      </c>
      <c r="B63" s="10" t="s">
        <v>297</v>
      </c>
      <c r="C63" s="11">
        <v>0</v>
      </c>
      <c r="D63" s="37"/>
      <c r="E63" s="37"/>
      <c r="F63" s="11">
        <v>0</v>
      </c>
    </row>
    <row r="64" spans="1:6" x14ac:dyDescent="0.2">
      <c r="A64" s="12" t="s">
        <v>68</v>
      </c>
      <c r="B64" s="13" t="s">
        <v>298</v>
      </c>
      <c r="C64" s="14">
        <f>SUM(C59:C63)</f>
        <v>0</v>
      </c>
      <c r="D64" s="14">
        <f>SUM(D59:D63)</f>
        <v>0</v>
      </c>
      <c r="E64" s="14">
        <f>SUM(E59:E63)</f>
        <v>0</v>
      </c>
      <c r="F64" s="14">
        <f>SUM(F59:F63)</f>
        <v>0</v>
      </c>
    </row>
    <row r="65" spans="1:6" ht="38.25" x14ac:dyDescent="0.2">
      <c r="A65" s="9" t="s">
        <v>69</v>
      </c>
      <c r="B65" s="10" t="s">
        <v>299</v>
      </c>
      <c r="C65" s="11">
        <v>0</v>
      </c>
      <c r="D65" s="37"/>
      <c r="E65" s="37"/>
      <c r="F65" s="11">
        <v>0</v>
      </c>
    </row>
    <row r="66" spans="1:6" ht="38.25" x14ac:dyDescent="0.2">
      <c r="A66" s="9" t="s">
        <v>70</v>
      </c>
      <c r="B66" s="10" t="s">
        <v>300</v>
      </c>
      <c r="C66" s="11">
        <v>0</v>
      </c>
      <c r="D66" s="37"/>
      <c r="E66" s="37"/>
      <c r="F66" s="11">
        <v>0</v>
      </c>
    </row>
    <row r="67" spans="1:6" ht="38.25" x14ac:dyDescent="0.2">
      <c r="A67" s="9" t="s">
        <v>71</v>
      </c>
      <c r="B67" s="10" t="s">
        <v>301</v>
      </c>
      <c r="C67" s="11">
        <v>0</v>
      </c>
      <c r="D67" s="37"/>
      <c r="E67" s="37"/>
      <c r="F67" s="11">
        <v>0</v>
      </c>
    </row>
    <row r="68" spans="1:6" ht="38.25" x14ac:dyDescent="0.2">
      <c r="A68" s="9" t="s">
        <v>72</v>
      </c>
      <c r="B68" s="10" t="s">
        <v>302</v>
      </c>
      <c r="C68" s="11">
        <v>0</v>
      </c>
      <c r="D68" s="37"/>
      <c r="E68" s="37"/>
      <c r="F68" s="11">
        <v>0</v>
      </c>
    </row>
    <row r="69" spans="1:6" ht="25.5" x14ac:dyDescent="0.2">
      <c r="A69" s="9" t="s">
        <v>73</v>
      </c>
      <c r="B69" s="10" t="s">
        <v>303</v>
      </c>
      <c r="C69" s="11">
        <v>0</v>
      </c>
      <c r="D69" s="37"/>
      <c r="E69" s="37"/>
      <c r="F69" s="11">
        <v>0</v>
      </c>
    </row>
    <row r="70" spans="1:6" ht="25.5" x14ac:dyDescent="0.2">
      <c r="A70" s="12" t="s">
        <v>74</v>
      </c>
      <c r="B70" s="13" t="s">
        <v>304</v>
      </c>
      <c r="C70" s="14">
        <f>SUM(C65:C69)</f>
        <v>0</v>
      </c>
      <c r="D70" s="14">
        <f>SUM(D65:D69)</f>
        <v>0</v>
      </c>
      <c r="E70" s="14">
        <f>SUM(E65:E69)</f>
        <v>0</v>
      </c>
      <c r="F70" s="14">
        <f>SUM(F65:F69)</f>
        <v>0</v>
      </c>
    </row>
    <row r="71" spans="1:6" ht="38.25" x14ac:dyDescent="0.2">
      <c r="A71" s="9" t="s">
        <v>75</v>
      </c>
      <c r="B71" s="10" t="s">
        <v>305</v>
      </c>
      <c r="C71" s="11">
        <v>0</v>
      </c>
      <c r="D71" s="37"/>
      <c r="E71" s="37"/>
      <c r="F71" s="11">
        <v>0</v>
      </c>
    </row>
    <row r="72" spans="1:6" ht="38.25" x14ac:dyDescent="0.2">
      <c r="A72" s="9" t="s">
        <v>76</v>
      </c>
      <c r="B72" s="10" t="s">
        <v>306</v>
      </c>
      <c r="C72" s="11">
        <v>0</v>
      </c>
      <c r="D72" s="37"/>
      <c r="E72" s="37"/>
      <c r="F72" s="11">
        <v>0</v>
      </c>
    </row>
    <row r="73" spans="1:6" ht="51" x14ac:dyDescent="0.2">
      <c r="A73" s="9" t="s">
        <v>77</v>
      </c>
      <c r="B73" s="10" t="s">
        <v>307</v>
      </c>
      <c r="C73" s="11">
        <v>0</v>
      </c>
      <c r="D73" s="37"/>
      <c r="E73" s="37"/>
      <c r="F73" s="11">
        <v>0</v>
      </c>
    </row>
    <row r="74" spans="1:6" ht="38.25" x14ac:dyDescent="0.2">
      <c r="A74" s="9" t="s">
        <v>78</v>
      </c>
      <c r="B74" s="10" t="s">
        <v>308</v>
      </c>
      <c r="C74" s="11">
        <v>0</v>
      </c>
      <c r="D74" s="37"/>
      <c r="E74" s="37"/>
      <c r="F74" s="11">
        <v>0</v>
      </c>
    </row>
    <row r="75" spans="1:6" ht="25.5" x14ac:dyDescent="0.2">
      <c r="A75" s="9" t="s">
        <v>79</v>
      </c>
      <c r="B75" s="10" t="s">
        <v>309</v>
      </c>
      <c r="C75" s="11">
        <v>0</v>
      </c>
      <c r="D75" s="37"/>
      <c r="E75" s="37"/>
      <c r="F75" s="11">
        <v>0</v>
      </c>
    </row>
    <row r="76" spans="1:6" ht="25.5" x14ac:dyDescent="0.2">
      <c r="A76" s="12" t="s">
        <v>80</v>
      </c>
      <c r="B76" s="13" t="s">
        <v>310</v>
      </c>
      <c r="C76" s="14">
        <f>SUM(C71:C75)</f>
        <v>0</v>
      </c>
      <c r="D76" s="14">
        <f>SUM(D71:D75)</f>
        <v>0</v>
      </c>
      <c r="E76" s="14">
        <f>SUM(E71:E75)</f>
        <v>0</v>
      </c>
      <c r="F76" s="14">
        <f>SUM(F71:F75)</f>
        <v>0</v>
      </c>
    </row>
    <row r="77" spans="1:6" ht="25.5" x14ac:dyDescent="0.2">
      <c r="A77" s="12" t="s">
        <v>81</v>
      </c>
      <c r="B77" s="13" t="s">
        <v>311</v>
      </c>
      <c r="C77" s="14">
        <f>SUM(C22)+C28+C42+C58+C64+C70+C76</f>
        <v>96268011</v>
      </c>
      <c r="D77" s="14">
        <f>SUM(D22)+D28+D42+D58+D64+D70+D76</f>
        <v>2772000</v>
      </c>
      <c r="E77" s="14">
        <f>SUM(E22)+E28+E42+E58+E64+E70+E76</f>
        <v>0</v>
      </c>
      <c r="F77" s="14">
        <f>SUM(F22)+F28+F42+F58+F64+F70+F76</f>
        <v>96370011</v>
      </c>
    </row>
    <row r="78" spans="1:6" ht="22.5" customHeight="1" x14ac:dyDescent="0.2">
      <c r="A78" s="5"/>
      <c r="B78" s="6"/>
      <c r="C78" s="6"/>
      <c r="D78" s="19"/>
      <c r="E78" s="19"/>
      <c r="F78" s="6"/>
    </row>
    <row r="79" spans="1:6" ht="25.5" x14ac:dyDescent="0.2">
      <c r="A79" s="9" t="s">
        <v>13</v>
      </c>
      <c r="B79" s="10" t="s">
        <v>114</v>
      </c>
      <c r="C79" s="11">
        <v>0</v>
      </c>
      <c r="D79" s="19"/>
      <c r="E79" s="19"/>
      <c r="F79" s="11">
        <v>0</v>
      </c>
    </row>
    <row r="80" spans="1:6" ht="25.5" x14ac:dyDescent="0.2">
      <c r="A80" s="9" t="s">
        <v>14</v>
      </c>
      <c r="B80" s="10" t="s">
        <v>115</v>
      </c>
      <c r="C80" s="11">
        <v>0</v>
      </c>
      <c r="D80" s="19"/>
      <c r="E80" s="19"/>
      <c r="F80" s="11">
        <v>0</v>
      </c>
    </row>
    <row r="81" spans="1:6" ht="25.5" x14ac:dyDescent="0.2">
      <c r="A81" s="9" t="s">
        <v>15</v>
      </c>
      <c r="B81" s="10" t="s">
        <v>116</v>
      </c>
      <c r="C81" s="11">
        <v>0</v>
      </c>
      <c r="D81" s="19"/>
      <c r="E81" s="19"/>
      <c r="F81" s="11">
        <v>0</v>
      </c>
    </row>
    <row r="82" spans="1:6" ht="25.5" x14ac:dyDescent="0.2">
      <c r="A82" s="12" t="s">
        <v>16</v>
      </c>
      <c r="B82" s="13" t="s">
        <v>117</v>
      </c>
      <c r="C82" s="14">
        <v>0</v>
      </c>
      <c r="D82" s="19"/>
      <c r="E82" s="19"/>
      <c r="F82" s="14">
        <v>0</v>
      </c>
    </row>
    <row r="83" spans="1:6" ht="25.5" x14ac:dyDescent="0.2">
      <c r="A83" s="9" t="s">
        <v>17</v>
      </c>
      <c r="B83" s="10" t="s">
        <v>118</v>
      </c>
      <c r="C83" s="11">
        <v>0</v>
      </c>
      <c r="D83" s="19"/>
      <c r="E83" s="19"/>
      <c r="F83" s="11">
        <v>0</v>
      </c>
    </row>
    <row r="84" spans="1:6" ht="25.5" x14ac:dyDescent="0.2">
      <c r="A84" s="9" t="s">
        <v>18</v>
      </c>
      <c r="B84" s="10" t="s">
        <v>119</v>
      </c>
      <c r="C84" s="11">
        <v>0</v>
      </c>
      <c r="D84" s="19"/>
      <c r="E84" s="19"/>
      <c r="F84" s="11">
        <v>0</v>
      </c>
    </row>
    <row r="85" spans="1:6" ht="25.5" x14ac:dyDescent="0.2">
      <c r="A85" s="9" t="s">
        <v>19</v>
      </c>
      <c r="B85" s="10" t="s">
        <v>120</v>
      </c>
      <c r="C85" s="11">
        <v>0</v>
      </c>
      <c r="D85" s="19"/>
      <c r="E85" s="19"/>
      <c r="F85" s="11">
        <v>0</v>
      </c>
    </row>
    <row r="86" spans="1:6" ht="25.5" x14ac:dyDescent="0.2">
      <c r="A86" s="9" t="s">
        <v>20</v>
      </c>
      <c r="B86" s="10" t="s">
        <v>121</v>
      </c>
      <c r="C86" s="11">
        <v>0</v>
      </c>
      <c r="D86" s="19"/>
      <c r="E86" s="19"/>
      <c r="F86" s="11">
        <v>0</v>
      </c>
    </row>
    <row r="87" spans="1:6" ht="25.5" x14ac:dyDescent="0.2">
      <c r="A87" s="12" t="s">
        <v>21</v>
      </c>
      <c r="B87" s="13" t="s">
        <v>122</v>
      </c>
      <c r="C87" s="14">
        <v>0</v>
      </c>
      <c r="D87" s="19"/>
      <c r="E87" s="19"/>
      <c r="F87" s="14">
        <v>0</v>
      </c>
    </row>
    <row r="88" spans="1:6" ht="25.5" x14ac:dyDescent="0.2">
      <c r="A88" s="9" t="s">
        <v>22</v>
      </c>
      <c r="B88" s="10" t="s">
        <v>123</v>
      </c>
      <c r="C88" s="11">
        <v>26352268</v>
      </c>
      <c r="D88" s="37"/>
      <c r="E88" s="37"/>
      <c r="F88" s="11">
        <f>C88</f>
        <v>26352268</v>
      </c>
    </row>
    <row r="89" spans="1:6" ht="25.5" x14ac:dyDescent="0.2">
      <c r="A89" s="9" t="s">
        <v>23</v>
      </c>
      <c r="B89" s="10" t="s">
        <v>124</v>
      </c>
      <c r="C89" s="11">
        <v>0</v>
      </c>
      <c r="D89" s="37"/>
      <c r="E89" s="37"/>
      <c r="F89" s="11">
        <v>0</v>
      </c>
    </row>
    <row r="90" spans="1:6" x14ac:dyDescent="0.2">
      <c r="A90" s="12" t="s">
        <v>24</v>
      </c>
      <c r="B90" s="13" t="s">
        <v>125</v>
      </c>
      <c r="C90" s="14">
        <f>SUM(C88:C89)</f>
        <v>26352268</v>
      </c>
      <c r="D90" s="14">
        <f>SUM(D88:D89)</f>
        <v>0</v>
      </c>
      <c r="E90" s="14">
        <f>SUM(E88:E89)</f>
        <v>0</v>
      </c>
      <c r="F90" s="14">
        <f>SUM(F88:F89)</f>
        <v>26352268</v>
      </c>
    </row>
    <row r="91" spans="1:6" ht="25.5" x14ac:dyDescent="0.2">
      <c r="A91" s="9" t="s">
        <v>25</v>
      </c>
      <c r="B91" s="10" t="s">
        <v>126</v>
      </c>
      <c r="C91" s="11">
        <v>0</v>
      </c>
      <c r="D91" s="37"/>
      <c r="E91" s="37"/>
      <c r="F91" s="11">
        <v>0</v>
      </c>
    </row>
    <row r="92" spans="1:6" ht="25.5" x14ac:dyDescent="0.2">
      <c r="A92" s="9" t="s">
        <v>26</v>
      </c>
      <c r="B92" s="10" t="s">
        <v>127</v>
      </c>
      <c r="C92" s="11">
        <v>0</v>
      </c>
      <c r="D92" s="19"/>
      <c r="E92" s="19"/>
      <c r="F92" s="11">
        <v>0</v>
      </c>
    </row>
    <row r="93" spans="1:6" x14ac:dyDescent="0.2">
      <c r="A93" s="9" t="s">
        <v>27</v>
      </c>
      <c r="B93" s="10" t="s">
        <v>128</v>
      </c>
      <c r="C93" s="11"/>
      <c r="D93" s="19"/>
      <c r="E93" s="19"/>
      <c r="F93" s="11"/>
    </row>
    <row r="94" spans="1:6" x14ac:dyDescent="0.2">
      <c r="A94" s="9" t="s">
        <v>28</v>
      </c>
      <c r="B94" s="10" t="s">
        <v>129</v>
      </c>
      <c r="C94" s="11">
        <v>0</v>
      </c>
      <c r="D94" s="19"/>
      <c r="E94" s="19"/>
      <c r="F94" s="11">
        <v>0</v>
      </c>
    </row>
    <row r="95" spans="1:6" ht="25.5" x14ac:dyDescent="0.2">
      <c r="A95" s="9" t="s">
        <v>29</v>
      </c>
      <c r="B95" s="10" t="s">
        <v>130</v>
      </c>
      <c r="C95" s="11">
        <v>0</v>
      </c>
      <c r="D95" s="19"/>
      <c r="E95" s="19"/>
      <c r="F95" s="11">
        <v>0</v>
      </c>
    </row>
    <row r="96" spans="1:6" ht="25.5" x14ac:dyDescent="0.2">
      <c r="A96" s="9" t="s">
        <v>30</v>
      </c>
      <c r="B96" s="10" t="s">
        <v>131</v>
      </c>
      <c r="C96" s="11">
        <v>0</v>
      </c>
      <c r="D96" s="19"/>
      <c r="E96" s="19"/>
      <c r="F96" s="11">
        <v>0</v>
      </c>
    </row>
    <row r="97" spans="1:6" ht="25.5" x14ac:dyDescent="0.2">
      <c r="A97" s="9" t="s">
        <v>31</v>
      </c>
      <c r="B97" s="10" t="s">
        <v>132</v>
      </c>
      <c r="C97" s="11">
        <v>0</v>
      </c>
      <c r="D97" s="19"/>
      <c r="E97" s="19"/>
      <c r="F97" s="11">
        <v>0</v>
      </c>
    </row>
    <row r="98" spans="1:6" ht="25.5" x14ac:dyDescent="0.2">
      <c r="A98" s="12" t="s">
        <v>32</v>
      </c>
      <c r="B98" s="13" t="s">
        <v>133</v>
      </c>
      <c r="C98" s="14">
        <v>0</v>
      </c>
      <c r="D98" s="19"/>
      <c r="E98" s="19"/>
      <c r="F98" s="14">
        <v>0</v>
      </c>
    </row>
    <row r="99" spans="1:6" ht="25.5" x14ac:dyDescent="0.2">
      <c r="A99" s="12" t="s">
        <v>33</v>
      </c>
      <c r="B99" s="13" t="s">
        <v>134</v>
      </c>
      <c r="C99" s="14">
        <f>SUM(C82)+C87+C90+C91+C92+C93+C94+C95+C98</f>
        <v>26352268</v>
      </c>
      <c r="D99" s="14">
        <f>SUM(D82)+D87+D90+D91+D92+D93+D94+D95+D98</f>
        <v>0</v>
      </c>
      <c r="E99" s="14">
        <f>SUM(E82)+E87+E90+E91+E92+E93+E94+E95+E98</f>
        <v>0</v>
      </c>
      <c r="F99" s="14">
        <f>SUM(F82)+F87+F90+F91+F92+F93+F94+F95+F98</f>
        <v>26352268</v>
      </c>
    </row>
    <row r="100" spans="1:6" ht="25.5" x14ac:dyDescent="0.2">
      <c r="A100" s="9" t="s">
        <v>34</v>
      </c>
      <c r="B100" s="10" t="s">
        <v>135</v>
      </c>
      <c r="C100" s="11">
        <v>0</v>
      </c>
      <c r="D100" s="19"/>
      <c r="E100" s="19"/>
      <c r="F100" s="11">
        <v>0</v>
      </c>
    </row>
    <row r="101" spans="1:6" ht="25.5" x14ac:dyDescent="0.2">
      <c r="A101" s="9" t="s">
        <v>35</v>
      </c>
      <c r="B101" s="10" t="s">
        <v>136</v>
      </c>
      <c r="C101" s="11">
        <v>0</v>
      </c>
      <c r="D101" s="19"/>
      <c r="E101" s="19"/>
      <c r="F101" s="11">
        <v>0</v>
      </c>
    </row>
    <row r="102" spans="1:6" x14ac:dyDescent="0.2">
      <c r="A102" s="9" t="s">
        <v>36</v>
      </c>
      <c r="B102" s="10" t="s">
        <v>137</v>
      </c>
      <c r="C102" s="11">
        <v>0</v>
      </c>
      <c r="D102" s="19"/>
      <c r="E102" s="19"/>
      <c r="F102" s="11">
        <v>0</v>
      </c>
    </row>
    <row r="103" spans="1:6" ht="38.25" x14ac:dyDescent="0.2">
      <c r="A103" s="9" t="s">
        <v>37</v>
      </c>
      <c r="B103" s="10" t="s">
        <v>138</v>
      </c>
      <c r="C103" s="11">
        <v>0</v>
      </c>
      <c r="D103" s="19"/>
      <c r="E103" s="19"/>
      <c r="F103" s="11">
        <v>0</v>
      </c>
    </row>
    <row r="104" spans="1:6" ht="25.5" x14ac:dyDescent="0.2">
      <c r="A104" s="9" t="s">
        <v>38</v>
      </c>
      <c r="B104" s="10" t="s">
        <v>139</v>
      </c>
      <c r="C104" s="11">
        <v>0</v>
      </c>
      <c r="D104" s="19"/>
      <c r="E104" s="19"/>
      <c r="F104" s="11">
        <v>0</v>
      </c>
    </row>
    <row r="105" spans="1:6" ht="25.5" x14ac:dyDescent="0.2">
      <c r="A105" s="12" t="s">
        <v>39</v>
      </c>
      <c r="B105" s="13" t="s">
        <v>140</v>
      </c>
      <c r="C105" s="14">
        <v>0</v>
      </c>
      <c r="D105" s="19"/>
      <c r="E105" s="19"/>
      <c r="F105" s="14">
        <v>0</v>
      </c>
    </row>
    <row r="106" spans="1:6" ht="25.5" x14ac:dyDescent="0.2">
      <c r="A106" s="9" t="s">
        <v>40</v>
      </c>
      <c r="B106" s="10" t="s">
        <v>141</v>
      </c>
      <c r="C106" s="11">
        <v>0</v>
      </c>
      <c r="D106" s="19"/>
      <c r="E106" s="19"/>
      <c r="F106" s="11">
        <v>0</v>
      </c>
    </row>
    <row r="107" spans="1:6" x14ac:dyDescent="0.2">
      <c r="A107" s="9" t="s">
        <v>41</v>
      </c>
      <c r="B107" s="10" t="s">
        <v>142</v>
      </c>
      <c r="C107" s="11">
        <v>0</v>
      </c>
      <c r="D107" s="19"/>
      <c r="E107" s="19"/>
      <c r="F107" s="11">
        <v>0</v>
      </c>
    </row>
    <row r="108" spans="1:6" ht="25.5" x14ac:dyDescent="0.2">
      <c r="A108" s="12" t="s">
        <v>42</v>
      </c>
      <c r="B108" s="13" t="s">
        <v>143</v>
      </c>
      <c r="C108" s="14">
        <f>SUM(C99)+C105+C106+C107</f>
        <v>26352268</v>
      </c>
      <c r="D108" s="14">
        <f>SUM(D99)+D105+D106+D107</f>
        <v>0</v>
      </c>
      <c r="E108" s="14">
        <f>SUM(E99)+E105+E106+E107</f>
        <v>0</v>
      </c>
      <c r="F108" s="14">
        <f>SUM(F99)+F105+F106+F107</f>
        <v>26352268</v>
      </c>
    </row>
    <row r="109" spans="1:6" ht="23.25" customHeight="1" x14ac:dyDescent="0.2">
      <c r="A109" s="19"/>
      <c r="B109" s="35"/>
      <c r="C109" s="38"/>
      <c r="D109" s="38"/>
      <c r="E109" s="38"/>
      <c r="F109" s="38"/>
    </row>
    <row r="110" spans="1:6" ht="15" x14ac:dyDescent="0.25">
      <c r="A110" s="99" t="s">
        <v>349</v>
      </c>
      <c r="B110" s="100"/>
      <c r="C110" s="100"/>
      <c r="D110" s="19"/>
      <c r="E110" s="19"/>
      <c r="F110" s="19"/>
    </row>
    <row r="111" spans="1:6" ht="25.5" x14ac:dyDescent="0.2">
      <c r="A111" s="9" t="s">
        <v>13</v>
      </c>
      <c r="B111" s="10" t="s">
        <v>144</v>
      </c>
      <c r="C111" s="11">
        <v>33865404</v>
      </c>
      <c r="D111" s="37"/>
      <c r="E111" s="37"/>
      <c r="F111" s="11">
        <f>SUM(C111:E111)</f>
        <v>33865404</v>
      </c>
    </row>
    <row r="112" spans="1:6" x14ac:dyDescent="0.2">
      <c r="A112" s="9" t="s">
        <v>14</v>
      </c>
      <c r="B112" s="10" t="s">
        <v>145</v>
      </c>
      <c r="C112" s="11">
        <v>0</v>
      </c>
      <c r="D112" s="37"/>
      <c r="E112" s="37"/>
      <c r="F112" s="11">
        <f t="shared" ref="F112:F123" si="0">SUM(C112:E112)</f>
        <v>0</v>
      </c>
    </row>
    <row r="113" spans="1:6" x14ac:dyDescent="0.2">
      <c r="A113" s="9" t="s">
        <v>15</v>
      </c>
      <c r="B113" s="10" t="s">
        <v>146</v>
      </c>
      <c r="C113" s="11">
        <v>0</v>
      </c>
      <c r="D113" s="37"/>
      <c r="E113" s="37"/>
      <c r="F113" s="11">
        <f t="shared" si="0"/>
        <v>0</v>
      </c>
    </row>
    <row r="114" spans="1:6" ht="25.5" x14ac:dyDescent="0.2">
      <c r="A114" s="9" t="s">
        <v>16</v>
      </c>
      <c r="B114" s="10" t="s">
        <v>147</v>
      </c>
      <c r="C114" s="11">
        <v>0</v>
      </c>
      <c r="D114" s="37"/>
      <c r="E114" s="37"/>
      <c r="F114" s="11">
        <f t="shared" si="0"/>
        <v>0</v>
      </c>
    </row>
    <row r="115" spans="1:6" x14ac:dyDescent="0.2">
      <c r="A115" s="9" t="s">
        <v>17</v>
      </c>
      <c r="B115" s="10" t="s">
        <v>148</v>
      </c>
      <c r="C115" s="11">
        <v>0</v>
      </c>
      <c r="D115" s="37"/>
      <c r="E115" s="37"/>
      <c r="F115" s="11">
        <f t="shared" si="0"/>
        <v>0</v>
      </c>
    </row>
    <row r="116" spans="1:6" x14ac:dyDescent="0.2">
      <c r="A116" s="9" t="s">
        <v>18</v>
      </c>
      <c r="B116" s="10" t="s">
        <v>149</v>
      </c>
      <c r="C116" s="11">
        <v>0</v>
      </c>
      <c r="D116" s="37"/>
      <c r="E116" s="37"/>
      <c r="F116" s="11">
        <f t="shared" si="0"/>
        <v>0</v>
      </c>
    </row>
    <row r="117" spans="1:6" x14ac:dyDescent="0.2">
      <c r="A117" s="9" t="s">
        <v>19</v>
      </c>
      <c r="B117" s="10" t="s">
        <v>150</v>
      </c>
      <c r="C117" s="11"/>
      <c r="D117" s="37"/>
      <c r="E117" s="37"/>
      <c r="F117" s="11">
        <f t="shared" si="0"/>
        <v>0</v>
      </c>
    </row>
    <row r="118" spans="1:6" x14ac:dyDescent="0.2">
      <c r="A118" s="9" t="s">
        <v>20</v>
      </c>
      <c r="B118" s="10" t="s">
        <v>151</v>
      </c>
      <c r="C118" s="11">
        <v>0</v>
      </c>
      <c r="D118" s="37"/>
      <c r="E118" s="37"/>
      <c r="F118" s="11">
        <f t="shared" si="0"/>
        <v>0</v>
      </c>
    </row>
    <row r="119" spans="1:6" x14ac:dyDescent="0.2">
      <c r="A119" s="9" t="s">
        <v>21</v>
      </c>
      <c r="B119" s="10" t="s">
        <v>152</v>
      </c>
      <c r="C119" s="11"/>
      <c r="D119" s="37"/>
      <c r="E119" s="37"/>
      <c r="F119" s="11">
        <f t="shared" si="0"/>
        <v>0</v>
      </c>
    </row>
    <row r="120" spans="1:6" x14ac:dyDescent="0.2">
      <c r="A120" s="9" t="s">
        <v>22</v>
      </c>
      <c r="B120" s="10" t="s">
        <v>153</v>
      </c>
      <c r="C120" s="11">
        <v>0</v>
      </c>
      <c r="D120" s="37"/>
      <c r="E120" s="37"/>
      <c r="F120" s="11">
        <f t="shared" si="0"/>
        <v>0</v>
      </c>
    </row>
    <row r="121" spans="1:6" x14ac:dyDescent="0.2">
      <c r="A121" s="9" t="s">
        <v>23</v>
      </c>
      <c r="B121" s="10" t="s">
        <v>154</v>
      </c>
      <c r="C121" s="11">
        <v>0</v>
      </c>
      <c r="D121" s="37"/>
      <c r="E121" s="37"/>
      <c r="F121" s="11">
        <f t="shared" si="0"/>
        <v>0</v>
      </c>
    </row>
    <row r="122" spans="1:6" x14ac:dyDescent="0.2">
      <c r="A122" s="9" t="s">
        <v>24</v>
      </c>
      <c r="B122" s="10" t="s">
        <v>155</v>
      </c>
      <c r="C122" s="11">
        <v>0</v>
      </c>
      <c r="D122" s="37"/>
      <c r="E122" s="37"/>
      <c r="F122" s="11">
        <f t="shared" si="0"/>
        <v>0</v>
      </c>
    </row>
    <row r="123" spans="1:6" ht="25.5" x14ac:dyDescent="0.2">
      <c r="A123" s="9" t="s">
        <v>25</v>
      </c>
      <c r="B123" s="10" t="s">
        <v>156</v>
      </c>
      <c r="C123" s="11">
        <v>876960</v>
      </c>
      <c r="D123" s="37"/>
      <c r="E123" s="37"/>
      <c r="F123" s="11">
        <f t="shared" si="0"/>
        <v>876960</v>
      </c>
    </row>
    <row r="124" spans="1:6" ht="25.5" x14ac:dyDescent="0.2">
      <c r="A124" s="12" t="s">
        <v>26</v>
      </c>
      <c r="B124" s="13" t="s">
        <v>157</v>
      </c>
      <c r="C124" s="14">
        <f>SUM(C111:C123)</f>
        <v>34742364</v>
      </c>
      <c r="D124" s="14">
        <f>SUM(D111:D123)</f>
        <v>0</v>
      </c>
      <c r="E124" s="14">
        <f>SUM(E111:E123)</f>
        <v>0</v>
      </c>
      <c r="F124" s="14">
        <f>SUM(F111:F123)</f>
        <v>34742364</v>
      </c>
    </row>
    <row r="125" spans="1:6" x14ac:dyDescent="0.2">
      <c r="A125" s="9" t="s">
        <v>27</v>
      </c>
      <c r="B125" s="10" t="s">
        <v>158</v>
      </c>
      <c r="C125" s="11">
        <v>4584000</v>
      </c>
      <c r="D125" s="37"/>
      <c r="E125" s="37"/>
      <c r="F125" s="11">
        <f>SUM(C125:E125)</f>
        <v>4584000</v>
      </c>
    </row>
    <row r="126" spans="1:6" ht="38.25" x14ac:dyDescent="0.2">
      <c r="A126" s="9" t="s">
        <v>28</v>
      </c>
      <c r="B126" s="10" t="s">
        <v>159</v>
      </c>
      <c r="C126" s="11">
        <v>240000</v>
      </c>
      <c r="D126" s="37"/>
      <c r="E126" s="37"/>
      <c r="F126" s="11">
        <f>SUM(C126:E126)</f>
        <v>240000</v>
      </c>
    </row>
    <row r="127" spans="1:6" x14ac:dyDescent="0.2">
      <c r="A127" s="9" t="s">
        <v>29</v>
      </c>
      <c r="B127" s="10" t="s">
        <v>160</v>
      </c>
      <c r="C127" s="11"/>
      <c r="D127" s="37"/>
      <c r="E127" s="37"/>
      <c r="F127" s="11">
        <f>SUM(C127:E127)</f>
        <v>0</v>
      </c>
    </row>
    <row r="128" spans="1:6" ht="25.5" x14ac:dyDescent="0.2">
      <c r="A128" s="12" t="s">
        <v>30</v>
      </c>
      <c r="B128" s="13" t="s">
        <v>161</v>
      </c>
      <c r="C128" s="14">
        <f>SUM(C125:C127)</f>
        <v>4824000</v>
      </c>
      <c r="D128" s="14">
        <f>SUM(D125:D127)</f>
        <v>0</v>
      </c>
      <c r="E128" s="14">
        <f>SUM(E125:E127)</f>
        <v>0</v>
      </c>
      <c r="F128" s="11">
        <f>SUM(C128:E128)</f>
        <v>4824000</v>
      </c>
    </row>
    <row r="129" spans="1:6" x14ac:dyDescent="0.2">
      <c r="A129" s="12" t="s">
        <v>31</v>
      </c>
      <c r="B129" s="13" t="s">
        <v>162</v>
      </c>
      <c r="C129" s="14">
        <f>SUM(C128,C124)</f>
        <v>39566364</v>
      </c>
      <c r="D129" s="14">
        <f>SUM(D128,D124)</f>
        <v>0</v>
      </c>
      <c r="E129" s="14">
        <f>SUM(E128,E124)</f>
        <v>0</v>
      </c>
      <c r="F129" s="14">
        <f>SUM(F128,F124)</f>
        <v>39566364</v>
      </c>
    </row>
    <row r="130" spans="1:6" ht="38.25" x14ac:dyDescent="0.2">
      <c r="A130" s="12" t="s">
        <v>32</v>
      </c>
      <c r="B130" s="13" t="s">
        <v>163</v>
      </c>
      <c r="C130" s="14">
        <v>6353086</v>
      </c>
      <c r="D130" s="37"/>
      <c r="E130" s="37"/>
      <c r="F130" s="14">
        <f>SUM(C130:E130)</f>
        <v>6353086</v>
      </c>
    </row>
    <row r="131" spans="1:6" x14ac:dyDescent="0.2">
      <c r="A131" s="9" t="s">
        <v>33</v>
      </c>
      <c r="B131" s="10" t="s">
        <v>164</v>
      </c>
      <c r="C131" s="11">
        <v>400000</v>
      </c>
      <c r="D131" s="37"/>
      <c r="E131" s="37"/>
      <c r="F131" s="14">
        <f>SUM(C131:E131)</f>
        <v>400000</v>
      </c>
    </row>
    <row r="132" spans="1:6" x14ac:dyDescent="0.2">
      <c r="A132" s="9" t="s">
        <v>34</v>
      </c>
      <c r="B132" s="10" t="s">
        <v>165</v>
      </c>
      <c r="C132" s="11">
        <v>4731863</v>
      </c>
      <c r="D132" s="37"/>
      <c r="E132" s="37"/>
      <c r="F132" s="14">
        <f>SUM(C132:E132)</f>
        <v>4731863</v>
      </c>
    </row>
    <row r="133" spans="1:6" x14ac:dyDescent="0.2">
      <c r="A133" s="9" t="s">
        <v>35</v>
      </c>
      <c r="B133" s="10" t="s">
        <v>166</v>
      </c>
      <c r="C133" s="11">
        <v>0</v>
      </c>
      <c r="D133" s="37"/>
      <c r="E133" s="37"/>
      <c r="F133" s="14">
        <f>SUM(C133:E133)</f>
        <v>0</v>
      </c>
    </row>
    <row r="134" spans="1:6" x14ac:dyDescent="0.2">
      <c r="A134" s="12" t="s">
        <v>36</v>
      </c>
      <c r="B134" s="13" t="s">
        <v>167</v>
      </c>
      <c r="C134" s="14">
        <f>SUM(C131:C133)</f>
        <v>5131863</v>
      </c>
      <c r="D134" s="14">
        <f>SUM(D131:D133)</f>
        <v>0</v>
      </c>
      <c r="E134" s="14">
        <f>SUM(E131:E133)</f>
        <v>0</v>
      </c>
      <c r="F134" s="14">
        <f>SUM(F131:F133)</f>
        <v>5131863</v>
      </c>
    </row>
    <row r="135" spans="1:6" ht="25.5" x14ac:dyDescent="0.2">
      <c r="A135" s="9" t="s">
        <v>37</v>
      </c>
      <c r="B135" s="10" t="s">
        <v>168</v>
      </c>
      <c r="C135" s="11">
        <v>0</v>
      </c>
      <c r="D135" s="37"/>
      <c r="E135" s="37"/>
      <c r="F135" s="11">
        <v>0</v>
      </c>
    </row>
    <row r="136" spans="1:6" x14ac:dyDescent="0.2">
      <c r="A136" s="9" t="s">
        <v>38</v>
      </c>
      <c r="B136" s="10" t="s">
        <v>169</v>
      </c>
      <c r="C136" s="11">
        <v>300000</v>
      </c>
      <c r="D136" s="37"/>
      <c r="E136" s="37"/>
      <c r="F136" s="11">
        <f>SUM(C136)</f>
        <v>300000</v>
      </c>
    </row>
    <row r="137" spans="1:6" ht="25.5" x14ac:dyDescent="0.2">
      <c r="A137" s="12" t="s">
        <v>39</v>
      </c>
      <c r="B137" s="13" t="s">
        <v>170</v>
      </c>
      <c r="C137" s="14">
        <f>SUM(C135:C136)</f>
        <v>300000</v>
      </c>
      <c r="D137" s="14">
        <f>SUM(D135:D136)</f>
        <v>0</v>
      </c>
      <c r="E137" s="14">
        <f>SUM(E135:E136)</f>
        <v>0</v>
      </c>
      <c r="F137" s="14">
        <f>SUM(F135:F136)</f>
        <v>300000</v>
      </c>
    </row>
    <row r="138" spans="1:6" x14ac:dyDescent="0.2">
      <c r="A138" s="9" t="s">
        <v>40</v>
      </c>
      <c r="B138" s="10" t="s">
        <v>171</v>
      </c>
      <c r="C138" s="11">
        <v>3320252</v>
      </c>
      <c r="D138" s="37"/>
      <c r="E138" s="37"/>
      <c r="F138" s="11">
        <f>SUM(C138:E138)</f>
        <v>3320252</v>
      </c>
    </row>
    <row r="139" spans="1:6" x14ac:dyDescent="0.2">
      <c r="A139" s="9" t="s">
        <v>41</v>
      </c>
      <c r="B139" s="10" t="s">
        <v>172</v>
      </c>
      <c r="C139" s="11">
        <v>14916762</v>
      </c>
      <c r="D139" s="37"/>
      <c r="E139" s="37"/>
      <c r="F139" s="11">
        <f t="shared" ref="F139:F144" si="1">SUM(C139:E139)</f>
        <v>14916762</v>
      </c>
    </row>
    <row r="140" spans="1:6" x14ac:dyDescent="0.2">
      <c r="A140" s="9" t="s">
        <v>42</v>
      </c>
      <c r="B140" s="10" t="s">
        <v>173</v>
      </c>
      <c r="C140" s="11">
        <v>0</v>
      </c>
      <c r="D140" s="37"/>
      <c r="E140" s="37"/>
      <c r="F140" s="11">
        <f t="shared" si="1"/>
        <v>0</v>
      </c>
    </row>
    <row r="141" spans="1:6" ht="25.5" x14ac:dyDescent="0.2">
      <c r="A141" s="9" t="s">
        <v>43</v>
      </c>
      <c r="B141" s="10" t="s">
        <v>174</v>
      </c>
      <c r="C141" s="11">
        <v>1740697</v>
      </c>
      <c r="D141" s="37"/>
      <c r="E141" s="37"/>
      <c r="F141" s="11">
        <f t="shared" si="1"/>
        <v>1740697</v>
      </c>
    </row>
    <row r="142" spans="1:6" x14ac:dyDescent="0.2">
      <c r="A142" s="9" t="s">
        <v>44</v>
      </c>
      <c r="B142" s="10" t="s">
        <v>175</v>
      </c>
      <c r="C142" s="11">
        <v>0</v>
      </c>
      <c r="D142" s="37"/>
      <c r="E142" s="37"/>
      <c r="F142" s="11">
        <f t="shared" si="1"/>
        <v>0</v>
      </c>
    </row>
    <row r="143" spans="1:6" ht="25.5" x14ac:dyDescent="0.2">
      <c r="A143" s="9" t="s">
        <v>45</v>
      </c>
      <c r="B143" s="10" t="s">
        <v>176</v>
      </c>
      <c r="C143" s="11">
        <v>0</v>
      </c>
      <c r="D143" s="37"/>
      <c r="E143" s="37"/>
      <c r="F143" s="11">
        <f t="shared" si="1"/>
        <v>0</v>
      </c>
    </row>
    <row r="144" spans="1:6" x14ac:dyDescent="0.2">
      <c r="A144" s="9" t="s">
        <v>46</v>
      </c>
      <c r="B144" s="10" t="s">
        <v>177</v>
      </c>
      <c r="C144" s="11">
        <v>4835930</v>
      </c>
      <c r="D144" s="37"/>
      <c r="E144" s="37"/>
      <c r="F144" s="11">
        <f t="shared" si="1"/>
        <v>4835930</v>
      </c>
    </row>
    <row r="145" spans="1:6" x14ac:dyDescent="0.2">
      <c r="A145" s="12" t="s">
        <v>47</v>
      </c>
      <c r="B145" s="13" t="s">
        <v>178</v>
      </c>
      <c r="C145" s="14">
        <f>SUM(C138:C144)</f>
        <v>24813641</v>
      </c>
      <c r="D145" s="14">
        <f>SUM(D138:D144)</f>
        <v>0</v>
      </c>
      <c r="E145" s="14">
        <f>SUM(E138:E144)</f>
        <v>0</v>
      </c>
      <c r="F145" s="14">
        <f>SUM(F138:F144)</f>
        <v>24813641</v>
      </c>
    </row>
    <row r="146" spans="1:6" x14ac:dyDescent="0.2">
      <c r="A146" s="9" t="s">
        <v>48</v>
      </c>
      <c r="B146" s="10" t="s">
        <v>179</v>
      </c>
      <c r="C146" s="11">
        <v>0</v>
      </c>
      <c r="D146" s="37"/>
      <c r="E146" s="37"/>
      <c r="F146" s="11">
        <v>0</v>
      </c>
    </row>
    <row r="147" spans="1:6" x14ac:dyDescent="0.2">
      <c r="A147" s="9" t="s">
        <v>49</v>
      </c>
      <c r="B147" s="10" t="s">
        <v>180</v>
      </c>
      <c r="C147" s="11">
        <v>0</v>
      </c>
      <c r="D147" s="37"/>
      <c r="E147" s="37"/>
      <c r="F147" s="11">
        <v>0</v>
      </c>
    </row>
    <row r="148" spans="1:6" ht="25.5" x14ac:dyDescent="0.2">
      <c r="A148" s="12" t="s">
        <v>50</v>
      </c>
      <c r="B148" s="13" t="s">
        <v>181</v>
      </c>
      <c r="C148" s="14">
        <v>0</v>
      </c>
      <c r="D148" s="37"/>
      <c r="E148" s="37"/>
      <c r="F148" s="14">
        <v>0</v>
      </c>
    </row>
    <row r="149" spans="1:6" ht="25.5" x14ac:dyDescent="0.2">
      <c r="A149" s="9" t="s">
        <v>51</v>
      </c>
      <c r="B149" s="10" t="s">
        <v>182</v>
      </c>
      <c r="C149" s="11">
        <v>7420703</v>
      </c>
      <c r="D149" s="37"/>
      <c r="E149" s="37"/>
      <c r="F149" s="11">
        <f>SUM(C149:E149)</f>
        <v>7420703</v>
      </c>
    </row>
    <row r="150" spans="1:6" x14ac:dyDescent="0.2">
      <c r="A150" s="9" t="s">
        <v>52</v>
      </c>
      <c r="B150" s="10" t="s">
        <v>183</v>
      </c>
      <c r="C150" s="11">
        <v>0</v>
      </c>
      <c r="D150" s="37"/>
      <c r="E150" s="37"/>
      <c r="F150" s="11">
        <v>0</v>
      </c>
    </row>
    <row r="151" spans="1:6" x14ac:dyDescent="0.2">
      <c r="A151" s="9" t="s">
        <v>53</v>
      </c>
      <c r="B151" s="10" t="s">
        <v>184</v>
      </c>
      <c r="C151" s="11">
        <v>0</v>
      </c>
      <c r="D151" s="37"/>
      <c r="E151" s="37"/>
      <c r="F151" s="11">
        <v>0</v>
      </c>
    </row>
    <row r="152" spans="1:6" x14ac:dyDescent="0.2">
      <c r="A152" s="9" t="s">
        <v>54</v>
      </c>
      <c r="B152" s="10" t="s">
        <v>185</v>
      </c>
      <c r="C152" s="11">
        <v>0</v>
      </c>
      <c r="D152" s="37"/>
      <c r="E152" s="37"/>
      <c r="F152" s="11">
        <v>0</v>
      </c>
    </row>
    <row r="153" spans="1:6" x14ac:dyDescent="0.2">
      <c r="A153" s="9" t="s">
        <v>55</v>
      </c>
      <c r="B153" s="10" t="s">
        <v>186</v>
      </c>
      <c r="C153" s="11">
        <v>200000</v>
      </c>
      <c r="D153" s="37"/>
      <c r="E153" s="37"/>
      <c r="F153" s="11">
        <v>200000</v>
      </c>
    </row>
    <row r="154" spans="1:6" ht="25.5" x14ac:dyDescent="0.2">
      <c r="A154" s="12" t="s">
        <v>56</v>
      </c>
      <c r="B154" s="13" t="s">
        <v>187</v>
      </c>
      <c r="C154" s="14">
        <f>SUM(C149:C153)</f>
        <v>7620703</v>
      </c>
      <c r="D154" s="14">
        <f>SUM(D149:D153)</f>
        <v>0</v>
      </c>
      <c r="E154" s="14">
        <f>SUM(E149:E153)</f>
        <v>0</v>
      </c>
      <c r="F154" s="14">
        <f>SUM(F149:F153)</f>
        <v>7620703</v>
      </c>
    </row>
    <row r="155" spans="1:6" x14ac:dyDescent="0.2">
      <c r="A155" s="12" t="s">
        <v>58</v>
      </c>
      <c r="B155" s="13" t="s">
        <v>188</v>
      </c>
      <c r="C155" s="14">
        <f>SUM(C134)+C137+C145+C148+C154</f>
        <v>37866207</v>
      </c>
      <c r="D155" s="14">
        <f>SUM(D134)+D137+D145+D148+D154</f>
        <v>0</v>
      </c>
      <c r="E155" s="14">
        <f>SUM(E134)+E137+E145+E148+E154</f>
        <v>0</v>
      </c>
      <c r="F155" s="14">
        <f>SUM(F134)+F137+F145+F148+F154</f>
        <v>37866207</v>
      </c>
    </row>
    <row r="156" spans="1:6" x14ac:dyDescent="0.2">
      <c r="A156" s="9" t="s">
        <v>59</v>
      </c>
      <c r="B156" s="10" t="s">
        <v>189</v>
      </c>
      <c r="C156" s="11">
        <v>0</v>
      </c>
      <c r="D156" s="37"/>
      <c r="E156" s="37"/>
      <c r="F156" s="11">
        <v>0</v>
      </c>
    </row>
    <row r="157" spans="1:6" x14ac:dyDescent="0.2">
      <c r="A157" s="9" t="s">
        <v>60</v>
      </c>
      <c r="B157" s="10" t="s">
        <v>190</v>
      </c>
      <c r="C157" s="11">
        <v>103000</v>
      </c>
      <c r="D157" s="37"/>
      <c r="E157" s="37"/>
      <c r="F157" s="11">
        <f>SUM(C157:E157)</f>
        <v>103000</v>
      </c>
    </row>
    <row r="158" spans="1:6" x14ac:dyDescent="0.2">
      <c r="A158" s="9" t="s">
        <v>61</v>
      </c>
      <c r="B158" s="10" t="s">
        <v>191</v>
      </c>
      <c r="C158" s="11">
        <v>0</v>
      </c>
      <c r="D158" s="37"/>
      <c r="E158" s="37"/>
      <c r="F158" s="11">
        <v>0</v>
      </c>
    </row>
    <row r="159" spans="1:6" ht="25.5" x14ac:dyDescent="0.2">
      <c r="A159" s="9" t="s">
        <v>62</v>
      </c>
      <c r="B159" s="10" t="s">
        <v>192</v>
      </c>
      <c r="C159" s="11">
        <v>0</v>
      </c>
      <c r="D159" s="37"/>
      <c r="E159" s="37"/>
      <c r="F159" s="11">
        <v>0</v>
      </c>
    </row>
    <row r="160" spans="1:6" ht="25.5" x14ac:dyDescent="0.2">
      <c r="A160" s="9" t="s">
        <v>63</v>
      </c>
      <c r="B160" s="10" t="s">
        <v>193</v>
      </c>
      <c r="C160" s="11">
        <v>0</v>
      </c>
      <c r="D160" s="37"/>
      <c r="E160" s="37"/>
      <c r="F160" s="11">
        <v>0</v>
      </c>
    </row>
    <row r="161" spans="1:6" x14ac:dyDescent="0.2">
      <c r="A161" s="9" t="s">
        <v>64</v>
      </c>
      <c r="B161" s="10" t="s">
        <v>194</v>
      </c>
      <c r="C161" s="11">
        <v>0</v>
      </c>
      <c r="D161" s="37"/>
      <c r="E161" s="37"/>
      <c r="F161" s="11">
        <v>0</v>
      </c>
    </row>
    <row r="162" spans="1:6" ht="25.5" x14ac:dyDescent="0.2">
      <c r="A162" s="9" t="s">
        <v>65</v>
      </c>
      <c r="B162" s="10" t="s">
        <v>195</v>
      </c>
      <c r="C162" s="11">
        <v>0</v>
      </c>
      <c r="D162" s="37"/>
      <c r="E162" s="37"/>
      <c r="F162" s="11">
        <v>0</v>
      </c>
    </row>
    <row r="163" spans="1:6" x14ac:dyDescent="0.2">
      <c r="A163" s="9" t="s">
        <v>66</v>
      </c>
      <c r="B163" s="10" t="s">
        <v>196</v>
      </c>
      <c r="C163" s="11">
        <v>4164000</v>
      </c>
      <c r="D163" s="37"/>
      <c r="E163" s="37"/>
      <c r="F163" s="11">
        <f>SUM(C163:E163)</f>
        <v>4164000</v>
      </c>
    </row>
    <row r="164" spans="1:6" ht="25.5" x14ac:dyDescent="0.2">
      <c r="A164" s="12" t="s">
        <v>67</v>
      </c>
      <c r="B164" s="13" t="s">
        <v>197</v>
      </c>
      <c r="C164" s="14">
        <f>SUM(C156:C163)</f>
        <v>4267000</v>
      </c>
      <c r="D164" s="14">
        <f>SUM(D156:D163)</f>
        <v>0</v>
      </c>
      <c r="E164" s="14">
        <f>SUM(E156:E163)</f>
        <v>0</v>
      </c>
      <c r="F164" s="14">
        <f>SUM(F156:F163)</f>
        <v>4267000</v>
      </c>
    </row>
    <row r="165" spans="1:6" x14ac:dyDescent="0.2">
      <c r="A165" s="9" t="s">
        <v>68</v>
      </c>
      <c r="B165" s="10" t="s">
        <v>198</v>
      </c>
      <c r="C165" s="11">
        <v>0</v>
      </c>
      <c r="D165" s="37"/>
      <c r="E165" s="37"/>
      <c r="F165" s="11">
        <v>0</v>
      </c>
    </row>
    <row r="166" spans="1:6" ht="25.5" x14ac:dyDescent="0.2">
      <c r="A166" s="9" t="s">
        <v>69</v>
      </c>
      <c r="B166" s="10" t="s">
        <v>199</v>
      </c>
      <c r="C166" s="11">
        <v>0</v>
      </c>
      <c r="D166" s="37"/>
      <c r="E166" s="37"/>
      <c r="F166" s="11">
        <v>0</v>
      </c>
    </row>
    <row r="167" spans="1:6" ht="25.5" x14ac:dyDescent="0.2">
      <c r="A167" s="9" t="s">
        <v>70</v>
      </c>
      <c r="B167" s="10" t="s">
        <v>200</v>
      </c>
      <c r="C167" s="11">
        <v>0</v>
      </c>
      <c r="D167" s="37"/>
      <c r="E167" s="37"/>
      <c r="F167" s="11">
        <v>0</v>
      </c>
    </row>
    <row r="168" spans="1:6" x14ac:dyDescent="0.2">
      <c r="A168" s="9" t="s">
        <v>71</v>
      </c>
      <c r="B168" s="10" t="s">
        <v>201</v>
      </c>
      <c r="C168" s="11">
        <v>0</v>
      </c>
      <c r="D168" s="37"/>
      <c r="E168" s="37"/>
      <c r="F168" s="11">
        <v>0</v>
      </c>
    </row>
    <row r="169" spans="1:6" ht="25.5" x14ac:dyDescent="0.2">
      <c r="A169" s="12" t="s">
        <v>72</v>
      </c>
      <c r="B169" s="13" t="s">
        <v>202</v>
      </c>
      <c r="C169" s="14">
        <v>0</v>
      </c>
      <c r="D169" s="37"/>
      <c r="E169" s="37"/>
      <c r="F169" s="14">
        <v>0</v>
      </c>
    </row>
    <row r="170" spans="1:6" ht="38.25" x14ac:dyDescent="0.2">
      <c r="A170" s="9" t="s">
        <v>73</v>
      </c>
      <c r="B170" s="10" t="s">
        <v>203</v>
      </c>
      <c r="C170" s="11">
        <v>0</v>
      </c>
      <c r="D170" s="37"/>
      <c r="E170" s="37"/>
      <c r="F170" s="11">
        <v>0</v>
      </c>
    </row>
    <row r="171" spans="1:6" ht="38.25" x14ac:dyDescent="0.2">
      <c r="A171" s="9" t="s">
        <v>74</v>
      </c>
      <c r="B171" s="10" t="s">
        <v>204</v>
      </c>
      <c r="C171" s="11">
        <v>0</v>
      </c>
      <c r="D171" s="37"/>
      <c r="E171" s="37"/>
      <c r="F171" s="11">
        <v>0</v>
      </c>
    </row>
    <row r="172" spans="1:6" ht="38.25" x14ac:dyDescent="0.2">
      <c r="A172" s="9" t="s">
        <v>75</v>
      </c>
      <c r="B172" s="10" t="s">
        <v>205</v>
      </c>
      <c r="C172" s="11">
        <v>0</v>
      </c>
      <c r="D172" s="37"/>
      <c r="E172" s="37"/>
      <c r="F172" s="11">
        <v>0</v>
      </c>
    </row>
    <row r="173" spans="1:6" ht="25.5" x14ac:dyDescent="0.2">
      <c r="A173" s="9" t="s">
        <v>76</v>
      </c>
      <c r="B173" s="10" t="s">
        <v>206</v>
      </c>
      <c r="C173" s="43">
        <v>739000</v>
      </c>
      <c r="D173" s="44"/>
      <c r="E173" s="44"/>
      <c r="F173" s="43">
        <f>SUM(C173:E173)</f>
        <v>739000</v>
      </c>
    </row>
    <row r="174" spans="1:6" ht="38.25" x14ac:dyDescent="0.2">
      <c r="A174" s="9" t="s">
        <v>77</v>
      </c>
      <c r="B174" s="10" t="s">
        <v>207</v>
      </c>
      <c r="C174" s="43">
        <v>0</v>
      </c>
      <c r="D174" s="44"/>
      <c r="E174" s="44"/>
      <c r="F174" s="43">
        <v>0</v>
      </c>
    </row>
    <row r="175" spans="1:6" ht="38.25" x14ac:dyDescent="0.2">
      <c r="A175" s="9" t="s">
        <v>78</v>
      </c>
      <c r="B175" s="10" t="s">
        <v>208</v>
      </c>
      <c r="C175" s="43">
        <v>0</v>
      </c>
      <c r="D175" s="44"/>
      <c r="E175" s="44"/>
      <c r="F175" s="43">
        <v>0</v>
      </c>
    </row>
    <row r="176" spans="1:6" x14ac:dyDescent="0.2">
      <c r="A176" s="9" t="s">
        <v>79</v>
      </c>
      <c r="B176" s="10" t="s">
        <v>209</v>
      </c>
      <c r="C176" s="43">
        <v>0</v>
      </c>
      <c r="D176" s="44"/>
      <c r="E176" s="44"/>
      <c r="F176" s="43">
        <v>0</v>
      </c>
    </row>
    <row r="177" spans="1:6" x14ac:dyDescent="0.2">
      <c r="A177" s="9" t="s">
        <v>80</v>
      </c>
      <c r="B177" s="10" t="s">
        <v>210</v>
      </c>
      <c r="C177" s="43">
        <v>0</v>
      </c>
      <c r="D177" s="44"/>
      <c r="E177" s="44"/>
      <c r="F177" s="43">
        <v>0</v>
      </c>
    </row>
    <row r="178" spans="1:6" ht="25.5" x14ac:dyDescent="0.2">
      <c r="A178" s="9" t="s">
        <v>81</v>
      </c>
      <c r="B178" s="10" t="s">
        <v>211</v>
      </c>
      <c r="C178" s="43">
        <v>0</v>
      </c>
      <c r="D178" s="44"/>
      <c r="E178" s="44"/>
      <c r="F178" s="43">
        <v>0</v>
      </c>
    </row>
    <row r="179" spans="1:6" ht="25.5" x14ac:dyDescent="0.2">
      <c r="A179" s="9" t="s">
        <v>82</v>
      </c>
      <c r="B179" s="10" t="s">
        <v>212</v>
      </c>
      <c r="C179" s="43">
        <v>2959998</v>
      </c>
      <c r="D179" s="44"/>
      <c r="E179" s="44"/>
      <c r="F179" s="45">
        <f>SUM(C179:E179)</f>
        <v>2959998</v>
      </c>
    </row>
    <row r="180" spans="1:6" ht="14.25" x14ac:dyDescent="0.2">
      <c r="A180" s="9" t="s">
        <v>83</v>
      </c>
      <c r="B180" s="10" t="s">
        <v>213</v>
      </c>
      <c r="C180" s="55">
        <v>9694970</v>
      </c>
      <c r="D180" s="37"/>
      <c r="E180" s="37"/>
      <c r="F180" s="42">
        <f>SUM(C180:E180)</f>
        <v>9694970</v>
      </c>
    </row>
    <row r="181" spans="1:6" ht="25.5" x14ac:dyDescent="0.2">
      <c r="A181" s="12" t="s">
        <v>84</v>
      </c>
      <c r="B181" s="13" t="s">
        <v>214</v>
      </c>
      <c r="C181" s="14">
        <f>SUM(C169:C180)</f>
        <v>13393968</v>
      </c>
      <c r="D181" s="14">
        <f>SUM(D169:D180)</f>
        <v>0</v>
      </c>
      <c r="E181" s="14">
        <f>SUM(E169:E180)</f>
        <v>0</v>
      </c>
      <c r="F181" s="14">
        <f>SUM(F169:F180)</f>
        <v>13393968</v>
      </c>
    </row>
    <row r="182" spans="1:6" ht="25.5" x14ac:dyDescent="0.2">
      <c r="A182" s="9" t="s">
        <v>85</v>
      </c>
      <c r="B182" s="10" t="s">
        <v>215</v>
      </c>
      <c r="C182" s="11">
        <v>0</v>
      </c>
      <c r="D182" s="37"/>
      <c r="E182" s="37"/>
      <c r="F182" s="11">
        <v>0</v>
      </c>
    </row>
    <row r="183" spans="1:6" x14ac:dyDescent="0.2">
      <c r="A183" s="9" t="s">
        <v>86</v>
      </c>
      <c r="B183" s="10" t="s">
        <v>216</v>
      </c>
      <c r="C183" s="11">
        <v>0</v>
      </c>
      <c r="D183" s="37"/>
      <c r="E183" s="37"/>
      <c r="F183" s="11">
        <v>0</v>
      </c>
    </row>
    <row r="184" spans="1:6" ht="25.5" x14ac:dyDescent="0.2">
      <c r="A184" s="9" t="s">
        <v>87</v>
      </c>
      <c r="B184" s="10" t="s">
        <v>217</v>
      </c>
      <c r="C184" s="11">
        <v>0</v>
      </c>
      <c r="D184" s="37"/>
      <c r="E184" s="37"/>
      <c r="F184" s="11">
        <v>0</v>
      </c>
    </row>
    <row r="185" spans="1:6" ht="25.5" x14ac:dyDescent="0.2">
      <c r="A185" s="9" t="s">
        <v>88</v>
      </c>
      <c r="B185" s="10" t="s">
        <v>218</v>
      </c>
      <c r="C185" s="11">
        <v>4685030</v>
      </c>
      <c r="D185" s="37"/>
      <c r="E185" s="37"/>
      <c r="F185" s="11">
        <f>SUM(C185:E185)</f>
        <v>4685030</v>
      </c>
    </row>
    <row r="186" spans="1:6" x14ac:dyDescent="0.2">
      <c r="A186" s="9" t="s">
        <v>89</v>
      </c>
      <c r="B186" s="10" t="s">
        <v>219</v>
      </c>
      <c r="C186" s="11">
        <v>0</v>
      </c>
      <c r="D186" s="37"/>
      <c r="E186" s="37"/>
      <c r="F186" s="11">
        <v>0</v>
      </c>
    </row>
    <row r="187" spans="1:6" ht="25.5" x14ac:dyDescent="0.2">
      <c r="A187" s="9" t="s">
        <v>90</v>
      </c>
      <c r="B187" s="10" t="s">
        <v>220</v>
      </c>
      <c r="C187" s="11">
        <v>0</v>
      </c>
      <c r="D187" s="37"/>
      <c r="E187" s="37"/>
      <c r="F187" s="11">
        <v>0</v>
      </c>
    </row>
    <row r="188" spans="1:6" ht="25.5" x14ac:dyDescent="0.2">
      <c r="A188" s="9" t="s">
        <v>91</v>
      </c>
      <c r="B188" s="10" t="s">
        <v>221</v>
      </c>
      <c r="C188" s="11">
        <v>1264970</v>
      </c>
      <c r="D188" s="37"/>
      <c r="E188" s="37"/>
      <c r="F188" s="11">
        <f>SUM(C188:E188)</f>
        <v>1264970</v>
      </c>
    </row>
    <row r="189" spans="1:6" x14ac:dyDescent="0.2">
      <c r="A189" s="12" t="s">
        <v>92</v>
      </c>
      <c r="B189" s="13" t="s">
        <v>222</v>
      </c>
      <c r="C189" s="14">
        <f>SUM(C182:C188)</f>
        <v>5950000</v>
      </c>
      <c r="D189" s="14">
        <f>SUM(D182:D188)</f>
        <v>0</v>
      </c>
      <c r="E189" s="14">
        <f>SUM(E182:E188)</f>
        <v>0</v>
      </c>
      <c r="F189" s="14">
        <f>SUM(F182:F188)</f>
        <v>5950000</v>
      </c>
    </row>
    <row r="190" spans="1:6" x14ac:dyDescent="0.2">
      <c r="A190" s="9" t="s">
        <v>93</v>
      </c>
      <c r="B190" s="10" t="s">
        <v>223</v>
      </c>
      <c r="C190" s="56">
        <v>9985005</v>
      </c>
      <c r="D190" s="37"/>
      <c r="E190" s="37"/>
      <c r="F190" s="11">
        <f>SUM(C190:E190)</f>
        <v>9985005</v>
      </c>
    </row>
    <row r="191" spans="1:6" x14ac:dyDescent="0.2">
      <c r="A191" s="9" t="s">
        <v>94</v>
      </c>
      <c r="B191" s="10" t="s">
        <v>224</v>
      </c>
      <c r="C191" s="43">
        <v>0</v>
      </c>
      <c r="D191" s="37"/>
      <c r="E191" s="37"/>
      <c r="F191" s="11">
        <f>SUM(C191:E191)</f>
        <v>0</v>
      </c>
    </row>
    <row r="192" spans="1:6" x14ac:dyDescent="0.2">
      <c r="A192" s="9" t="s">
        <v>95</v>
      </c>
      <c r="B192" s="10" t="s">
        <v>225</v>
      </c>
      <c r="C192" s="43">
        <v>0</v>
      </c>
      <c r="D192" s="37"/>
      <c r="E192" s="37"/>
      <c r="F192" s="11">
        <f>SUM(C192:E192)</f>
        <v>0</v>
      </c>
    </row>
    <row r="193" spans="1:6" ht="25.5" x14ac:dyDescent="0.2">
      <c r="A193" s="9" t="s">
        <v>96</v>
      </c>
      <c r="B193" s="10" t="s">
        <v>226</v>
      </c>
      <c r="C193" s="56">
        <v>2695977</v>
      </c>
      <c r="D193" s="37"/>
      <c r="E193" s="37"/>
      <c r="F193" s="11">
        <f>SUM(C193:E193)</f>
        <v>2695977</v>
      </c>
    </row>
    <row r="194" spans="1:6" x14ac:dyDescent="0.2">
      <c r="A194" s="12" t="s">
        <v>97</v>
      </c>
      <c r="B194" s="13" t="s">
        <v>227</v>
      </c>
      <c r="C194" s="14">
        <f>SUM(C190:C193)</f>
        <v>12680982</v>
      </c>
      <c r="D194" s="14">
        <f>SUM(D190:D193)</f>
        <v>0</v>
      </c>
      <c r="E194" s="14">
        <f>SUM(E190:E193)</f>
        <v>0</v>
      </c>
      <c r="F194" s="14">
        <f>SUM(F190:F193)</f>
        <v>12680982</v>
      </c>
    </row>
    <row r="195" spans="1:6" ht="38.25" x14ac:dyDescent="0.2">
      <c r="A195" s="9" t="s">
        <v>98</v>
      </c>
      <c r="B195" s="10" t="s">
        <v>228</v>
      </c>
      <c r="C195" s="11">
        <v>0</v>
      </c>
      <c r="D195" s="37"/>
      <c r="E195" s="37"/>
      <c r="F195" s="11">
        <v>0</v>
      </c>
    </row>
    <row r="196" spans="1:6" ht="38.25" x14ac:dyDescent="0.2">
      <c r="A196" s="9" t="s">
        <v>99</v>
      </c>
      <c r="B196" s="10" t="s">
        <v>229</v>
      </c>
      <c r="C196" s="11">
        <v>0</v>
      </c>
      <c r="D196" s="37"/>
      <c r="E196" s="37"/>
      <c r="F196" s="11">
        <v>0</v>
      </c>
    </row>
    <row r="197" spans="1:6" ht="38.25" x14ac:dyDescent="0.2">
      <c r="A197" s="9" t="s">
        <v>100</v>
      </c>
      <c r="B197" s="10" t="s">
        <v>230</v>
      </c>
      <c r="C197" s="11">
        <v>0</v>
      </c>
      <c r="D197" s="37"/>
      <c r="E197" s="37"/>
      <c r="F197" s="11">
        <v>0</v>
      </c>
    </row>
    <row r="198" spans="1:6" ht="25.5" x14ac:dyDescent="0.2">
      <c r="A198" s="9" t="s">
        <v>101</v>
      </c>
      <c r="B198" s="10" t="s">
        <v>231</v>
      </c>
      <c r="C198" s="11">
        <v>0</v>
      </c>
      <c r="D198" s="37"/>
      <c r="E198" s="37"/>
      <c r="F198" s="11">
        <v>0</v>
      </c>
    </row>
    <row r="199" spans="1:6" ht="38.25" x14ac:dyDescent="0.2">
      <c r="A199" s="9" t="s">
        <v>102</v>
      </c>
      <c r="B199" s="10" t="s">
        <v>232</v>
      </c>
      <c r="C199" s="11">
        <v>0</v>
      </c>
      <c r="D199" s="37"/>
      <c r="E199" s="37"/>
      <c r="F199" s="11">
        <v>0</v>
      </c>
    </row>
    <row r="200" spans="1:6" ht="38.25" x14ac:dyDescent="0.2">
      <c r="A200" s="9" t="s">
        <v>103</v>
      </c>
      <c r="B200" s="10" t="s">
        <v>233</v>
      </c>
      <c r="C200" s="11">
        <v>0</v>
      </c>
      <c r="D200" s="37"/>
      <c r="E200" s="37"/>
      <c r="F200" s="11">
        <v>0</v>
      </c>
    </row>
    <row r="201" spans="1:6" x14ac:dyDescent="0.2">
      <c r="A201" s="9" t="s">
        <v>234</v>
      </c>
      <c r="B201" s="10" t="s">
        <v>235</v>
      </c>
      <c r="C201" s="11">
        <v>0</v>
      </c>
      <c r="D201" s="37"/>
      <c r="E201" s="37"/>
      <c r="F201" s="11">
        <v>0</v>
      </c>
    </row>
    <row r="202" spans="1:6" ht="25.5" x14ac:dyDescent="0.2">
      <c r="A202" s="9" t="s">
        <v>236</v>
      </c>
      <c r="B202" s="10" t="s">
        <v>237</v>
      </c>
      <c r="C202" s="11">
        <v>0</v>
      </c>
      <c r="D202" s="37"/>
      <c r="E202" s="37"/>
      <c r="F202" s="11">
        <v>0</v>
      </c>
    </row>
    <row r="203" spans="1:6" ht="25.5" x14ac:dyDescent="0.2">
      <c r="A203" s="9" t="s">
        <v>238</v>
      </c>
      <c r="B203" s="10" t="s">
        <v>239</v>
      </c>
      <c r="C203" s="11">
        <v>0</v>
      </c>
      <c r="D203" s="37"/>
      <c r="E203" s="37"/>
      <c r="F203" s="11">
        <v>0</v>
      </c>
    </row>
    <row r="204" spans="1:6" ht="25.5" x14ac:dyDescent="0.2">
      <c r="A204" s="12" t="s">
        <v>240</v>
      </c>
      <c r="B204" s="13" t="s">
        <v>241</v>
      </c>
      <c r="C204" s="14">
        <v>0</v>
      </c>
      <c r="D204" s="37"/>
      <c r="E204" s="37"/>
      <c r="F204" s="14">
        <v>0</v>
      </c>
    </row>
    <row r="205" spans="1:6" ht="25.5" x14ac:dyDescent="0.2">
      <c r="A205" s="12" t="s">
        <v>242</v>
      </c>
      <c r="B205" s="13" t="s">
        <v>243</v>
      </c>
      <c r="C205" s="14">
        <f>SUM(C129)+C130+C155+C164+C181+C189+C194+C204</f>
        <v>120077607</v>
      </c>
      <c r="D205" s="14">
        <f>SUM(D129)+D130+D155+D164+D181+D189+D194+D204</f>
        <v>0</v>
      </c>
      <c r="E205" s="14">
        <f>SUM(E129)+E130+E155+E164+E181+E189+E194+E204</f>
        <v>0</v>
      </c>
      <c r="F205" s="14">
        <f>SUM(F129)+F130+F155+F164+F181+F189+F194+F204</f>
        <v>120077607</v>
      </c>
    </row>
    <row r="206" spans="1:6" ht="15" x14ac:dyDescent="0.25">
      <c r="A206" s="1"/>
      <c r="B206" s="1"/>
      <c r="C206" s="1"/>
      <c r="D206" s="19"/>
      <c r="E206" s="19"/>
      <c r="F206" s="19"/>
    </row>
    <row r="207" spans="1:6" ht="15" x14ac:dyDescent="0.25">
      <c r="A207" s="99" t="s">
        <v>351</v>
      </c>
      <c r="B207" s="100"/>
      <c r="C207" s="100"/>
      <c r="D207" s="19"/>
      <c r="E207" s="19"/>
      <c r="F207" s="19"/>
    </row>
    <row r="208" spans="1:6" ht="25.5" x14ac:dyDescent="0.2">
      <c r="A208" s="9" t="s">
        <v>13</v>
      </c>
      <c r="B208" s="10" t="s">
        <v>312</v>
      </c>
      <c r="C208" s="11">
        <v>0</v>
      </c>
      <c r="D208" s="37"/>
      <c r="E208" s="37"/>
      <c r="F208" s="11">
        <v>0</v>
      </c>
    </row>
    <row r="209" spans="1:6" ht="25.5" x14ac:dyDescent="0.2">
      <c r="A209" s="9" t="s">
        <v>14</v>
      </c>
      <c r="B209" s="10" t="s">
        <v>313</v>
      </c>
      <c r="C209" s="11">
        <v>0</v>
      </c>
      <c r="D209" s="37"/>
      <c r="E209" s="37"/>
      <c r="F209" s="11">
        <v>0</v>
      </c>
    </row>
    <row r="210" spans="1:6" ht="25.5" x14ac:dyDescent="0.2">
      <c r="A210" s="9" t="s">
        <v>15</v>
      </c>
      <c r="B210" s="10" t="s">
        <v>314</v>
      </c>
      <c r="C210" s="11">
        <v>0</v>
      </c>
      <c r="D210" s="37"/>
      <c r="E210" s="37"/>
      <c r="F210" s="11">
        <v>0</v>
      </c>
    </row>
    <row r="211" spans="1:6" ht="25.5" x14ac:dyDescent="0.2">
      <c r="A211" s="12" t="s">
        <v>16</v>
      </c>
      <c r="B211" s="13" t="s">
        <v>315</v>
      </c>
      <c r="C211" s="14">
        <v>0</v>
      </c>
      <c r="D211" s="37"/>
      <c r="E211" s="37"/>
      <c r="F211" s="14">
        <v>0</v>
      </c>
    </row>
    <row r="212" spans="1:6" ht="25.5" x14ac:dyDescent="0.2">
      <c r="A212" s="9" t="s">
        <v>17</v>
      </c>
      <c r="B212" s="10" t="s">
        <v>316</v>
      </c>
      <c r="C212" s="11">
        <v>0</v>
      </c>
      <c r="D212" s="37"/>
      <c r="E212" s="37"/>
      <c r="F212" s="11">
        <v>0</v>
      </c>
    </row>
    <row r="213" spans="1:6" ht="25.5" x14ac:dyDescent="0.2">
      <c r="A213" s="9" t="s">
        <v>18</v>
      </c>
      <c r="B213" s="10" t="s">
        <v>317</v>
      </c>
      <c r="C213" s="11">
        <v>0</v>
      </c>
      <c r="D213" s="37"/>
      <c r="E213" s="37"/>
      <c r="F213" s="11">
        <v>0</v>
      </c>
    </row>
    <row r="214" spans="1:6" x14ac:dyDescent="0.2">
      <c r="A214" s="9" t="s">
        <v>19</v>
      </c>
      <c r="B214" s="10" t="s">
        <v>318</v>
      </c>
      <c r="C214" s="11">
        <v>0</v>
      </c>
      <c r="D214" s="37"/>
      <c r="E214" s="37"/>
      <c r="F214" s="11">
        <v>0</v>
      </c>
    </row>
    <row r="215" spans="1:6" ht="25.5" x14ac:dyDescent="0.2">
      <c r="A215" s="9" t="s">
        <v>20</v>
      </c>
      <c r="B215" s="10" t="s">
        <v>319</v>
      </c>
      <c r="C215" s="11">
        <v>0</v>
      </c>
      <c r="D215" s="37"/>
      <c r="E215" s="37"/>
      <c r="F215" s="11">
        <v>0</v>
      </c>
    </row>
    <row r="216" spans="1:6" x14ac:dyDescent="0.2">
      <c r="A216" s="9" t="s">
        <v>21</v>
      </c>
      <c r="B216" s="10" t="s">
        <v>320</v>
      </c>
      <c r="C216" s="11">
        <v>0</v>
      </c>
      <c r="D216" s="37"/>
      <c r="E216" s="37"/>
      <c r="F216" s="11">
        <v>0</v>
      </c>
    </row>
    <row r="217" spans="1:6" ht="25.5" x14ac:dyDescent="0.2">
      <c r="A217" s="9" t="s">
        <v>22</v>
      </c>
      <c r="B217" s="10" t="s">
        <v>321</v>
      </c>
      <c r="C217" s="11">
        <v>0</v>
      </c>
      <c r="D217" s="37"/>
      <c r="E217" s="37"/>
      <c r="F217" s="11">
        <v>0</v>
      </c>
    </row>
    <row r="218" spans="1:6" ht="25.5" x14ac:dyDescent="0.2">
      <c r="A218" s="12" t="s">
        <v>23</v>
      </c>
      <c r="B218" s="13" t="s">
        <v>322</v>
      </c>
      <c r="C218" s="14">
        <v>0</v>
      </c>
      <c r="D218" s="37"/>
      <c r="E218" s="37"/>
      <c r="F218" s="14">
        <v>0</v>
      </c>
    </row>
    <row r="219" spans="1:6" ht="25.5" x14ac:dyDescent="0.2">
      <c r="A219" s="9" t="s">
        <v>24</v>
      </c>
      <c r="B219" s="10" t="s">
        <v>323</v>
      </c>
      <c r="C219" s="11">
        <v>0</v>
      </c>
      <c r="D219" s="37"/>
      <c r="E219" s="37"/>
      <c r="F219" s="11">
        <v>0</v>
      </c>
    </row>
    <row r="220" spans="1:6" ht="25.5" x14ac:dyDescent="0.2">
      <c r="A220" s="9" t="s">
        <v>25</v>
      </c>
      <c r="B220" s="10" t="s">
        <v>324</v>
      </c>
      <c r="C220" s="11">
        <v>2644672</v>
      </c>
      <c r="D220" s="37"/>
      <c r="E220" s="37"/>
      <c r="F220" s="11">
        <f>SUM(C220:E220)</f>
        <v>2644672</v>
      </c>
    </row>
    <row r="221" spans="1:6" ht="25.5" x14ac:dyDescent="0.2">
      <c r="A221" s="9" t="s">
        <v>26</v>
      </c>
      <c r="B221" s="10" t="s">
        <v>325</v>
      </c>
      <c r="C221" s="11"/>
      <c r="D221" s="37"/>
      <c r="E221" s="37"/>
      <c r="F221" s="11"/>
    </row>
    <row r="222" spans="1:6" ht="25.5" x14ac:dyDescent="0.2">
      <c r="A222" s="9" t="s">
        <v>27</v>
      </c>
      <c r="B222" s="10" t="s">
        <v>326</v>
      </c>
      <c r="C222" s="11">
        <v>0</v>
      </c>
      <c r="D222" s="37"/>
      <c r="E222" s="37"/>
      <c r="F222" s="11">
        <v>0</v>
      </c>
    </row>
    <row r="223" spans="1:6" x14ac:dyDescent="0.2">
      <c r="A223" s="9" t="s">
        <v>28</v>
      </c>
      <c r="B223" s="10" t="s">
        <v>327</v>
      </c>
      <c r="C223" s="11">
        <v>0</v>
      </c>
      <c r="D223" s="37"/>
      <c r="E223" s="37"/>
      <c r="F223" s="11">
        <v>0</v>
      </c>
    </row>
    <row r="224" spans="1:6" ht="25.5" x14ac:dyDescent="0.2">
      <c r="A224" s="9" t="s">
        <v>29</v>
      </c>
      <c r="B224" s="10" t="s">
        <v>328</v>
      </c>
      <c r="C224" s="11">
        <v>0</v>
      </c>
      <c r="D224" s="37"/>
      <c r="E224" s="37"/>
      <c r="F224" s="11">
        <v>0</v>
      </c>
    </row>
    <row r="225" spans="1:6" ht="25.5" x14ac:dyDescent="0.2">
      <c r="A225" s="9" t="s">
        <v>30</v>
      </c>
      <c r="B225" s="10" t="s">
        <v>329</v>
      </c>
      <c r="C225" s="11">
        <v>0</v>
      </c>
      <c r="D225" s="37"/>
      <c r="E225" s="37"/>
      <c r="F225" s="11">
        <v>0</v>
      </c>
    </row>
    <row r="226" spans="1:6" ht="25.5" x14ac:dyDescent="0.2">
      <c r="A226" s="9" t="s">
        <v>31</v>
      </c>
      <c r="B226" s="10" t="s">
        <v>330</v>
      </c>
      <c r="C226" s="11">
        <v>0</v>
      </c>
      <c r="D226" s="37"/>
      <c r="E226" s="37"/>
      <c r="F226" s="11">
        <v>0</v>
      </c>
    </row>
    <row r="227" spans="1:6" ht="25.5" x14ac:dyDescent="0.2">
      <c r="A227" s="12" t="s">
        <v>32</v>
      </c>
      <c r="B227" s="13" t="s">
        <v>331</v>
      </c>
      <c r="C227" s="14">
        <v>0</v>
      </c>
      <c r="D227" s="37"/>
      <c r="E227" s="37"/>
      <c r="F227" s="14">
        <v>0</v>
      </c>
    </row>
    <row r="228" spans="1:6" ht="25.5" x14ac:dyDescent="0.2">
      <c r="A228" s="12" t="s">
        <v>33</v>
      </c>
      <c r="B228" s="13" t="s">
        <v>332</v>
      </c>
      <c r="C228" s="14">
        <f>SUM(C218:C224)</f>
        <v>2644672</v>
      </c>
      <c r="D228" s="14">
        <f>SUM(D218:D224)</f>
        <v>0</v>
      </c>
      <c r="E228" s="14">
        <f>SUM(E218:E224)</f>
        <v>0</v>
      </c>
      <c r="F228" s="14">
        <f>SUM(F218:F224)</f>
        <v>2644672</v>
      </c>
    </row>
    <row r="229" spans="1:6" ht="25.5" x14ac:dyDescent="0.2">
      <c r="A229" s="9" t="s">
        <v>34</v>
      </c>
      <c r="B229" s="10" t="s">
        <v>333</v>
      </c>
      <c r="C229" s="11">
        <v>0</v>
      </c>
      <c r="D229" s="37"/>
      <c r="E229" s="37"/>
      <c r="F229" s="11">
        <v>0</v>
      </c>
    </row>
    <row r="230" spans="1:6" ht="25.5" x14ac:dyDescent="0.2">
      <c r="A230" s="9" t="s">
        <v>35</v>
      </c>
      <c r="B230" s="10" t="s">
        <v>334</v>
      </c>
      <c r="C230" s="11">
        <v>0</v>
      </c>
      <c r="D230" s="37"/>
      <c r="E230" s="37"/>
      <c r="F230" s="11">
        <v>0</v>
      </c>
    </row>
    <row r="231" spans="1:6" x14ac:dyDescent="0.2">
      <c r="A231" s="9" t="s">
        <v>36</v>
      </c>
      <c r="B231" s="10" t="s">
        <v>335</v>
      </c>
      <c r="C231" s="11">
        <v>0</v>
      </c>
      <c r="D231" s="37"/>
      <c r="E231" s="37"/>
      <c r="F231" s="11">
        <v>0</v>
      </c>
    </row>
    <row r="232" spans="1:6" ht="38.25" x14ac:dyDescent="0.2">
      <c r="A232" s="9" t="s">
        <v>37</v>
      </c>
      <c r="B232" s="10" t="s">
        <v>336</v>
      </c>
      <c r="C232" s="11">
        <v>0</v>
      </c>
      <c r="D232" s="37"/>
      <c r="E232" s="37"/>
      <c r="F232" s="11">
        <v>0</v>
      </c>
    </row>
    <row r="233" spans="1:6" ht="25.5" x14ac:dyDescent="0.2">
      <c r="A233" s="9" t="s">
        <v>38</v>
      </c>
      <c r="B233" s="10" t="s">
        <v>337</v>
      </c>
      <c r="C233" s="11">
        <v>0</v>
      </c>
      <c r="D233" s="37"/>
      <c r="E233" s="37"/>
      <c r="F233" s="11">
        <v>0</v>
      </c>
    </row>
    <row r="234" spans="1:6" ht="25.5" x14ac:dyDescent="0.2">
      <c r="A234" s="12" t="s">
        <v>39</v>
      </c>
      <c r="B234" s="13" t="s">
        <v>338</v>
      </c>
      <c r="C234" s="14">
        <v>0</v>
      </c>
      <c r="D234" s="37"/>
      <c r="E234" s="37"/>
      <c r="F234" s="14">
        <v>0</v>
      </c>
    </row>
    <row r="235" spans="1:6" ht="25.5" x14ac:dyDescent="0.2">
      <c r="A235" s="9" t="s">
        <v>40</v>
      </c>
      <c r="B235" s="10" t="s">
        <v>339</v>
      </c>
      <c r="C235" s="11">
        <v>0</v>
      </c>
      <c r="D235" s="37"/>
      <c r="E235" s="37"/>
      <c r="F235" s="11">
        <v>0</v>
      </c>
    </row>
    <row r="236" spans="1:6" x14ac:dyDescent="0.2">
      <c r="A236" s="9" t="s">
        <v>41</v>
      </c>
      <c r="B236" s="10" t="s">
        <v>340</v>
      </c>
      <c r="C236" s="11">
        <v>0</v>
      </c>
      <c r="D236" s="37"/>
      <c r="E236" s="37"/>
      <c r="F236" s="11">
        <v>0</v>
      </c>
    </row>
    <row r="237" spans="1:6" ht="25.5" x14ac:dyDescent="0.2">
      <c r="A237" s="12" t="s">
        <v>42</v>
      </c>
      <c r="B237" s="13" t="s">
        <v>341</v>
      </c>
      <c r="C237" s="14">
        <f>SUM(C228)+C234+C235+C236</f>
        <v>2644672</v>
      </c>
      <c r="D237" s="14">
        <f>SUM(D228)+D234+D235+D236</f>
        <v>0</v>
      </c>
      <c r="E237" s="14">
        <f>SUM(E228)+E234+E235+E236</f>
        <v>0</v>
      </c>
      <c r="F237" s="14">
        <f>SUM(F228)+F234+F235+F236</f>
        <v>2644672</v>
      </c>
    </row>
    <row r="238" spans="1:6" ht="15" x14ac:dyDescent="0.25">
      <c r="A238" s="1"/>
      <c r="B238" s="2"/>
      <c r="C238" s="39"/>
      <c r="D238" s="35"/>
      <c r="E238" s="35"/>
      <c r="F238" s="35"/>
    </row>
  </sheetData>
  <mergeCells count="3">
    <mergeCell ref="A7:F7"/>
    <mergeCell ref="A110:C110"/>
    <mergeCell ref="A207:C207"/>
  </mergeCells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D4" sqref="D4"/>
    </sheetView>
  </sheetViews>
  <sheetFormatPr defaultRowHeight="15" x14ac:dyDescent="0.25"/>
  <cols>
    <col min="1" max="1" width="9.140625" style="57"/>
    <col min="2" max="2" width="76.42578125" style="57" bestFit="1" customWidth="1"/>
    <col min="3" max="6" width="14.140625" style="57" bestFit="1" customWidth="1"/>
  </cols>
  <sheetData>
    <row r="1" spans="2:6" x14ac:dyDescent="0.25">
      <c r="B1" s="57" t="s">
        <v>469</v>
      </c>
    </row>
    <row r="3" spans="2:6" x14ac:dyDescent="0.25">
      <c r="B3" s="58" t="s">
        <v>360</v>
      </c>
    </row>
    <row r="5" spans="2:6" ht="15.75" thickBot="1" x14ac:dyDescent="0.3"/>
    <row r="6" spans="2:6" x14ac:dyDescent="0.25">
      <c r="B6" s="59" t="s">
        <v>361</v>
      </c>
      <c r="C6" s="60" t="s">
        <v>362</v>
      </c>
      <c r="D6" s="60" t="s">
        <v>363</v>
      </c>
      <c r="E6" s="61" t="s">
        <v>364</v>
      </c>
      <c r="F6" s="60" t="s">
        <v>365</v>
      </c>
    </row>
    <row r="7" spans="2:6" x14ac:dyDescent="0.25">
      <c r="B7" s="116" t="s">
        <v>366</v>
      </c>
      <c r="C7" s="117"/>
      <c r="D7" s="117"/>
      <c r="E7" s="118"/>
    </row>
    <row r="8" spans="2:6" x14ac:dyDescent="0.25">
      <c r="B8" s="62" t="s">
        <v>367</v>
      </c>
      <c r="C8" s="80">
        <v>8870000</v>
      </c>
      <c r="D8" s="80">
        <v>8880000</v>
      </c>
      <c r="E8" s="93">
        <v>8890000</v>
      </c>
      <c r="F8" s="80">
        <v>8900000</v>
      </c>
    </row>
    <row r="9" spans="2:6" x14ac:dyDescent="0.25">
      <c r="B9" s="62" t="s">
        <v>368</v>
      </c>
      <c r="C9" s="80">
        <v>75987796</v>
      </c>
      <c r="D9" s="80">
        <v>75988000</v>
      </c>
      <c r="E9" s="93">
        <v>75990000</v>
      </c>
      <c r="F9" s="80">
        <v>76000000</v>
      </c>
    </row>
    <row r="10" spans="2:6" x14ac:dyDescent="0.25">
      <c r="B10" s="62" t="s">
        <v>366</v>
      </c>
      <c r="C10" s="80">
        <v>7540000</v>
      </c>
      <c r="D10" s="80">
        <v>7555000</v>
      </c>
      <c r="E10" s="93">
        <v>7556000</v>
      </c>
      <c r="F10" s="80">
        <v>7557000</v>
      </c>
    </row>
    <row r="11" spans="2:6" x14ac:dyDescent="0.25">
      <c r="B11" s="62" t="s">
        <v>369</v>
      </c>
      <c r="C11" s="81">
        <v>26352268</v>
      </c>
      <c r="D11" s="80"/>
      <c r="E11" s="93"/>
      <c r="F11" s="80"/>
    </row>
    <row r="12" spans="2:6" x14ac:dyDescent="0.25">
      <c r="B12" s="62" t="s">
        <v>370</v>
      </c>
      <c r="C12" s="80"/>
      <c r="D12" s="80"/>
      <c r="E12" s="93"/>
      <c r="F12" s="80"/>
    </row>
    <row r="13" spans="2:6" x14ac:dyDescent="0.25">
      <c r="B13" s="65" t="s">
        <v>371</v>
      </c>
      <c r="C13" s="82">
        <f>SUM(C8:C12)</f>
        <v>118750064</v>
      </c>
      <c r="D13" s="82">
        <f>SUM(D8:D12)</f>
        <v>92423000</v>
      </c>
      <c r="E13" s="82">
        <f>SUM(E8:E12)</f>
        <v>92436000</v>
      </c>
      <c r="F13" s="82">
        <f>SUM(F8:F12)</f>
        <v>92457000</v>
      </c>
    </row>
    <row r="14" spans="2:6" x14ac:dyDescent="0.25">
      <c r="B14" s="116" t="s">
        <v>372</v>
      </c>
      <c r="C14" s="117"/>
      <c r="D14" s="117"/>
      <c r="E14" s="118"/>
    </row>
    <row r="15" spans="2:6" x14ac:dyDescent="0.25">
      <c r="B15" s="62" t="s">
        <v>372</v>
      </c>
      <c r="C15" s="63"/>
      <c r="D15" s="63"/>
      <c r="E15" s="64"/>
      <c r="F15" s="63"/>
    </row>
    <row r="16" spans="2:6" x14ac:dyDescent="0.25">
      <c r="B16" s="62" t="s">
        <v>373</v>
      </c>
      <c r="C16" s="81">
        <v>3972215</v>
      </c>
      <c r="D16" s="80"/>
      <c r="E16" s="93"/>
      <c r="F16" s="80"/>
    </row>
    <row r="17" spans="2:6" x14ac:dyDescent="0.25">
      <c r="B17" s="62" t="s">
        <v>374</v>
      </c>
      <c r="C17" s="80"/>
      <c r="D17" s="80"/>
      <c r="E17" s="93"/>
      <c r="F17" s="80"/>
    </row>
    <row r="18" spans="2:6" x14ac:dyDescent="0.25">
      <c r="B18" s="62" t="s">
        <v>375</v>
      </c>
      <c r="C18" s="80"/>
      <c r="D18" s="80"/>
      <c r="E18" s="93"/>
      <c r="F18" s="80"/>
    </row>
    <row r="19" spans="2:6" x14ac:dyDescent="0.25">
      <c r="B19" s="62" t="s">
        <v>376</v>
      </c>
      <c r="C19" s="80"/>
      <c r="D19" s="80"/>
      <c r="E19" s="93"/>
      <c r="F19" s="80"/>
    </row>
    <row r="20" spans="2:6" x14ac:dyDescent="0.25">
      <c r="B20" s="65" t="s">
        <v>377</v>
      </c>
      <c r="C20" s="82">
        <f>SUM(C16:C19)</f>
        <v>3972215</v>
      </c>
      <c r="D20" s="80"/>
      <c r="E20" s="93"/>
      <c r="F20" s="80"/>
    </row>
    <row r="21" spans="2:6" x14ac:dyDescent="0.25">
      <c r="B21" s="67" t="s">
        <v>378</v>
      </c>
      <c r="C21" s="85">
        <f>C13+C20</f>
        <v>122722279</v>
      </c>
      <c r="D21" s="94">
        <f>D13+D20</f>
        <v>92423000</v>
      </c>
      <c r="E21" s="94">
        <f>E13+E20</f>
        <v>92436000</v>
      </c>
      <c r="F21" s="85">
        <f>F13+F20</f>
        <v>92457000</v>
      </c>
    </row>
    <row r="22" spans="2:6" x14ac:dyDescent="0.25">
      <c r="B22" s="116" t="s">
        <v>379</v>
      </c>
      <c r="C22" s="117"/>
      <c r="D22" s="117"/>
      <c r="E22" s="118"/>
    </row>
    <row r="23" spans="2:6" x14ac:dyDescent="0.25">
      <c r="B23" s="62" t="s">
        <v>380</v>
      </c>
      <c r="C23" s="91">
        <v>39566364</v>
      </c>
      <c r="D23" s="91">
        <v>39567000</v>
      </c>
      <c r="E23" s="91">
        <v>39567000</v>
      </c>
      <c r="F23" s="91">
        <v>39567000</v>
      </c>
    </row>
    <row r="24" spans="2:6" x14ac:dyDescent="0.25">
      <c r="B24" s="62" t="s">
        <v>381</v>
      </c>
      <c r="C24" s="89">
        <v>6353086</v>
      </c>
      <c r="D24" s="91">
        <v>6354000</v>
      </c>
      <c r="E24" s="91">
        <v>6367000</v>
      </c>
      <c r="F24" s="91">
        <v>6388000</v>
      </c>
    </row>
    <row r="25" spans="2:6" x14ac:dyDescent="0.25">
      <c r="B25" s="62" t="s">
        <v>382</v>
      </c>
      <c r="C25" s="91">
        <v>37866207</v>
      </c>
      <c r="D25" s="91">
        <v>38535000</v>
      </c>
      <c r="E25" s="91">
        <v>38535000</v>
      </c>
      <c r="F25" s="91">
        <v>38535000</v>
      </c>
    </row>
    <row r="26" spans="2:6" x14ac:dyDescent="0.25">
      <c r="B26" s="62" t="s">
        <v>383</v>
      </c>
      <c r="C26" s="91">
        <v>3698998</v>
      </c>
      <c r="D26" s="91">
        <v>3699000</v>
      </c>
      <c r="E26" s="91">
        <v>3699000</v>
      </c>
      <c r="F26" s="91">
        <v>3699000</v>
      </c>
    </row>
    <row r="27" spans="2:6" x14ac:dyDescent="0.25">
      <c r="B27" s="62" t="s">
        <v>384</v>
      </c>
      <c r="C27" s="91">
        <v>4267000</v>
      </c>
      <c r="D27" s="91">
        <v>4268000</v>
      </c>
      <c r="E27" s="91">
        <v>4268000</v>
      </c>
      <c r="F27" s="91">
        <v>4268000</v>
      </c>
    </row>
    <row r="28" spans="2:6" x14ac:dyDescent="0.25">
      <c r="B28" s="62" t="s">
        <v>385</v>
      </c>
      <c r="C28" s="89">
        <v>2644672</v>
      </c>
      <c r="D28" s="91"/>
      <c r="E28" s="91"/>
      <c r="F28" s="91"/>
    </row>
    <row r="29" spans="2:6" x14ac:dyDescent="0.25">
      <c r="B29" s="62" t="s">
        <v>386</v>
      </c>
      <c r="C29" s="92">
        <v>9694970</v>
      </c>
      <c r="D29" s="91"/>
      <c r="E29" s="95"/>
      <c r="F29" s="91"/>
    </row>
    <row r="30" spans="2:6" x14ac:dyDescent="0.25">
      <c r="B30" s="65" t="s">
        <v>387</v>
      </c>
      <c r="C30" s="82">
        <f>SUM(C23:C29)</f>
        <v>104091297</v>
      </c>
      <c r="D30" s="82">
        <f>SUM(D23:D28)</f>
        <v>92423000</v>
      </c>
      <c r="E30" s="82">
        <f>SUM(E23:E28)</f>
        <v>92436000</v>
      </c>
      <c r="F30" s="82">
        <f>SUM(F23:F28)</f>
        <v>92457000</v>
      </c>
    </row>
    <row r="31" spans="2:6" x14ac:dyDescent="0.25">
      <c r="B31" s="116" t="s">
        <v>388</v>
      </c>
      <c r="C31" s="117"/>
      <c r="D31" s="117"/>
      <c r="E31" s="118"/>
    </row>
    <row r="32" spans="2:6" x14ac:dyDescent="0.25">
      <c r="B32" s="62" t="s">
        <v>389</v>
      </c>
      <c r="C32" s="80">
        <v>5950000</v>
      </c>
      <c r="D32" s="80"/>
      <c r="E32" s="93"/>
      <c r="F32" s="80"/>
    </row>
    <row r="33" spans="2:6" x14ac:dyDescent="0.25">
      <c r="B33" s="62" t="s">
        <v>390</v>
      </c>
      <c r="C33" s="80">
        <v>12680982</v>
      </c>
      <c r="D33" s="80"/>
      <c r="E33" s="93"/>
      <c r="F33" s="80"/>
    </row>
    <row r="34" spans="2:6" x14ac:dyDescent="0.25">
      <c r="B34" s="62" t="s">
        <v>391</v>
      </c>
      <c r="C34" s="80"/>
      <c r="D34" s="80"/>
      <c r="E34" s="93"/>
      <c r="F34" s="80"/>
    </row>
    <row r="35" spans="2:6" x14ac:dyDescent="0.25">
      <c r="B35" s="65" t="s">
        <v>392</v>
      </c>
      <c r="C35" s="82">
        <f>SUM(C32:C34)</f>
        <v>18630982</v>
      </c>
      <c r="D35" s="80"/>
      <c r="E35" s="93"/>
      <c r="F35" s="80"/>
    </row>
    <row r="36" spans="2:6" ht="15.75" thickBot="1" x14ac:dyDescent="0.3">
      <c r="B36" s="67" t="s">
        <v>393</v>
      </c>
      <c r="C36" s="96">
        <f>C30+C35</f>
        <v>122722279</v>
      </c>
      <c r="D36" s="96">
        <f>D30+D35</f>
        <v>92423000</v>
      </c>
      <c r="E36" s="96">
        <f>E30+E35</f>
        <v>92436000</v>
      </c>
      <c r="F36" s="96">
        <f>F30+F35</f>
        <v>92457000</v>
      </c>
    </row>
  </sheetData>
  <mergeCells count="4">
    <mergeCell ref="B7:E7"/>
    <mergeCell ref="B14:E14"/>
    <mergeCell ref="B22:E22"/>
    <mergeCell ref="B31:E31"/>
  </mergeCells>
  <pageMargins left="0.7" right="0.7" top="0.75" bottom="0.75" header="0.3" footer="0.3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4"/>
  <sheetViews>
    <sheetView zoomScaleNormal="100" workbookViewId="0">
      <selection activeCell="A3" sqref="A3:B3"/>
    </sheetView>
  </sheetViews>
  <sheetFormatPr defaultRowHeight="12.75" x14ac:dyDescent="0.2"/>
  <cols>
    <col min="1" max="1" width="8.140625" style="3" customWidth="1"/>
    <col min="2" max="2" width="41" style="3" customWidth="1"/>
    <col min="3" max="3" width="20.7109375" style="3" customWidth="1"/>
    <col min="4" max="4" width="11.28515625" style="3" customWidth="1"/>
    <col min="5" max="5" width="11.42578125" style="3" customWidth="1"/>
    <col min="6" max="6" width="11.7109375" style="3" customWidth="1"/>
    <col min="7" max="16384" width="9.140625" style="3"/>
  </cols>
  <sheetData>
    <row r="1" spans="1:32" ht="23.25" customHeight="1" x14ac:dyDescent="0.2"/>
    <row r="2" spans="1:32" ht="15" customHeight="1" x14ac:dyDescent="0.2"/>
    <row r="3" spans="1:32" ht="15" customHeight="1" x14ac:dyDescent="0.2">
      <c r="A3" s="101" t="s">
        <v>460</v>
      </c>
      <c r="B3" s="102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22"/>
      <c r="AD3" s="23"/>
      <c r="AE3" s="23"/>
      <c r="AF3" s="23"/>
    </row>
    <row r="4" spans="1:32" ht="15" customHeight="1" x14ac:dyDescent="0.2">
      <c r="A4" s="20"/>
      <c r="B4" s="21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17"/>
      <c r="AD4" s="17"/>
      <c r="AE4" s="17"/>
      <c r="AF4" s="17"/>
    </row>
    <row r="5" spans="1:32" ht="15" customHeight="1" x14ac:dyDescent="0.2">
      <c r="A5" s="20"/>
      <c r="B5" s="102" t="s">
        <v>352</v>
      </c>
      <c r="C5" s="105"/>
      <c r="D5" s="105"/>
      <c r="E5" s="105"/>
      <c r="F5" s="105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17"/>
      <c r="AD5" s="17"/>
      <c r="AE5" s="17"/>
      <c r="AF5" s="17"/>
    </row>
    <row r="6" spans="1:32" ht="15" customHeight="1" x14ac:dyDescent="0.2">
      <c r="A6" s="20"/>
      <c r="B6" s="21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17"/>
      <c r="AD6" s="17"/>
      <c r="AE6" s="17"/>
      <c r="AF6" s="17"/>
    </row>
    <row r="7" spans="1:32" ht="40.5" customHeight="1" x14ac:dyDescent="0.2">
      <c r="A7" s="15" t="s">
        <v>112</v>
      </c>
      <c r="B7" s="18" t="s">
        <v>57</v>
      </c>
      <c r="C7" s="28" t="s">
        <v>346</v>
      </c>
      <c r="D7" s="29" t="s">
        <v>347</v>
      </c>
      <c r="E7" s="29" t="s">
        <v>348</v>
      </c>
      <c r="F7" s="29" t="s">
        <v>11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17"/>
      <c r="AD7" s="17"/>
      <c r="AE7" s="17"/>
      <c r="AF7" s="17"/>
    </row>
    <row r="8" spans="1:32" ht="25.5" x14ac:dyDescent="0.2">
      <c r="A8" s="9" t="s">
        <v>13</v>
      </c>
      <c r="B8" s="10" t="s">
        <v>244</v>
      </c>
      <c r="C8" s="11">
        <v>17502157</v>
      </c>
      <c r="D8" s="19"/>
      <c r="E8" s="19"/>
      <c r="F8" s="11">
        <f t="shared" ref="F8:F13" si="0">SUM(C8:E8)</f>
        <v>17502157</v>
      </c>
    </row>
    <row r="9" spans="1:32" ht="25.5" x14ac:dyDescent="0.2">
      <c r="A9" s="9" t="s">
        <v>14</v>
      </c>
      <c r="B9" s="10" t="s">
        <v>245</v>
      </c>
      <c r="C9" s="11">
        <v>24848430</v>
      </c>
      <c r="D9" s="19"/>
      <c r="E9" s="19"/>
      <c r="F9" s="11">
        <f t="shared" si="0"/>
        <v>24848430</v>
      </c>
    </row>
    <row r="10" spans="1:32" ht="38.25" x14ac:dyDescent="0.2">
      <c r="A10" s="9" t="s">
        <v>15</v>
      </c>
      <c r="B10" s="10" t="s">
        <v>246</v>
      </c>
      <c r="C10" s="11">
        <v>22177210</v>
      </c>
      <c r="D10" s="19"/>
      <c r="E10" s="19"/>
      <c r="F10" s="11">
        <f t="shared" si="0"/>
        <v>22177210</v>
      </c>
    </row>
    <row r="11" spans="1:32" ht="25.5" x14ac:dyDescent="0.2">
      <c r="A11" s="9" t="s">
        <v>16</v>
      </c>
      <c r="B11" s="10" t="s">
        <v>247</v>
      </c>
      <c r="C11" s="11">
        <v>1800000</v>
      </c>
      <c r="D11" s="19"/>
      <c r="E11" s="19"/>
      <c r="F11" s="11">
        <f t="shared" si="0"/>
        <v>1800000</v>
      </c>
    </row>
    <row r="12" spans="1:32" ht="25.5" x14ac:dyDescent="0.2">
      <c r="A12" s="9" t="s">
        <v>17</v>
      </c>
      <c r="B12" s="10" t="s">
        <v>248</v>
      </c>
      <c r="C12" s="11"/>
      <c r="D12" s="19"/>
      <c r="E12" s="19"/>
      <c r="F12" s="11">
        <f t="shared" si="0"/>
        <v>0</v>
      </c>
    </row>
    <row r="13" spans="1:32" x14ac:dyDescent="0.2">
      <c r="A13" s="9" t="s">
        <v>18</v>
      </c>
      <c r="B13" s="10" t="s">
        <v>249</v>
      </c>
      <c r="C13" s="11">
        <v>0</v>
      </c>
      <c r="D13" s="19"/>
      <c r="E13" s="19"/>
      <c r="F13" s="11">
        <f t="shared" si="0"/>
        <v>0</v>
      </c>
    </row>
    <row r="14" spans="1:32" ht="25.5" x14ac:dyDescent="0.2">
      <c r="A14" s="12" t="s">
        <v>19</v>
      </c>
      <c r="B14" s="13" t="s">
        <v>250</v>
      </c>
      <c r="C14" s="14">
        <f>SUM(C8:C13)</f>
        <v>66327797</v>
      </c>
      <c r="D14" s="14">
        <f>SUM(D8:D13)</f>
        <v>0</v>
      </c>
      <c r="E14" s="14">
        <f>SUM(E8:E13)</f>
        <v>0</v>
      </c>
      <c r="F14" s="14">
        <f>SUM(F8:F13)</f>
        <v>66327797</v>
      </c>
    </row>
    <row r="15" spans="1:32" x14ac:dyDescent="0.2">
      <c r="A15" s="9" t="s">
        <v>20</v>
      </c>
      <c r="B15" s="10" t="s">
        <v>251</v>
      </c>
      <c r="C15" s="11">
        <v>0</v>
      </c>
      <c r="D15" s="19"/>
      <c r="E15" s="19"/>
      <c r="F15" s="11">
        <v>0</v>
      </c>
    </row>
    <row r="16" spans="1:32" ht="38.25" x14ac:dyDescent="0.2">
      <c r="A16" s="9" t="s">
        <v>21</v>
      </c>
      <c r="B16" s="10" t="s">
        <v>252</v>
      </c>
      <c r="C16" s="11">
        <v>0</v>
      </c>
      <c r="D16" s="19"/>
      <c r="E16" s="19"/>
      <c r="F16" s="11">
        <v>0</v>
      </c>
    </row>
    <row r="17" spans="1:6" ht="38.25" x14ac:dyDescent="0.2">
      <c r="A17" s="9" t="s">
        <v>22</v>
      </c>
      <c r="B17" s="10" t="s">
        <v>253</v>
      </c>
      <c r="C17" s="11">
        <v>0</v>
      </c>
      <c r="D17" s="19"/>
      <c r="E17" s="19"/>
      <c r="F17" s="11">
        <v>0</v>
      </c>
    </row>
    <row r="18" spans="1:6" ht="38.25" x14ac:dyDescent="0.2">
      <c r="A18" s="9" t="s">
        <v>23</v>
      </c>
      <c r="B18" s="10" t="s">
        <v>254</v>
      </c>
      <c r="C18" s="11">
        <v>0</v>
      </c>
      <c r="D18" s="19"/>
      <c r="E18" s="19"/>
      <c r="F18" s="11">
        <v>0</v>
      </c>
    </row>
    <row r="19" spans="1:6" ht="25.5" x14ac:dyDescent="0.2">
      <c r="A19" s="9" t="s">
        <v>24</v>
      </c>
      <c r="B19" s="10" t="s">
        <v>255</v>
      </c>
      <c r="C19" s="11">
        <v>9659999</v>
      </c>
      <c r="D19" s="19"/>
      <c r="E19" s="19"/>
      <c r="F19" s="11">
        <f>SUM(C19:E19)</f>
        <v>9659999</v>
      </c>
    </row>
    <row r="20" spans="1:6" ht="25.5" x14ac:dyDescent="0.2">
      <c r="A20" s="12" t="s">
        <v>25</v>
      </c>
      <c r="B20" s="13" t="s">
        <v>256</v>
      </c>
      <c r="C20" s="14">
        <f>SUM(C14:C19)</f>
        <v>75987796</v>
      </c>
      <c r="D20" s="14">
        <f>SUM(D14:D19)</f>
        <v>0</v>
      </c>
      <c r="E20" s="14">
        <f>SUM(E14:E19)</f>
        <v>0</v>
      </c>
      <c r="F20" s="14">
        <f>SUM(F14:F19)</f>
        <v>75987796</v>
      </c>
    </row>
    <row r="21" spans="1:6" ht="25.5" x14ac:dyDescent="0.2">
      <c r="A21" s="9" t="s">
        <v>26</v>
      </c>
      <c r="B21" s="10" t="s">
        <v>257</v>
      </c>
      <c r="C21" s="11">
        <v>0</v>
      </c>
      <c r="D21" s="19"/>
      <c r="E21" s="19"/>
      <c r="F21" s="11">
        <v>0</v>
      </c>
    </row>
    <row r="22" spans="1:6" ht="38.25" x14ac:dyDescent="0.2">
      <c r="A22" s="9" t="s">
        <v>27</v>
      </c>
      <c r="B22" s="10" t="s">
        <v>258</v>
      </c>
      <c r="C22" s="11">
        <v>0</v>
      </c>
      <c r="D22" s="19"/>
      <c r="E22" s="19"/>
      <c r="F22" s="11">
        <v>0</v>
      </c>
    </row>
    <row r="23" spans="1:6" ht="38.25" x14ac:dyDescent="0.2">
      <c r="A23" s="9" t="s">
        <v>28</v>
      </c>
      <c r="B23" s="10" t="s">
        <v>259</v>
      </c>
      <c r="C23" s="11">
        <v>0</v>
      </c>
      <c r="D23" s="19"/>
      <c r="E23" s="19"/>
      <c r="F23" s="11">
        <v>0</v>
      </c>
    </row>
    <row r="24" spans="1:6" ht="38.25" x14ac:dyDescent="0.2">
      <c r="A24" s="9" t="s">
        <v>29</v>
      </c>
      <c r="B24" s="10" t="s">
        <v>260</v>
      </c>
      <c r="C24" s="11">
        <v>0</v>
      </c>
      <c r="D24" s="19"/>
      <c r="E24" s="19"/>
      <c r="F24" s="11">
        <v>0</v>
      </c>
    </row>
    <row r="25" spans="1:6" ht="25.5" x14ac:dyDescent="0.2">
      <c r="A25" s="9" t="s">
        <v>30</v>
      </c>
      <c r="B25" s="10" t="s">
        <v>261</v>
      </c>
      <c r="C25" s="11">
        <v>3972215</v>
      </c>
      <c r="D25" s="19"/>
      <c r="E25" s="19"/>
      <c r="F25" s="11">
        <f>SUM(C25:E25)</f>
        <v>3972215</v>
      </c>
    </row>
    <row r="26" spans="1:6" ht="25.5" x14ac:dyDescent="0.2">
      <c r="A26" s="12" t="s">
        <v>31</v>
      </c>
      <c r="B26" s="13" t="s">
        <v>262</v>
      </c>
      <c r="C26" s="14">
        <f>SUM(C21:C25)</f>
        <v>3972215</v>
      </c>
      <c r="D26" s="14">
        <f>SUM(D21:D25)</f>
        <v>0</v>
      </c>
      <c r="E26" s="14">
        <f>SUM(E21:E25)</f>
        <v>0</v>
      </c>
      <c r="F26" s="14">
        <f>SUM(F21:F25)</f>
        <v>3972215</v>
      </c>
    </row>
    <row r="27" spans="1:6" x14ac:dyDescent="0.2">
      <c r="A27" s="9" t="s">
        <v>32</v>
      </c>
      <c r="B27" s="10" t="s">
        <v>263</v>
      </c>
      <c r="C27" s="11">
        <v>0</v>
      </c>
      <c r="D27" s="19"/>
      <c r="E27" s="19"/>
      <c r="F27" s="11">
        <v>0</v>
      </c>
    </row>
    <row r="28" spans="1:6" x14ac:dyDescent="0.2">
      <c r="A28" s="9" t="s">
        <v>33</v>
      </c>
      <c r="B28" s="10" t="s">
        <v>264</v>
      </c>
      <c r="C28" s="11">
        <v>0</v>
      </c>
      <c r="D28" s="19"/>
      <c r="E28" s="19"/>
      <c r="F28" s="11">
        <v>0</v>
      </c>
    </row>
    <row r="29" spans="1:6" x14ac:dyDescent="0.2">
      <c r="A29" s="12" t="s">
        <v>34</v>
      </c>
      <c r="B29" s="13" t="s">
        <v>265</v>
      </c>
      <c r="C29" s="14">
        <v>0</v>
      </c>
      <c r="D29" s="19"/>
      <c r="E29" s="19"/>
      <c r="F29" s="14">
        <v>0</v>
      </c>
    </row>
    <row r="30" spans="1:6" x14ac:dyDescent="0.2">
      <c r="A30" s="9" t="s">
        <v>35</v>
      </c>
      <c r="B30" s="10" t="s">
        <v>266</v>
      </c>
      <c r="C30" s="11">
        <v>0</v>
      </c>
      <c r="D30" s="19"/>
      <c r="E30" s="19"/>
      <c r="F30" s="11">
        <v>0</v>
      </c>
    </row>
    <row r="31" spans="1:6" ht="25.5" x14ac:dyDescent="0.2">
      <c r="A31" s="9" t="s">
        <v>36</v>
      </c>
      <c r="B31" s="10" t="s">
        <v>267</v>
      </c>
      <c r="C31" s="11">
        <v>0</v>
      </c>
      <c r="D31" s="19"/>
      <c r="E31" s="19"/>
      <c r="F31" s="11">
        <v>0</v>
      </c>
    </row>
    <row r="32" spans="1:6" x14ac:dyDescent="0.2">
      <c r="A32" s="9" t="s">
        <v>37</v>
      </c>
      <c r="B32" s="10" t="s">
        <v>268</v>
      </c>
      <c r="C32" s="11">
        <v>2670000</v>
      </c>
      <c r="D32" s="19"/>
      <c r="E32" s="19"/>
      <c r="F32" s="11">
        <f>SUM(C32:E32)</f>
        <v>2670000</v>
      </c>
    </row>
    <row r="33" spans="1:6" x14ac:dyDescent="0.2">
      <c r="A33" s="9" t="s">
        <v>38</v>
      </c>
      <c r="B33" s="10" t="s">
        <v>269</v>
      </c>
      <c r="C33" s="11">
        <v>1428000</v>
      </c>
      <c r="D33" s="19">
        <v>2772000</v>
      </c>
      <c r="E33" s="19"/>
      <c r="F33" s="4">
        <f>SUM(C33:E33)</f>
        <v>4200000</v>
      </c>
    </row>
    <row r="34" spans="1:6" x14ac:dyDescent="0.2">
      <c r="A34" s="9" t="s">
        <v>39</v>
      </c>
      <c r="B34" s="10" t="s">
        <v>270</v>
      </c>
      <c r="C34" s="11">
        <v>0</v>
      </c>
      <c r="D34" s="19"/>
      <c r="E34" s="19"/>
      <c r="F34" s="4"/>
    </row>
    <row r="35" spans="1:6" ht="25.5" x14ac:dyDescent="0.2">
      <c r="A35" s="9" t="s">
        <v>40</v>
      </c>
      <c r="B35" s="10" t="s">
        <v>271</v>
      </c>
      <c r="C35" s="11">
        <v>0</v>
      </c>
      <c r="D35" s="19"/>
      <c r="E35" s="19"/>
      <c r="F35" s="4"/>
    </row>
    <row r="36" spans="1:6" x14ac:dyDescent="0.2">
      <c r="A36" s="9" t="s">
        <v>41</v>
      </c>
      <c r="B36" s="10" t="s">
        <v>272</v>
      </c>
      <c r="C36" s="11">
        <v>2000000</v>
      </c>
      <c r="D36" s="19"/>
      <c r="E36" s="19"/>
      <c r="F36" s="4">
        <f>SUM(C36:E36)</f>
        <v>2000000</v>
      </c>
    </row>
    <row r="37" spans="1:6" ht="25.5" x14ac:dyDescent="0.2">
      <c r="A37" s="9" t="s">
        <v>42</v>
      </c>
      <c r="B37" s="10" t="s">
        <v>273</v>
      </c>
      <c r="C37" s="11">
        <v>0</v>
      </c>
      <c r="D37" s="19"/>
      <c r="E37" s="19"/>
      <c r="F37" s="4"/>
    </row>
    <row r="38" spans="1:6" ht="25.5" x14ac:dyDescent="0.2">
      <c r="A38" s="12" t="s">
        <v>43</v>
      </c>
      <c r="B38" s="13" t="s">
        <v>274</v>
      </c>
      <c r="C38" s="14">
        <f>SUM(C32:C37)</f>
        <v>6098000</v>
      </c>
      <c r="D38" s="14">
        <f>SUM(D33:D37)</f>
        <v>2772000</v>
      </c>
      <c r="E38" s="14">
        <f>SUM(E33:E37)</f>
        <v>0</v>
      </c>
      <c r="F38" s="14">
        <f>SUM(F32:F37)</f>
        <v>8870000</v>
      </c>
    </row>
    <row r="39" spans="1:6" x14ac:dyDescent="0.2">
      <c r="A39" s="9" t="s">
        <v>44</v>
      </c>
      <c r="B39" s="10" t="s">
        <v>275</v>
      </c>
      <c r="C39" s="11">
        <v>0</v>
      </c>
      <c r="D39" s="19"/>
      <c r="E39" s="19"/>
      <c r="F39" s="4"/>
    </row>
    <row r="40" spans="1:6" ht="25.5" x14ac:dyDescent="0.2">
      <c r="A40" s="12" t="s">
        <v>45</v>
      </c>
      <c r="B40" s="13" t="s">
        <v>276</v>
      </c>
      <c r="C40" s="14">
        <f>SUM(C38:C39)</f>
        <v>6098000</v>
      </c>
      <c r="D40" s="14">
        <f>SUM(D32)+D38+D39</f>
        <v>2772000</v>
      </c>
      <c r="E40" s="14">
        <f>SUM(E32)+E38+E39</f>
        <v>0</v>
      </c>
      <c r="F40" s="14">
        <f>SUM(C40:E40)</f>
        <v>8870000</v>
      </c>
    </row>
    <row r="41" spans="1:6" x14ac:dyDescent="0.2">
      <c r="A41" s="9" t="s">
        <v>46</v>
      </c>
      <c r="B41" s="10" t="s">
        <v>277</v>
      </c>
      <c r="C41" s="11">
        <v>0</v>
      </c>
      <c r="D41" s="19"/>
      <c r="E41" s="19"/>
      <c r="F41" s="11">
        <v>0</v>
      </c>
    </row>
    <row r="42" spans="1:6" x14ac:dyDescent="0.2">
      <c r="A42" s="9" t="s">
        <v>47</v>
      </c>
      <c r="B42" s="10" t="s">
        <v>278</v>
      </c>
      <c r="C42" s="11">
        <v>1840000</v>
      </c>
      <c r="D42" s="19"/>
      <c r="E42" s="19"/>
      <c r="F42" s="11">
        <f>SUM(C42:E42)</f>
        <v>1840000</v>
      </c>
    </row>
    <row r="43" spans="1:6" x14ac:dyDescent="0.2">
      <c r="A43" s="9" t="s">
        <v>48</v>
      </c>
      <c r="B43" s="10" t="s">
        <v>279</v>
      </c>
      <c r="C43" s="11">
        <v>0</v>
      </c>
      <c r="D43" s="19"/>
      <c r="E43" s="19"/>
      <c r="F43" s="11">
        <f>SUM(C43:E43)</f>
        <v>0</v>
      </c>
    </row>
    <row r="44" spans="1:6" x14ac:dyDescent="0.2">
      <c r="A44" s="9" t="s">
        <v>49</v>
      </c>
      <c r="B44" s="10" t="s">
        <v>280</v>
      </c>
      <c r="C44" s="11">
        <v>0</v>
      </c>
      <c r="D44" s="19"/>
      <c r="E44" s="19"/>
      <c r="F44" s="11">
        <f>SUM(C44:E44)</f>
        <v>0</v>
      </c>
    </row>
    <row r="45" spans="1:6" x14ac:dyDescent="0.2">
      <c r="A45" s="9" t="s">
        <v>50</v>
      </c>
      <c r="B45" s="10" t="s">
        <v>281</v>
      </c>
      <c r="C45" s="11">
        <v>5700000</v>
      </c>
      <c r="D45" s="19"/>
      <c r="E45" s="19"/>
      <c r="F45" s="11">
        <f>SUM(C45:E45)</f>
        <v>5700000</v>
      </c>
    </row>
    <row r="46" spans="1:6" x14ac:dyDescent="0.2">
      <c r="A46" s="9" t="s">
        <v>51</v>
      </c>
      <c r="B46" s="10" t="s">
        <v>282</v>
      </c>
      <c r="C46" s="11">
        <v>0</v>
      </c>
      <c r="D46" s="19"/>
      <c r="E46" s="19"/>
      <c r="F46" s="11">
        <v>0</v>
      </c>
    </row>
    <row r="47" spans="1:6" x14ac:dyDescent="0.2">
      <c r="A47" s="9" t="s">
        <v>52</v>
      </c>
      <c r="B47" s="10" t="s">
        <v>283</v>
      </c>
      <c r="C47" s="11">
        <v>0</v>
      </c>
      <c r="D47" s="19"/>
      <c r="E47" s="19"/>
      <c r="F47" s="11">
        <v>0</v>
      </c>
    </row>
    <row r="48" spans="1:6" ht="25.5" x14ac:dyDescent="0.2">
      <c r="A48" s="9" t="s">
        <v>53</v>
      </c>
      <c r="B48" s="10" t="s">
        <v>284</v>
      </c>
      <c r="C48" s="11">
        <v>0</v>
      </c>
      <c r="D48" s="19"/>
      <c r="E48" s="19"/>
      <c r="F48" s="11">
        <v>0</v>
      </c>
    </row>
    <row r="49" spans="1:6" ht="25.5" x14ac:dyDescent="0.2">
      <c r="A49" s="9" t="s">
        <v>54</v>
      </c>
      <c r="B49" s="10" t="s">
        <v>285</v>
      </c>
      <c r="C49" s="11">
        <v>0</v>
      </c>
      <c r="D49" s="19"/>
      <c r="E49" s="19"/>
      <c r="F49" s="11">
        <v>0</v>
      </c>
    </row>
    <row r="50" spans="1:6" ht="25.5" x14ac:dyDescent="0.2">
      <c r="A50" s="12" t="s">
        <v>55</v>
      </c>
      <c r="B50" s="13" t="s">
        <v>286</v>
      </c>
      <c r="C50" s="14">
        <f>SUM(C48:C49)</f>
        <v>0</v>
      </c>
      <c r="D50" s="14">
        <f>SUM(D48:D49)</f>
        <v>0</v>
      </c>
      <c r="E50" s="14">
        <f>SUM(E48:E49)</f>
        <v>0</v>
      </c>
      <c r="F50" s="14">
        <f>SUM(F48:F49)</f>
        <v>0</v>
      </c>
    </row>
    <row r="51" spans="1:6" ht="25.5" x14ac:dyDescent="0.2">
      <c r="A51" s="9" t="s">
        <v>56</v>
      </c>
      <c r="B51" s="10" t="s">
        <v>287</v>
      </c>
      <c r="C51" s="11">
        <v>0</v>
      </c>
      <c r="D51" s="19"/>
      <c r="E51" s="19"/>
      <c r="F51" s="11">
        <v>0</v>
      </c>
    </row>
    <row r="52" spans="1:6" ht="25.5" x14ac:dyDescent="0.2">
      <c r="A52" s="9" t="s">
        <v>58</v>
      </c>
      <c r="B52" s="10" t="s">
        <v>288</v>
      </c>
      <c r="C52" s="11">
        <v>0</v>
      </c>
      <c r="D52" s="19"/>
      <c r="E52" s="19"/>
      <c r="F52" s="11">
        <v>0</v>
      </c>
    </row>
    <row r="53" spans="1:6" ht="25.5" x14ac:dyDescent="0.2">
      <c r="A53" s="12" t="s">
        <v>59</v>
      </c>
      <c r="B53" s="13" t="s">
        <v>289</v>
      </c>
      <c r="C53" s="14">
        <v>0</v>
      </c>
      <c r="D53" s="19"/>
      <c r="E53" s="19"/>
      <c r="F53" s="14">
        <v>0</v>
      </c>
    </row>
    <row r="54" spans="1:6" x14ac:dyDescent="0.2">
      <c r="A54" s="9" t="s">
        <v>60</v>
      </c>
      <c r="B54" s="10" t="s">
        <v>290</v>
      </c>
      <c r="C54" s="11">
        <v>0</v>
      </c>
      <c r="D54" s="19"/>
      <c r="E54" s="19"/>
      <c r="F54" s="11">
        <v>0</v>
      </c>
    </row>
    <row r="55" spans="1:6" x14ac:dyDescent="0.2">
      <c r="A55" s="9" t="s">
        <v>61</v>
      </c>
      <c r="B55" s="10" t="s">
        <v>291</v>
      </c>
      <c r="C55" s="11">
        <v>0</v>
      </c>
      <c r="D55" s="19"/>
      <c r="E55" s="19"/>
      <c r="F55" s="11">
        <v>0</v>
      </c>
    </row>
    <row r="56" spans="1:6" ht="25.5" x14ac:dyDescent="0.2">
      <c r="A56" s="12" t="s">
        <v>62</v>
      </c>
      <c r="B56" s="13" t="s">
        <v>292</v>
      </c>
      <c r="C56" s="14">
        <f>SUM(C41:C47)+C50+C53</f>
        <v>7540000</v>
      </c>
      <c r="D56" s="14">
        <f>SUM(D41:D47)+D50+D53</f>
        <v>0</v>
      </c>
      <c r="E56" s="14">
        <f>SUM(E41:E47)+E50+E53</f>
        <v>0</v>
      </c>
      <c r="F56" s="14">
        <f>SUM(F41:F47)+F50+F53</f>
        <v>7540000</v>
      </c>
    </row>
    <row r="57" spans="1:6" x14ac:dyDescent="0.2">
      <c r="A57" s="9" t="s">
        <v>63</v>
      </c>
      <c r="B57" s="10" t="s">
        <v>293</v>
      </c>
      <c r="C57" s="11">
        <v>0</v>
      </c>
      <c r="D57" s="19"/>
      <c r="E57" s="19"/>
      <c r="F57" s="11">
        <v>0</v>
      </c>
    </row>
    <row r="58" spans="1:6" x14ac:dyDescent="0.2">
      <c r="A58" s="9" t="s">
        <v>64</v>
      </c>
      <c r="B58" s="10" t="s">
        <v>294</v>
      </c>
      <c r="C58" s="11">
        <v>0</v>
      </c>
      <c r="D58" s="19"/>
      <c r="E58" s="19"/>
      <c r="F58" s="11">
        <v>0</v>
      </c>
    </row>
    <row r="59" spans="1:6" x14ac:dyDescent="0.2">
      <c r="A59" s="9" t="s">
        <v>65</v>
      </c>
      <c r="B59" s="10" t="s">
        <v>295</v>
      </c>
      <c r="C59" s="11">
        <v>0</v>
      </c>
      <c r="D59" s="19"/>
      <c r="E59" s="19"/>
      <c r="F59" s="11">
        <v>0</v>
      </c>
    </row>
    <row r="60" spans="1:6" x14ac:dyDescent="0.2">
      <c r="A60" s="9" t="s">
        <v>66</v>
      </c>
      <c r="B60" s="10" t="s">
        <v>296</v>
      </c>
      <c r="C60" s="11">
        <v>0</v>
      </c>
      <c r="D60" s="19"/>
      <c r="E60" s="19"/>
      <c r="F60" s="11">
        <v>0</v>
      </c>
    </row>
    <row r="61" spans="1:6" ht="25.5" x14ac:dyDescent="0.2">
      <c r="A61" s="9" t="s">
        <v>67</v>
      </c>
      <c r="B61" s="10" t="s">
        <v>297</v>
      </c>
      <c r="C61" s="11">
        <v>0</v>
      </c>
      <c r="D61" s="19"/>
      <c r="E61" s="19"/>
      <c r="F61" s="11">
        <v>0</v>
      </c>
    </row>
    <row r="62" spans="1:6" x14ac:dyDescent="0.2">
      <c r="A62" s="12" t="s">
        <v>68</v>
      </c>
      <c r="B62" s="13" t="s">
        <v>298</v>
      </c>
      <c r="C62" s="14">
        <f>SUM(C57:C61)</f>
        <v>0</v>
      </c>
      <c r="D62" s="14">
        <f>SUM(D57:D61)</f>
        <v>0</v>
      </c>
      <c r="E62" s="14">
        <f>SUM(E57:E61)</f>
        <v>0</v>
      </c>
      <c r="F62" s="14">
        <f>SUM(F57:F61)</f>
        <v>0</v>
      </c>
    </row>
    <row r="63" spans="1:6" ht="38.25" x14ac:dyDescent="0.2">
      <c r="A63" s="9" t="s">
        <v>69</v>
      </c>
      <c r="B63" s="10" t="s">
        <v>299</v>
      </c>
      <c r="C63" s="11">
        <v>0</v>
      </c>
      <c r="D63" s="19"/>
      <c r="E63" s="19"/>
      <c r="F63" s="11">
        <v>0</v>
      </c>
    </row>
    <row r="64" spans="1:6" ht="38.25" x14ac:dyDescent="0.2">
      <c r="A64" s="9" t="s">
        <v>70</v>
      </c>
      <c r="B64" s="10" t="s">
        <v>300</v>
      </c>
      <c r="C64" s="11">
        <v>0</v>
      </c>
      <c r="D64" s="19"/>
      <c r="E64" s="19"/>
      <c r="F64" s="11">
        <v>0</v>
      </c>
    </row>
    <row r="65" spans="1:6" ht="38.25" x14ac:dyDescent="0.2">
      <c r="A65" s="9" t="s">
        <v>71</v>
      </c>
      <c r="B65" s="10" t="s">
        <v>301</v>
      </c>
      <c r="C65" s="11">
        <v>0</v>
      </c>
      <c r="D65" s="19"/>
      <c r="E65" s="19"/>
      <c r="F65" s="11">
        <v>0</v>
      </c>
    </row>
    <row r="66" spans="1:6" ht="38.25" x14ac:dyDescent="0.2">
      <c r="A66" s="9" t="s">
        <v>72</v>
      </c>
      <c r="B66" s="10" t="s">
        <v>302</v>
      </c>
      <c r="C66" s="11">
        <v>0</v>
      </c>
      <c r="D66" s="19"/>
      <c r="E66" s="19"/>
      <c r="F66" s="11">
        <v>0</v>
      </c>
    </row>
    <row r="67" spans="1:6" ht="25.5" x14ac:dyDescent="0.2">
      <c r="A67" s="9" t="s">
        <v>73</v>
      </c>
      <c r="B67" s="10" t="s">
        <v>303</v>
      </c>
      <c r="C67" s="11">
        <v>0</v>
      </c>
      <c r="D67" s="19"/>
      <c r="E67" s="19"/>
      <c r="F67" s="11">
        <v>0</v>
      </c>
    </row>
    <row r="68" spans="1:6" ht="25.5" x14ac:dyDescent="0.2">
      <c r="A68" s="12" t="s">
        <v>74</v>
      </c>
      <c r="B68" s="13" t="s">
        <v>304</v>
      </c>
      <c r="C68" s="14">
        <f>SUM(C63:C67)</f>
        <v>0</v>
      </c>
      <c r="D68" s="14">
        <f>SUM(D63:D67)</f>
        <v>0</v>
      </c>
      <c r="E68" s="14">
        <f>SUM(E63:E67)</f>
        <v>0</v>
      </c>
      <c r="F68" s="14">
        <f>SUM(F63:F67)</f>
        <v>0</v>
      </c>
    </row>
    <row r="69" spans="1:6" ht="38.25" x14ac:dyDescent="0.2">
      <c r="A69" s="9" t="s">
        <v>75</v>
      </c>
      <c r="B69" s="10" t="s">
        <v>305</v>
      </c>
      <c r="C69" s="11">
        <v>0</v>
      </c>
      <c r="D69" s="19"/>
      <c r="E69" s="19"/>
      <c r="F69" s="11">
        <v>0</v>
      </c>
    </row>
    <row r="70" spans="1:6" ht="38.25" x14ac:dyDescent="0.2">
      <c r="A70" s="9" t="s">
        <v>76</v>
      </c>
      <c r="B70" s="10" t="s">
        <v>306</v>
      </c>
      <c r="C70" s="11">
        <v>0</v>
      </c>
      <c r="D70" s="19"/>
      <c r="E70" s="19"/>
      <c r="F70" s="11">
        <v>0</v>
      </c>
    </row>
    <row r="71" spans="1:6" ht="51" x14ac:dyDescent="0.2">
      <c r="A71" s="9" t="s">
        <v>77</v>
      </c>
      <c r="B71" s="10" t="s">
        <v>307</v>
      </c>
      <c r="C71" s="11">
        <v>0</v>
      </c>
      <c r="D71" s="19"/>
      <c r="E71" s="19"/>
      <c r="F71" s="11">
        <v>0</v>
      </c>
    </row>
    <row r="72" spans="1:6" ht="38.25" x14ac:dyDescent="0.2">
      <c r="A72" s="9" t="s">
        <v>78</v>
      </c>
      <c r="B72" s="10" t="s">
        <v>308</v>
      </c>
      <c r="C72" s="11">
        <v>0</v>
      </c>
      <c r="D72" s="19"/>
      <c r="E72" s="19"/>
      <c r="F72" s="11">
        <v>0</v>
      </c>
    </row>
    <row r="73" spans="1:6" ht="25.5" x14ac:dyDescent="0.2">
      <c r="A73" s="9" t="s">
        <v>79</v>
      </c>
      <c r="B73" s="10" t="s">
        <v>309</v>
      </c>
      <c r="C73" s="11">
        <v>0</v>
      </c>
      <c r="D73" s="19"/>
      <c r="E73" s="19"/>
      <c r="F73" s="11">
        <v>0</v>
      </c>
    </row>
    <row r="74" spans="1:6" ht="25.5" x14ac:dyDescent="0.2">
      <c r="A74" s="12" t="s">
        <v>80</v>
      </c>
      <c r="B74" s="13" t="s">
        <v>310</v>
      </c>
      <c r="C74" s="14">
        <f>SUM(C69:C73)</f>
        <v>0</v>
      </c>
      <c r="D74" s="14">
        <f>SUM(D69:D73)</f>
        <v>0</v>
      </c>
      <c r="E74" s="14">
        <f>SUM(E69:E73)</f>
        <v>0</v>
      </c>
      <c r="F74" s="14">
        <f>SUM(F69:F73)</f>
        <v>0</v>
      </c>
    </row>
    <row r="75" spans="1:6" ht="25.5" x14ac:dyDescent="0.2">
      <c r="A75" s="12" t="s">
        <v>81</v>
      </c>
      <c r="B75" s="13" t="s">
        <v>311</v>
      </c>
      <c r="C75" s="14">
        <f>SUM(C20)+C26+C40+C56+C62+C68+C74</f>
        <v>93598011</v>
      </c>
      <c r="D75" s="14">
        <f>SUM(D20)+D26+D40+D56+D62+D68+D74</f>
        <v>2772000</v>
      </c>
      <c r="E75" s="14">
        <f>SUM(E20)+E26+E40+E56+E62+E68+E74</f>
        <v>0</v>
      </c>
      <c r="F75" s="14">
        <f>SUM(F20)+F26+F40+F56+F62+F68+F74</f>
        <v>96370011</v>
      </c>
    </row>
    <row r="76" spans="1:6" ht="22.5" customHeight="1" x14ac:dyDescent="0.2">
      <c r="A76" s="9"/>
      <c r="B76" s="10"/>
      <c r="C76" s="11"/>
      <c r="D76" s="19"/>
      <c r="E76" s="19"/>
      <c r="F76" s="7"/>
    </row>
    <row r="77" spans="1:6" ht="25.5" x14ac:dyDescent="0.2">
      <c r="A77" s="9" t="s">
        <v>13</v>
      </c>
      <c r="B77" s="10" t="s">
        <v>114</v>
      </c>
      <c r="C77" s="11">
        <v>0</v>
      </c>
      <c r="D77" s="19"/>
      <c r="E77" s="19"/>
      <c r="F77" s="11">
        <v>0</v>
      </c>
    </row>
    <row r="78" spans="1:6" ht="25.5" x14ac:dyDescent="0.2">
      <c r="A78" s="9" t="s">
        <v>14</v>
      </c>
      <c r="B78" s="10" t="s">
        <v>115</v>
      </c>
      <c r="C78" s="11">
        <v>0</v>
      </c>
      <c r="D78" s="19"/>
      <c r="E78" s="19"/>
      <c r="F78" s="11">
        <v>0</v>
      </c>
    </row>
    <row r="79" spans="1:6" ht="25.5" x14ac:dyDescent="0.2">
      <c r="A79" s="9" t="s">
        <v>15</v>
      </c>
      <c r="B79" s="10" t="s">
        <v>116</v>
      </c>
      <c r="C79" s="11">
        <v>0</v>
      </c>
      <c r="D79" s="19"/>
      <c r="E79" s="19"/>
      <c r="F79" s="11">
        <v>0</v>
      </c>
    </row>
    <row r="80" spans="1:6" ht="25.5" x14ac:dyDescent="0.2">
      <c r="A80" s="12" t="s">
        <v>16</v>
      </c>
      <c r="B80" s="13" t="s">
        <v>117</v>
      </c>
      <c r="C80" s="14">
        <v>0</v>
      </c>
      <c r="D80" s="19"/>
      <c r="E80" s="19"/>
      <c r="F80" s="14">
        <v>0</v>
      </c>
    </row>
    <row r="81" spans="1:6" ht="25.5" x14ac:dyDescent="0.2">
      <c r="A81" s="9" t="s">
        <v>17</v>
      </c>
      <c r="B81" s="10" t="s">
        <v>118</v>
      </c>
      <c r="C81" s="11">
        <v>0</v>
      </c>
      <c r="D81" s="19"/>
      <c r="E81" s="19"/>
      <c r="F81" s="11">
        <v>0</v>
      </c>
    </row>
    <row r="82" spans="1:6" ht="25.5" x14ac:dyDescent="0.2">
      <c r="A82" s="9" t="s">
        <v>18</v>
      </c>
      <c r="B82" s="10" t="s">
        <v>119</v>
      </c>
      <c r="C82" s="11">
        <v>0</v>
      </c>
      <c r="D82" s="19"/>
      <c r="E82" s="19"/>
      <c r="F82" s="11">
        <v>0</v>
      </c>
    </row>
    <row r="83" spans="1:6" ht="25.5" x14ac:dyDescent="0.2">
      <c r="A83" s="9" t="s">
        <v>19</v>
      </c>
      <c r="B83" s="10" t="s">
        <v>120</v>
      </c>
      <c r="C83" s="11">
        <v>0</v>
      </c>
      <c r="D83" s="19"/>
      <c r="E83" s="19"/>
      <c r="F83" s="11">
        <v>0</v>
      </c>
    </row>
    <row r="84" spans="1:6" ht="25.5" x14ac:dyDescent="0.2">
      <c r="A84" s="9" t="s">
        <v>20</v>
      </c>
      <c r="B84" s="10" t="s">
        <v>121</v>
      </c>
      <c r="C84" s="11">
        <v>0</v>
      </c>
      <c r="D84" s="19"/>
      <c r="E84" s="19"/>
      <c r="F84" s="11">
        <v>0</v>
      </c>
    </row>
    <row r="85" spans="1:6" ht="25.5" x14ac:dyDescent="0.2">
      <c r="A85" s="12" t="s">
        <v>21</v>
      </c>
      <c r="B85" s="13" t="s">
        <v>122</v>
      </c>
      <c r="C85" s="14">
        <v>0</v>
      </c>
      <c r="D85" s="19"/>
      <c r="E85" s="19"/>
      <c r="F85" s="14">
        <v>0</v>
      </c>
    </row>
    <row r="86" spans="1:6" ht="25.5" x14ac:dyDescent="0.2">
      <c r="A86" s="9" t="s">
        <v>22</v>
      </c>
      <c r="B86" s="10" t="s">
        <v>123</v>
      </c>
      <c r="C86" s="11">
        <v>26100275</v>
      </c>
      <c r="D86" s="19"/>
      <c r="E86" s="19"/>
      <c r="F86" s="11">
        <v>26100275</v>
      </c>
    </row>
    <row r="87" spans="1:6" ht="25.5" x14ac:dyDescent="0.2">
      <c r="A87" s="9" t="s">
        <v>23</v>
      </c>
      <c r="B87" s="10" t="s">
        <v>124</v>
      </c>
      <c r="C87" s="11">
        <v>0</v>
      </c>
      <c r="D87" s="19"/>
      <c r="E87" s="19"/>
      <c r="F87" s="11">
        <v>0</v>
      </c>
    </row>
    <row r="88" spans="1:6" x14ac:dyDescent="0.2">
      <c r="A88" s="12" t="s">
        <v>24</v>
      </c>
      <c r="B88" s="13" t="s">
        <v>125</v>
      </c>
      <c r="C88" s="14">
        <f>SUM(C86:C87)</f>
        <v>26100275</v>
      </c>
      <c r="D88" s="14">
        <f>SUM(D86:D87)</f>
        <v>0</v>
      </c>
      <c r="E88" s="14">
        <f>SUM(E86:E87)</f>
        <v>0</v>
      </c>
      <c r="F88" s="14">
        <f>SUM(F86:F87)</f>
        <v>26100275</v>
      </c>
    </row>
    <row r="89" spans="1:6" ht="25.5" x14ac:dyDescent="0.2">
      <c r="A89" s="9" t="s">
        <v>25</v>
      </c>
      <c r="B89" s="10" t="s">
        <v>126</v>
      </c>
      <c r="C89" s="11">
        <v>0</v>
      </c>
      <c r="D89" s="19"/>
      <c r="E89" s="19"/>
      <c r="F89" s="11">
        <v>0</v>
      </c>
    </row>
    <row r="90" spans="1:6" ht="25.5" x14ac:dyDescent="0.2">
      <c r="A90" s="9" t="s">
        <v>26</v>
      </c>
      <c r="B90" s="10" t="s">
        <v>127</v>
      </c>
      <c r="C90" s="11">
        <v>0</v>
      </c>
      <c r="D90" s="19"/>
      <c r="E90" s="19"/>
      <c r="F90" s="11">
        <v>0</v>
      </c>
    </row>
    <row r="91" spans="1:6" x14ac:dyDescent="0.2">
      <c r="A91" s="9" t="s">
        <v>27</v>
      </c>
      <c r="B91" s="10" t="s">
        <v>128</v>
      </c>
      <c r="C91" s="11">
        <v>0</v>
      </c>
      <c r="D91" s="19"/>
      <c r="E91" s="19"/>
      <c r="F91" s="11">
        <v>0</v>
      </c>
    </row>
    <row r="92" spans="1:6" x14ac:dyDescent="0.2">
      <c r="A92" s="9" t="s">
        <v>28</v>
      </c>
      <c r="B92" s="10" t="s">
        <v>129</v>
      </c>
      <c r="C92" s="11">
        <v>0</v>
      </c>
      <c r="D92" s="19"/>
      <c r="E92" s="19"/>
      <c r="F92" s="11">
        <v>0</v>
      </c>
    </row>
    <row r="93" spans="1:6" ht="25.5" x14ac:dyDescent="0.2">
      <c r="A93" s="9" t="s">
        <v>29</v>
      </c>
      <c r="B93" s="10" t="s">
        <v>130</v>
      </c>
      <c r="C93" s="11">
        <v>0</v>
      </c>
      <c r="D93" s="19"/>
      <c r="E93" s="19"/>
      <c r="F93" s="11">
        <v>0</v>
      </c>
    </row>
    <row r="94" spans="1:6" ht="25.5" x14ac:dyDescent="0.2">
      <c r="A94" s="9" t="s">
        <v>30</v>
      </c>
      <c r="B94" s="10" t="s">
        <v>131</v>
      </c>
      <c r="C94" s="11">
        <v>0</v>
      </c>
      <c r="D94" s="19"/>
      <c r="E94" s="19"/>
      <c r="F94" s="11">
        <v>0</v>
      </c>
    </row>
    <row r="95" spans="1:6" ht="25.5" x14ac:dyDescent="0.2">
      <c r="A95" s="9" t="s">
        <v>31</v>
      </c>
      <c r="B95" s="10" t="s">
        <v>132</v>
      </c>
      <c r="C95" s="11">
        <v>0</v>
      </c>
      <c r="D95" s="19"/>
      <c r="E95" s="19"/>
      <c r="F95" s="11">
        <v>0</v>
      </c>
    </row>
    <row r="96" spans="1:6" ht="25.5" x14ac:dyDescent="0.2">
      <c r="A96" s="12" t="s">
        <v>32</v>
      </c>
      <c r="B96" s="13" t="s">
        <v>133</v>
      </c>
      <c r="C96" s="14">
        <v>0</v>
      </c>
      <c r="D96" s="19"/>
      <c r="E96" s="19"/>
      <c r="F96" s="14">
        <v>0</v>
      </c>
    </row>
    <row r="97" spans="1:6" ht="25.5" x14ac:dyDescent="0.2">
      <c r="A97" s="12" t="s">
        <v>33</v>
      </c>
      <c r="B97" s="13" t="s">
        <v>134</v>
      </c>
      <c r="C97" s="14">
        <f>SUM(C80)+C85+C88+C89+C90+C91+C92+C93+C96</f>
        <v>26100275</v>
      </c>
      <c r="D97" s="14">
        <f>SUM(D80)+D85+D88+D89+D90+D91+D92+D93+D96</f>
        <v>0</v>
      </c>
      <c r="E97" s="14">
        <f>SUM(E80)+E85+E88+E89+E90+E91+E92+E93+E96</f>
        <v>0</v>
      </c>
      <c r="F97" s="14">
        <f>SUM(F80)+F85+F88+F89+F90+F91+F92+F93+F96</f>
        <v>26100275</v>
      </c>
    </row>
    <row r="98" spans="1:6" ht="25.5" x14ac:dyDescent="0.2">
      <c r="A98" s="9" t="s">
        <v>34</v>
      </c>
      <c r="B98" s="10" t="s">
        <v>135</v>
      </c>
      <c r="C98" s="11">
        <v>0</v>
      </c>
      <c r="D98" s="19"/>
      <c r="E98" s="19"/>
      <c r="F98" s="11">
        <v>0</v>
      </c>
    </row>
    <row r="99" spans="1:6" ht="25.5" x14ac:dyDescent="0.2">
      <c r="A99" s="9" t="s">
        <v>35</v>
      </c>
      <c r="B99" s="10" t="s">
        <v>136</v>
      </c>
      <c r="C99" s="11">
        <v>0</v>
      </c>
      <c r="D99" s="19"/>
      <c r="E99" s="19"/>
      <c r="F99" s="11">
        <v>0</v>
      </c>
    </row>
    <row r="100" spans="1:6" x14ac:dyDescent="0.2">
      <c r="A100" s="9" t="s">
        <v>36</v>
      </c>
      <c r="B100" s="10" t="s">
        <v>137</v>
      </c>
      <c r="C100" s="11">
        <v>0</v>
      </c>
      <c r="D100" s="19"/>
      <c r="E100" s="19"/>
      <c r="F100" s="11">
        <v>0</v>
      </c>
    </row>
    <row r="101" spans="1:6" ht="38.25" x14ac:dyDescent="0.2">
      <c r="A101" s="9" t="s">
        <v>37</v>
      </c>
      <c r="B101" s="10" t="s">
        <v>138</v>
      </c>
      <c r="C101" s="11">
        <v>0</v>
      </c>
      <c r="D101" s="19"/>
      <c r="E101" s="19"/>
      <c r="F101" s="11">
        <v>0</v>
      </c>
    </row>
    <row r="102" spans="1:6" ht="25.5" x14ac:dyDescent="0.2">
      <c r="A102" s="9" t="s">
        <v>38</v>
      </c>
      <c r="B102" s="10" t="s">
        <v>139</v>
      </c>
      <c r="C102" s="11">
        <v>0</v>
      </c>
      <c r="D102" s="19"/>
      <c r="E102" s="19"/>
      <c r="F102" s="11">
        <v>0</v>
      </c>
    </row>
    <row r="103" spans="1:6" ht="25.5" x14ac:dyDescent="0.2">
      <c r="A103" s="12" t="s">
        <v>39</v>
      </c>
      <c r="B103" s="13" t="s">
        <v>140</v>
      </c>
      <c r="C103" s="14">
        <v>0</v>
      </c>
      <c r="D103" s="19"/>
      <c r="E103" s="19"/>
      <c r="F103" s="14">
        <v>0</v>
      </c>
    </row>
    <row r="104" spans="1:6" ht="25.5" x14ac:dyDescent="0.2">
      <c r="A104" s="9" t="s">
        <v>40</v>
      </c>
      <c r="B104" s="10" t="s">
        <v>141</v>
      </c>
      <c r="C104" s="11">
        <v>0</v>
      </c>
      <c r="D104" s="19"/>
      <c r="E104" s="19"/>
      <c r="F104" s="11">
        <v>0</v>
      </c>
    </row>
    <row r="105" spans="1:6" x14ac:dyDescent="0.2">
      <c r="A105" s="9" t="s">
        <v>41</v>
      </c>
      <c r="B105" s="10" t="s">
        <v>142</v>
      </c>
      <c r="C105" s="11">
        <v>0</v>
      </c>
      <c r="D105" s="19"/>
      <c r="E105" s="19"/>
      <c r="F105" s="11">
        <v>0</v>
      </c>
    </row>
    <row r="106" spans="1:6" ht="25.5" x14ac:dyDescent="0.2">
      <c r="A106" s="12" t="s">
        <v>42</v>
      </c>
      <c r="B106" s="13" t="s">
        <v>143</v>
      </c>
      <c r="C106" s="14">
        <f>SUM(C97)+C103+C104+C105</f>
        <v>26100275</v>
      </c>
      <c r="D106" s="14">
        <f>SUM(D97)+D103+D104+D105</f>
        <v>0</v>
      </c>
      <c r="E106" s="14">
        <f>SUM(E97)+E103+E104+E105</f>
        <v>0</v>
      </c>
      <c r="F106" s="14">
        <f>SUM(F97)+F103+F104+F105</f>
        <v>26100275</v>
      </c>
    </row>
    <row r="107" spans="1:6" ht="15" x14ac:dyDescent="0.25">
      <c r="A107" s="24"/>
      <c r="B107" s="26" t="s">
        <v>349</v>
      </c>
      <c r="C107" s="25"/>
      <c r="D107" s="19"/>
      <c r="E107" s="19"/>
      <c r="F107" s="25"/>
    </row>
    <row r="108" spans="1:6" ht="25.5" x14ac:dyDescent="0.2">
      <c r="A108" s="9" t="s">
        <v>13</v>
      </c>
      <c r="B108" s="10" t="s">
        <v>144</v>
      </c>
      <c r="C108" s="11">
        <v>16578072</v>
      </c>
      <c r="D108" s="19"/>
      <c r="E108" s="19"/>
      <c r="F108" s="11">
        <f>SUM(C108:E108)</f>
        <v>16578072</v>
      </c>
    </row>
    <row r="109" spans="1:6" x14ac:dyDescent="0.2">
      <c r="A109" s="9" t="s">
        <v>14</v>
      </c>
      <c r="B109" s="10" t="s">
        <v>145</v>
      </c>
      <c r="C109" s="11">
        <v>0</v>
      </c>
      <c r="D109" s="19"/>
      <c r="E109" s="19"/>
      <c r="F109" s="11">
        <v>0</v>
      </c>
    </row>
    <row r="110" spans="1:6" x14ac:dyDescent="0.2">
      <c r="A110" s="9" t="s">
        <v>15</v>
      </c>
      <c r="B110" s="10" t="s">
        <v>146</v>
      </c>
      <c r="C110" s="11">
        <v>0</v>
      </c>
      <c r="D110" s="19"/>
      <c r="E110" s="19"/>
      <c r="F110" s="11">
        <v>0</v>
      </c>
    </row>
    <row r="111" spans="1:6" ht="25.5" x14ac:dyDescent="0.2">
      <c r="A111" s="9" t="s">
        <v>16</v>
      </c>
      <c r="B111" s="10" t="s">
        <v>147</v>
      </c>
      <c r="C111" s="11">
        <v>0</v>
      </c>
      <c r="D111" s="19"/>
      <c r="E111" s="19"/>
      <c r="F111" s="11">
        <v>0</v>
      </c>
    </row>
    <row r="112" spans="1:6" x14ac:dyDescent="0.2">
      <c r="A112" s="9" t="s">
        <v>17</v>
      </c>
      <c r="B112" s="10" t="s">
        <v>148</v>
      </c>
      <c r="C112" s="11">
        <v>0</v>
      </c>
      <c r="D112" s="19"/>
      <c r="E112" s="19"/>
      <c r="F112" s="11">
        <v>0</v>
      </c>
    </row>
    <row r="113" spans="1:6" x14ac:dyDescent="0.2">
      <c r="A113" s="9" t="s">
        <v>18</v>
      </c>
      <c r="B113" s="10" t="s">
        <v>149</v>
      </c>
      <c r="C113" s="11">
        <v>0</v>
      </c>
      <c r="D113" s="19"/>
      <c r="E113" s="19"/>
      <c r="F113" s="11">
        <v>0</v>
      </c>
    </row>
    <row r="114" spans="1:6" x14ac:dyDescent="0.2">
      <c r="A114" s="9" t="s">
        <v>19</v>
      </c>
      <c r="B114" s="10" t="s">
        <v>150</v>
      </c>
      <c r="C114" s="11">
        <v>0</v>
      </c>
      <c r="D114" s="19"/>
      <c r="E114" s="19"/>
      <c r="F114" s="11">
        <v>0</v>
      </c>
    </row>
    <row r="115" spans="1:6" x14ac:dyDescent="0.2">
      <c r="A115" s="9" t="s">
        <v>20</v>
      </c>
      <c r="B115" s="10" t="s">
        <v>151</v>
      </c>
      <c r="C115" s="11">
        <v>0</v>
      </c>
      <c r="D115" s="19"/>
      <c r="E115" s="19"/>
      <c r="F115" s="11">
        <v>0</v>
      </c>
    </row>
    <row r="116" spans="1:6" x14ac:dyDescent="0.2">
      <c r="A116" s="9" t="s">
        <v>21</v>
      </c>
      <c r="B116" s="10" t="s">
        <v>152</v>
      </c>
      <c r="C116" s="11">
        <v>0</v>
      </c>
      <c r="D116" s="19"/>
      <c r="E116" s="19"/>
      <c r="F116" s="11">
        <v>0</v>
      </c>
    </row>
    <row r="117" spans="1:6" x14ac:dyDescent="0.2">
      <c r="A117" s="9" t="s">
        <v>22</v>
      </c>
      <c r="B117" s="10" t="s">
        <v>153</v>
      </c>
      <c r="C117" s="11">
        <v>0</v>
      </c>
      <c r="D117" s="19"/>
      <c r="E117" s="19"/>
      <c r="F117" s="11">
        <v>0</v>
      </c>
    </row>
    <row r="118" spans="1:6" x14ac:dyDescent="0.2">
      <c r="A118" s="9" t="s">
        <v>23</v>
      </c>
      <c r="B118" s="10" t="s">
        <v>154</v>
      </c>
      <c r="C118" s="11">
        <v>0</v>
      </c>
      <c r="D118" s="19"/>
      <c r="E118" s="19"/>
      <c r="F118" s="11">
        <v>0</v>
      </c>
    </row>
    <row r="119" spans="1:6" x14ac:dyDescent="0.2">
      <c r="A119" s="9" t="s">
        <v>24</v>
      </c>
      <c r="B119" s="10" t="s">
        <v>155</v>
      </c>
      <c r="C119" s="11">
        <v>0</v>
      </c>
      <c r="D119" s="19"/>
      <c r="E119" s="19"/>
      <c r="F119" s="11">
        <v>0</v>
      </c>
    </row>
    <row r="120" spans="1:6" ht="25.5" x14ac:dyDescent="0.2">
      <c r="A120" s="9" t="s">
        <v>25</v>
      </c>
      <c r="B120" s="10" t="s">
        <v>156</v>
      </c>
      <c r="C120" s="11">
        <v>240000</v>
      </c>
      <c r="D120" s="19"/>
      <c r="E120" s="19"/>
      <c r="F120" s="11">
        <v>240000</v>
      </c>
    </row>
    <row r="121" spans="1:6" ht="25.5" x14ac:dyDescent="0.2">
      <c r="A121" s="12" t="s">
        <v>26</v>
      </c>
      <c r="B121" s="13" t="s">
        <v>157</v>
      </c>
      <c r="C121" s="14">
        <f>SUM(C108:C120)</f>
        <v>16818072</v>
      </c>
      <c r="D121" s="14">
        <f>SUM(D108:D120)</f>
        <v>0</v>
      </c>
      <c r="E121" s="14">
        <f>SUM(E108:E120)</f>
        <v>0</v>
      </c>
      <c r="F121" s="14">
        <f>SUM(F108:F120)</f>
        <v>16818072</v>
      </c>
    </row>
    <row r="122" spans="1:6" x14ac:dyDescent="0.2">
      <c r="A122" s="9" t="s">
        <v>27</v>
      </c>
      <c r="B122" s="10" t="s">
        <v>158</v>
      </c>
      <c r="C122" s="11">
        <v>4584000</v>
      </c>
      <c r="D122" s="19"/>
      <c r="E122" s="19"/>
      <c r="F122" s="11">
        <f>SUM(C122:E122)</f>
        <v>4584000</v>
      </c>
    </row>
    <row r="123" spans="1:6" ht="38.25" x14ac:dyDescent="0.2">
      <c r="A123" s="9" t="s">
        <v>28</v>
      </c>
      <c r="B123" s="10" t="s">
        <v>159</v>
      </c>
      <c r="C123" s="11"/>
      <c r="D123" s="19"/>
      <c r="E123" s="19"/>
      <c r="F123" s="11">
        <f>SUM(C123:E123)</f>
        <v>0</v>
      </c>
    </row>
    <row r="124" spans="1:6" x14ac:dyDescent="0.2">
      <c r="A124" s="9" t="s">
        <v>29</v>
      </c>
      <c r="B124" s="10" t="s">
        <v>160</v>
      </c>
      <c r="C124" s="11"/>
      <c r="D124" s="19"/>
      <c r="E124" s="19"/>
      <c r="F124" s="11">
        <f>SUM(C124:E124)</f>
        <v>0</v>
      </c>
    </row>
    <row r="125" spans="1:6" x14ac:dyDescent="0.2">
      <c r="A125" s="12" t="s">
        <v>30</v>
      </c>
      <c r="B125" s="13" t="s">
        <v>161</v>
      </c>
      <c r="C125" s="14">
        <f>SUM(C122)+C123+C124</f>
        <v>4584000</v>
      </c>
      <c r="D125" s="14">
        <f>SUM(D122)+D123+D124</f>
        <v>0</v>
      </c>
      <c r="E125" s="14">
        <f>SUM(E122)+E123+E124</f>
        <v>0</v>
      </c>
      <c r="F125" s="14">
        <f>SUM(F122)+F123+F124</f>
        <v>4584000</v>
      </c>
    </row>
    <row r="126" spans="1:6" x14ac:dyDescent="0.2">
      <c r="A126" s="12" t="s">
        <v>31</v>
      </c>
      <c r="B126" s="13" t="s">
        <v>162</v>
      </c>
      <c r="C126" s="14">
        <f>SUM(C121)+C125</f>
        <v>21402072</v>
      </c>
      <c r="D126" s="14">
        <f>SUM(D121)+D125</f>
        <v>0</v>
      </c>
      <c r="E126" s="14">
        <f>SUM(E121)+E125</f>
        <v>0</v>
      </c>
      <c r="F126" s="14">
        <f>SUM(F121)+F125</f>
        <v>21402072</v>
      </c>
    </row>
    <row r="127" spans="1:6" ht="38.25" x14ac:dyDescent="0.2">
      <c r="A127" s="12" t="s">
        <v>32</v>
      </c>
      <c r="B127" s="13" t="s">
        <v>163</v>
      </c>
      <c r="C127" s="14">
        <v>3146128</v>
      </c>
      <c r="D127" s="19"/>
      <c r="E127" s="19"/>
      <c r="F127" s="14">
        <f>SUM(C127:E127)</f>
        <v>3146128</v>
      </c>
    </row>
    <row r="128" spans="1:6" x14ac:dyDescent="0.2">
      <c r="A128" s="9" t="s">
        <v>33</v>
      </c>
      <c r="B128" s="10" t="s">
        <v>164</v>
      </c>
      <c r="C128" s="11">
        <v>0</v>
      </c>
      <c r="D128" s="19"/>
      <c r="E128" s="19"/>
      <c r="F128" s="11">
        <v>0</v>
      </c>
    </row>
    <row r="129" spans="1:6" x14ac:dyDescent="0.2">
      <c r="A129" s="9" t="s">
        <v>34</v>
      </c>
      <c r="B129" s="10" t="s">
        <v>165</v>
      </c>
      <c r="C129" s="11">
        <v>3831863</v>
      </c>
      <c r="D129" s="19"/>
      <c r="E129" s="19"/>
      <c r="F129" s="11">
        <f>SUM(C129:E129)</f>
        <v>3831863</v>
      </c>
    </row>
    <row r="130" spans="1:6" x14ac:dyDescent="0.2">
      <c r="A130" s="9" t="s">
        <v>35</v>
      </c>
      <c r="B130" s="10" t="s">
        <v>166</v>
      </c>
      <c r="C130" s="11">
        <v>0</v>
      </c>
      <c r="D130" s="19"/>
      <c r="E130" s="19"/>
      <c r="F130" s="11">
        <v>0</v>
      </c>
    </row>
    <row r="131" spans="1:6" x14ac:dyDescent="0.2">
      <c r="A131" s="12" t="s">
        <v>36</v>
      </c>
      <c r="B131" s="13" t="s">
        <v>167</v>
      </c>
      <c r="C131" s="14">
        <f>SUM(C128:C130)</f>
        <v>3831863</v>
      </c>
      <c r="D131" s="14">
        <f>SUM(D128:D130)</f>
        <v>0</v>
      </c>
      <c r="E131" s="14">
        <f>SUM(E128:E130)</f>
        <v>0</v>
      </c>
      <c r="F131" s="14">
        <f>SUM(F128:F130)</f>
        <v>3831863</v>
      </c>
    </row>
    <row r="132" spans="1:6" ht="25.5" x14ac:dyDescent="0.2">
      <c r="A132" s="9" t="s">
        <v>37</v>
      </c>
      <c r="B132" s="10" t="s">
        <v>168</v>
      </c>
      <c r="C132" s="11">
        <v>0</v>
      </c>
      <c r="D132" s="19"/>
      <c r="E132" s="19"/>
      <c r="F132" s="11">
        <v>0</v>
      </c>
    </row>
    <row r="133" spans="1:6" x14ac:dyDescent="0.2">
      <c r="A133" s="9" t="s">
        <v>38</v>
      </c>
      <c r="B133" s="10" t="s">
        <v>169</v>
      </c>
      <c r="C133" s="11">
        <v>230000</v>
      </c>
      <c r="D133" s="19"/>
      <c r="E133" s="19"/>
      <c r="F133" s="11">
        <f>SUM(C133:E133)</f>
        <v>230000</v>
      </c>
    </row>
    <row r="134" spans="1:6" ht="25.5" x14ac:dyDescent="0.2">
      <c r="A134" s="12" t="s">
        <v>39</v>
      </c>
      <c r="B134" s="13" t="s">
        <v>170</v>
      </c>
      <c r="C134" s="14">
        <f>SUM(C132:C133)</f>
        <v>230000</v>
      </c>
      <c r="D134" s="14">
        <f>SUM(D132:D133)</f>
        <v>0</v>
      </c>
      <c r="E134" s="14">
        <f>SUM(E132:E133)</f>
        <v>0</v>
      </c>
      <c r="F134" s="14">
        <f>SUM(F132:F133)</f>
        <v>230000</v>
      </c>
    </row>
    <row r="135" spans="1:6" x14ac:dyDescent="0.2">
      <c r="A135" s="9" t="s">
        <v>40</v>
      </c>
      <c r="B135" s="10" t="s">
        <v>171</v>
      </c>
      <c r="C135" s="11">
        <v>2670252</v>
      </c>
      <c r="D135" s="19"/>
      <c r="E135" s="19"/>
      <c r="F135" s="11">
        <f>SUM(C135:E135)</f>
        <v>2670252</v>
      </c>
    </row>
    <row r="136" spans="1:6" x14ac:dyDescent="0.2">
      <c r="A136" s="9" t="s">
        <v>41</v>
      </c>
      <c r="B136" s="10" t="s">
        <v>172</v>
      </c>
      <c r="C136" s="11">
        <v>14916762</v>
      </c>
      <c r="D136" s="19"/>
      <c r="E136" s="19"/>
      <c r="F136" s="11">
        <f t="shared" ref="F136:F141" si="1">SUM(C136:E136)</f>
        <v>14916762</v>
      </c>
    </row>
    <row r="137" spans="1:6" x14ac:dyDescent="0.2">
      <c r="A137" s="9" t="s">
        <v>42</v>
      </c>
      <c r="B137" s="10" t="s">
        <v>173</v>
      </c>
      <c r="C137" s="11">
        <v>0</v>
      </c>
      <c r="D137" s="19"/>
      <c r="E137" s="19"/>
      <c r="F137" s="11">
        <f t="shared" si="1"/>
        <v>0</v>
      </c>
    </row>
    <row r="138" spans="1:6" x14ac:dyDescent="0.2">
      <c r="A138" s="9" t="s">
        <v>43</v>
      </c>
      <c r="B138" s="10" t="s">
        <v>174</v>
      </c>
      <c r="C138" s="11">
        <v>1288704</v>
      </c>
      <c r="D138" s="19"/>
      <c r="E138" s="19"/>
      <c r="F138" s="11">
        <f t="shared" si="1"/>
        <v>1288704</v>
      </c>
    </row>
    <row r="139" spans="1:6" x14ac:dyDescent="0.2">
      <c r="A139" s="9" t="s">
        <v>44</v>
      </c>
      <c r="B139" s="10" t="s">
        <v>175</v>
      </c>
      <c r="C139" s="11">
        <v>0</v>
      </c>
      <c r="D139" s="19"/>
      <c r="E139" s="19"/>
      <c r="F139" s="11">
        <f t="shared" si="1"/>
        <v>0</v>
      </c>
    </row>
    <row r="140" spans="1:6" ht="25.5" x14ac:dyDescent="0.2">
      <c r="A140" s="9" t="s">
        <v>45</v>
      </c>
      <c r="B140" s="10" t="s">
        <v>176</v>
      </c>
      <c r="C140" s="11">
        <v>0</v>
      </c>
      <c r="D140" s="19"/>
      <c r="E140" s="19"/>
      <c r="F140" s="11">
        <f t="shared" si="1"/>
        <v>0</v>
      </c>
    </row>
    <row r="141" spans="1:6" x14ac:dyDescent="0.2">
      <c r="A141" s="9" t="s">
        <v>46</v>
      </c>
      <c r="B141" s="10" t="s">
        <v>177</v>
      </c>
      <c r="C141" s="11">
        <v>4317999</v>
      </c>
      <c r="D141" s="19"/>
      <c r="E141" s="19"/>
      <c r="F141" s="11">
        <f t="shared" si="1"/>
        <v>4317999</v>
      </c>
    </row>
    <row r="142" spans="1:6" x14ac:dyDescent="0.2">
      <c r="A142" s="12" t="s">
        <v>47</v>
      </c>
      <c r="B142" s="13" t="s">
        <v>178</v>
      </c>
      <c r="C142" s="14">
        <f>SUM(C135:C141)</f>
        <v>23193717</v>
      </c>
      <c r="D142" s="14">
        <f>SUM(D135:D141)</f>
        <v>0</v>
      </c>
      <c r="E142" s="14">
        <f>SUM(E135:E141)</f>
        <v>0</v>
      </c>
      <c r="F142" s="14">
        <f>SUM(F135:F141)</f>
        <v>23193717</v>
      </c>
    </row>
    <row r="143" spans="1:6" x14ac:dyDescent="0.2">
      <c r="A143" s="9" t="s">
        <v>48</v>
      </c>
      <c r="B143" s="10" t="s">
        <v>179</v>
      </c>
      <c r="C143" s="11">
        <v>0</v>
      </c>
      <c r="D143" s="19"/>
      <c r="E143" s="19"/>
      <c r="F143" s="11">
        <v>0</v>
      </c>
    </row>
    <row r="144" spans="1:6" x14ac:dyDescent="0.2">
      <c r="A144" s="9" t="s">
        <v>49</v>
      </c>
      <c r="B144" s="10" t="s">
        <v>180</v>
      </c>
      <c r="C144" s="11">
        <v>0</v>
      </c>
      <c r="D144" s="19"/>
      <c r="E144" s="19"/>
      <c r="F144" s="11">
        <v>0</v>
      </c>
    </row>
    <row r="145" spans="1:6" ht="25.5" x14ac:dyDescent="0.2">
      <c r="A145" s="12" t="s">
        <v>50</v>
      </c>
      <c r="B145" s="13" t="s">
        <v>181</v>
      </c>
      <c r="C145" s="14">
        <v>0</v>
      </c>
      <c r="D145" s="19"/>
      <c r="E145" s="19"/>
      <c r="F145" s="14">
        <v>0</v>
      </c>
    </row>
    <row r="146" spans="1:6" ht="25.5" x14ac:dyDescent="0.2">
      <c r="A146" s="9" t="s">
        <v>51</v>
      </c>
      <c r="B146" s="10" t="s">
        <v>182</v>
      </c>
      <c r="C146" s="11">
        <v>6681454</v>
      </c>
      <c r="D146" s="19"/>
      <c r="E146" s="19"/>
      <c r="F146" s="11">
        <f>SUM(C146:E146)</f>
        <v>6681454</v>
      </c>
    </row>
    <row r="147" spans="1:6" x14ac:dyDescent="0.2">
      <c r="A147" s="9" t="s">
        <v>52</v>
      </c>
      <c r="B147" s="10" t="s">
        <v>183</v>
      </c>
      <c r="C147" s="11">
        <v>0</v>
      </c>
      <c r="D147" s="19"/>
      <c r="E147" s="19"/>
      <c r="F147" s="11">
        <v>0</v>
      </c>
    </row>
    <row r="148" spans="1:6" x14ac:dyDescent="0.2">
      <c r="A148" s="9" t="s">
        <v>53</v>
      </c>
      <c r="B148" s="10" t="s">
        <v>184</v>
      </c>
      <c r="C148" s="11">
        <v>0</v>
      </c>
      <c r="D148" s="19"/>
      <c r="E148" s="19"/>
      <c r="F148" s="11">
        <v>0</v>
      </c>
    </row>
    <row r="149" spans="1:6" x14ac:dyDescent="0.2">
      <c r="A149" s="9" t="s">
        <v>54</v>
      </c>
      <c r="B149" s="10" t="s">
        <v>185</v>
      </c>
      <c r="C149" s="11">
        <v>0</v>
      </c>
      <c r="D149" s="19"/>
      <c r="E149" s="19"/>
      <c r="F149" s="11">
        <v>0</v>
      </c>
    </row>
    <row r="150" spans="1:6" x14ac:dyDescent="0.2">
      <c r="A150" s="9" t="s">
        <v>55</v>
      </c>
      <c r="B150" s="10" t="s">
        <v>186</v>
      </c>
      <c r="C150" s="11">
        <v>200000</v>
      </c>
      <c r="D150" s="19"/>
      <c r="E150" s="19"/>
      <c r="F150" s="11">
        <v>200000</v>
      </c>
    </row>
    <row r="151" spans="1:6" ht="25.5" x14ac:dyDescent="0.2">
      <c r="A151" s="12" t="s">
        <v>56</v>
      </c>
      <c r="B151" s="13" t="s">
        <v>187</v>
      </c>
      <c r="C151" s="14">
        <f>SUM(C146:C150)</f>
        <v>6881454</v>
      </c>
      <c r="D151" s="14">
        <f>SUM(D146:D150)</f>
        <v>0</v>
      </c>
      <c r="E151" s="14">
        <f>SUM(E146:E150)</f>
        <v>0</v>
      </c>
      <c r="F151" s="14">
        <f>SUM(F146:F150)</f>
        <v>6881454</v>
      </c>
    </row>
    <row r="152" spans="1:6" x14ac:dyDescent="0.2">
      <c r="A152" s="12" t="s">
        <v>58</v>
      </c>
      <c r="B152" s="13" t="s">
        <v>188</v>
      </c>
      <c r="C152" s="14">
        <f>SUM(C131)+C134+C142+C145+C151</f>
        <v>34137034</v>
      </c>
      <c r="D152" s="14">
        <f>SUM(D131)+D134+D142+D145+D151</f>
        <v>0</v>
      </c>
      <c r="E152" s="14">
        <f>SUM(E131)+E134+E142+E145+E151</f>
        <v>0</v>
      </c>
      <c r="F152" s="14">
        <f>SUM(F131)+F134+F142+F145+F151</f>
        <v>34137034</v>
      </c>
    </row>
    <row r="153" spans="1:6" x14ac:dyDescent="0.2">
      <c r="A153" s="9" t="s">
        <v>59</v>
      </c>
      <c r="B153" s="10" t="s">
        <v>189</v>
      </c>
      <c r="C153" s="11">
        <v>0</v>
      </c>
      <c r="D153" s="19"/>
      <c r="E153" s="19"/>
      <c r="F153" s="11">
        <v>0</v>
      </c>
    </row>
    <row r="154" spans="1:6" x14ac:dyDescent="0.2">
      <c r="A154" s="9" t="s">
        <v>60</v>
      </c>
      <c r="B154" s="10" t="s">
        <v>190</v>
      </c>
      <c r="C154" s="11">
        <v>103000</v>
      </c>
      <c r="D154" s="19"/>
      <c r="E154" s="19"/>
      <c r="F154" s="11">
        <f>SUM(C154:E154)</f>
        <v>103000</v>
      </c>
    </row>
    <row r="155" spans="1:6" x14ac:dyDescent="0.2">
      <c r="A155" s="9" t="s">
        <v>61</v>
      </c>
      <c r="B155" s="10" t="s">
        <v>191</v>
      </c>
      <c r="C155" s="11">
        <v>0</v>
      </c>
      <c r="D155" s="19"/>
      <c r="E155" s="19"/>
      <c r="F155" s="11">
        <v>0</v>
      </c>
    </row>
    <row r="156" spans="1:6" ht="25.5" x14ac:dyDescent="0.2">
      <c r="A156" s="9" t="s">
        <v>62</v>
      </c>
      <c r="B156" s="10" t="s">
        <v>192</v>
      </c>
      <c r="C156" s="11">
        <v>0</v>
      </c>
      <c r="D156" s="19"/>
      <c r="E156" s="19"/>
      <c r="F156" s="11">
        <v>0</v>
      </c>
    </row>
    <row r="157" spans="1:6" ht="25.5" x14ac:dyDescent="0.2">
      <c r="A157" s="9" t="s">
        <v>63</v>
      </c>
      <c r="B157" s="10" t="s">
        <v>193</v>
      </c>
      <c r="C157" s="11">
        <v>0</v>
      </c>
      <c r="D157" s="19"/>
      <c r="E157" s="19"/>
      <c r="F157" s="11">
        <v>0</v>
      </c>
    </row>
    <row r="158" spans="1:6" x14ac:dyDescent="0.2">
      <c r="A158" s="9" t="s">
        <v>64</v>
      </c>
      <c r="B158" s="10" t="s">
        <v>194</v>
      </c>
      <c r="C158" s="11">
        <v>0</v>
      </c>
      <c r="D158" s="19"/>
      <c r="E158" s="19"/>
      <c r="F158" s="11">
        <v>0</v>
      </c>
    </row>
    <row r="159" spans="1:6" x14ac:dyDescent="0.2">
      <c r="A159" s="9" t="s">
        <v>65</v>
      </c>
      <c r="B159" s="10" t="s">
        <v>195</v>
      </c>
      <c r="C159" s="11">
        <v>0</v>
      </c>
      <c r="D159" s="19"/>
      <c r="E159" s="19"/>
      <c r="F159" s="11">
        <v>0</v>
      </c>
    </row>
    <row r="160" spans="1:6" x14ac:dyDescent="0.2">
      <c r="A160" s="9" t="s">
        <v>66</v>
      </c>
      <c r="B160" s="10" t="s">
        <v>196</v>
      </c>
      <c r="C160" s="11">
        <v>4164000</v>
      </c>
      <c r="D160" s="19"/>
      <c r="E160" s="19"/>
      <c r="F160" s="11">
        <f>SUM(C160:E160)</f>
        <v>4164000</v>
      </c>
    </row>
    <row r="161" spans="1:6" ht="25.5" x14ac:dyDescent="0.2">
      <c r="A161" s="12" t="s">
        <v>67</v>
      </c>
      <c r="B161" s="13" t="s">
        <v>197</v>
      </c>
      <c r="C161" s="14">
        <f>SUM(C153:C160)</f>
        <v>4267000</v>
      </c>
      <c r="D161" s="14">
        <f>SUM(D153:D160)</f>
        <v>0</v>
      </c>
      <c r="E161" s="14">
        <f>SUM(E153:E160)</f>
        <v>0</v>
      </c>
      <c r="F161" s="14">
        <f>SUM(F153:F160)</f>
        <v>4267000</v>
      </c>
    </row>
    <row r="162" spans="1:6" x14ac:dyDescent="0.2">
      <c r="A162" s="9" t="s">
        <v>68</v>
      </c>
      <c r="B162" s="10" t="s">
        <v>198</v>
      </c>
      <c r="C162" s="11">
        <v>0</v>
      </c>
      <c r="D162" s="19"/>
      <c r="E162" s="19"/>
      <c r="F162" s="11">
        <v>0</v>
      </c>
    </row>
    <row r="163" spans="1:6" ht="25.5" x14ac:dyDescent="0.2">
      <c r="A163" s="9" t="s">
        <v>69</v>
      </c>
      <c r="B163" s="10" t="s">
        <v>199</v>
      </c>
      <c r="C163" s="11">
        <v>0</v>
      </c>
      <c r="D163" s="19"/>
      <c r="E163" s="19"/>
      <c r="F163" s="11">
        <v>0</v>
      </c>
    </row>
    <row r="164" spans="1:6" ht="25.5" x14ac:dyDescent="0.2">
      <c r="A164" s="9" t="s">
        <v>70</v>
      </c>
      <c r="B164" s="10" t="s">
        <v>200</v>
      </c>
      <c r="C164" s="11">
        <v>0</v>
      </c>
      <c r="D164" s="19"/>
      <c r="E164" s="19"/>
      <c r="F164" s="11">
        <v>0</v>
      </c>
    </row>
    <row r="165" spans="1:6" x14ac:dyDescent="0.2">
      <c r="A165" s="9" t="s">
        <v>71</v>
      </c>
      <c r="B165" s="10" t="s">
        <v>201</v>
      </c>
      <c r="C165" s="11">
        <v>0</v>
      </c>
      <c r="D165" s="19"/>
      <c r="E165" s="19"/>
      <c r="F165" s="11">
        <v>0</v>
      </c>
    </row>
    <row r="166" spans="1:6" ht="25.5" x14ac:dyDescent="0.2">
      <c r="A166" s="12" t="s">
        <v>72</v>
      </c>
      <c r="B166" s="13" t="s">
        <v>202</v>
      </c>
      <c r="C166" s="14">
        <v>0</v>
      </c>
      <c r="D166" s="19"/>
      <c r="E166" s="19"/>
      <c r="F166" s="14">
        <v>0</v>
      </c>
    </row>
    <row r="167" spans="1:6" ht="38.25" x14ac:dyDescent="0.2">
      <c r="A167" s="9" t="s">
        <v>73</v>
      </c>
      <c r="B167" s="10" t="s">
        <v>203</v>
      </c>
      <c r="C167" s="11">
        <v>0</v>
      </c>
      <c r="D167" s="19"/>
      <c r="E167" s="19"/>
      <c r="F167" s="11">
        <v>0</v>
      </c>
    </row>
    <row r="168" spans="1:6" ht="38.25" x14ac:dyDescent="0.2">
      <c r="A168" s="9" t="s">
        <v>74</v>
      </c>
      <c r="B168" s="10" t="s">
        <v>204</v>
      </c>
      <c r="C168" s="11">
        <v>0</v>
      </c>
      <c r="D168" s="19"/>
      <c r="E168" s="19"/>
      <c r="F168" s="11">
        <v>0</v>
      </c>
    </row>
    <row r="169" spans="1:6" ht="38.25" x14ac:dyDescent="0.2">
      <c r="A169" s="9" t="s">
        <v>75</v>
      </c>
      <c r="B169" s="10" t="s">
        <v>205</v>
      </c>
      <c r="C169" s="11">
        <v>0</v>
      </c>
      <c r="D169" s="19"/>
      <c r="E169" s="19"/>
      <c r="F169" s="11">
        <v>0</v>
      </c>
    </row>
    <row r="170" spans="1:6" ht="25.5" x14ac:dyDescent="0.2">
      <c r="A170" s="9" t="s">
        <v>76</v>
      </c>
      <c r="B170" s="10" t="s">
        <v>206</v>
      </c>
      <c r="C170" s="11">
        <v>739000</v>
      </c>
      <c r="D170" s="19"/>
      <c r="E170" s="19"/>
      <c r="F170" s="11">
        <f>SUM(C170:E170)</f>
        <v>739000</v>
      </c>
    </row>
    <row r="171" spans="1:6" ht="38.25" x14ac:dyDescent="0.2">
      <c r="A171" s="9" t="s">
        <v>77</v>
      </c>
      <c r="B171" s="10" t="s">
        <v>207</v>
      </c>
      <c r="C171" s="11">
        <v>0</v>
      </c>
      <c r="D171" s="19"/>
      <c r="E171" s="19"/>
      <c r="F171" s="11"/>
    </row>
    <row r="172" spans="1:6" ht="38.25" x14ac:dyDescent="0.2">
      <c r="A172" s="9" t="s">
        <v>78</v>
      </c>
      <c r="B172" s="10" t="s">
        <v>208</v>
      </c>
      <c r="C172" s="11">
        <v>0</v>
      </c>
      <c r="D172" s="19"/>
      <c r="E172" s="19"/>
      <c r="F172" s="11"/>
    </row>
    <row r="173" spans="1:6" x14ac:dyDescent="0.2">
      <c r="A173" s="9" t="s">
        <v>79</v>
      </c>
      <c r="B173" s="10" t="s">
        <v>209</v>
      </c>
      <c r="C173" s="11">
        <v>0</v>
      </c>
      <c r="D173" s="19"/>
      <c r="E173" s="19"/>
      <c r="F173" s="11"/>
    </row>
    <row r="174" spans="1:6" x14ac:dyDescent="0.2">
      <c r="A174" s="9" t="s">
        <v>80</v>
      </c>
      <c r="B174" s="10" t="s">
        <v>210</v>
      </c>
      <c r="C174" s="11">
        <v>0</v>
      </c>
      <c r="D174" s="19"/>
      <c r="E174" s="19"/>
      <c r="F174" s="11"/>
    </row>
    <row r="175" spans="1:6" ht="25.5" x14ac:dyDescent="0.2">
      <c r="A175" s="9" t="s">
        <v>81</v>
      </c>
      <c r="B175" s="10" t="s">
        <v>211</v>
      </c>
      <c r="C175" s="11">
        <v>0</v>
      </c>
      <c r="D175" s="19"/>
      <c r="E175" s="19"/>
      <c r="F175" s="11"/>
    </row>
    <row r="176" spans="1:6" ht="25.5" x14ac:dyDescent="0.2">
      <c r="A176" s="9" t="s">
        <v>82</v>
      </c>
      <c r="B176" s="10" t="s">
        <v>212</v>
      </c>
      <c r="C176" s="11"/>
      <c r="D176" s="30">
        <v>2959998</v>
      </c>
      <c r="E176" s="19"/>
      <c r="F176" s="11">
        <f>SUM(D176:E176)</f>
        <v>2959998</v>
      </c>
    </row>
    <row r="177" spans="1:6" ht="14.25" x14ac:dyDescent="0.2">
      <c r="A177" s="9" t="s">
        <v>83</v>
      </c>
      <c r="B177" s="10" t="s">
        <v>213</v>
      </c>
      <c r="C177" s="55">
        <v>9694970</v>
      </c>
      <c r="D177" s="19"/>
      <c r="E177" s="19"/>
      <c r="F177" s="11">
        <f>SUM(C177:E177)</f>
        <v>9694970</v>
      </c>
    </row>
    <row r="178" spans="1:6" ht="25.5" x14ac:dyDescent="0.2">
      <c r="A178" s="12" t="s">
        <v>84</v>
      </c>
      <c r="B178" s="13" t="s">
        <v>214</v>
      </c>
      <c r="C178" s="14">
        <f>SUM(C162:C177)</f>
        <v>10433970</v>
      </c>
      <c r="D178" s="14">
        <f>SUM(D162:D177)</f>
        <v>2959998</v>
      </c>
      <c r="E178" s="14">
        <f>SUM(E162:E177)</f>
        <v>0</v>
      </c>
      <c r="F178" s="14">
        <f>SUM(F162:F177)</f>
        <v>13393968</v>
      </c>
    </row>
    <row r="179" spans="1:6" x14ac:dyDescent="0.2">
      <c r="A179" s="9" t="s">
        <v>85</v>
      </c>
      <c r="B179" s="10" t="s">
        <v>215</v>
      </c>
      <c r="C179" s="11">
        <v>0</v>
      </c>
      <c r="D179" s="19"/>
      <c r="E179" s="19"/>
      <c r="F179" s="11"/>
    </row>
    <row r="180" spans="1:6" x14ac:dyDescent="0.2">
      <c r="A180" s="9" t="s">
        <v>86</v>
      </c>
      <c r="B180" s="10" t="s">
        <v>216</v>
      </c>
      <c r="C180" s="11">
        <v>0</v>
      </c>
      <c r="D180" s="19"/>
      <c r="E180" s="19"/>
      <c r="F180" s="11"/>
    </row>
    <row r="181" spans="1:6" ht="25.5" x14ac:dyDescent="0.2">
      <c r="A181" s="9" t="s">
        <v>87</v>
      </c>
      <c r="B181" s="10" t="s">
        <v>217</v>
      </c>
      <c r="C181" s="11">
        <v>0</v>
      </c>
      <c r="D181" s="19"/>
      <c r="E181" s="19"/>
      <c r="F181" s="11"/>
    </row>
    <row r="182" spans="1:6" ht="25.5" x14ac:dyDescent="0.2">
      <c r="A182" s="9" t="s">
        <v>88</v>
      </c>
      <c r="B182" s="10" t="s">
        <v>218</v>
      </c>
      <c r="C182" s="11">
        <v>4685030</v>
      </c>
      <c r="D182" s="19"/>
      <c r="E182" s="19"/>
      <c r="F182" s="11">
        <f>SUM(C182:E182)</f>
        <v>4685030</v>
      </c>
    </row>
    <row r="183" spans="1:6" x14ac:dyDescent="0.2">
      <c r="A183" s="9" t="s">
        <v>89</v>
      </c>
      <c r="B183" s="10" t="s">
        <v>219</v>
      </c>
      <c r="C183" s="11">
        <v>0</v>
      </c>
      <c r="D183" s="19"/>
      <c r="E183" s="19"/>
      <c r="F183" s="11">
        <f t="shared" ref="F183:F201" si="2">SUM(C183:E183)</f>
        <v>0</v>
      </c>
    </row>
    <row r="184" spans="1:6" ht="25.5" x14ac:dyDescent="0.2">
      <c r="A184" s="9" t="s">
        <v>90</v>
      </c>
      <c r="B184" s="10" t="s">
        <v>220</v>
      </c>
      <c r="C184" s="11">
        <v>0</v>
      </c>
      <c r="D184" s="19"/>
      <c r="E184" s="19"/>
      <c r="F184" s="11">
        <f t="shared" si="2"/>
        <v>0</v>
      </c>
    </row>
    <row r="185" spans="1:6" ht="25.5" x14ac:dyDescent="0.2">
      <c r="A185" s="9" t="s">
        <v>91</v>
      </c>
      <c r="B185" s="10" t="s">
        <v>221</v>
      </c>
      <c r="C185" s="11">
        <v>1264970</v>
      </c>
      <c r="D185" s="19"/>
      <c r="E185" s="19"/>
      <c r="F185" s="11">
        <f t="shared" si="2"/>
        <v>1264970</v>
      </c>
    </row>
    <row r="186" spans="1:6" x14ac:dyDescent="0.2">
      <c r="A186" s="12" t="s">
        <v>92</v>
      </c>
      <c r="B186" s="13" t="s">
        <v>222</v>
      </c>
      <c r="C186" s="14">
        <f>SUM(C179:C185)</f>
        <v>5950000</v>
      </c>
      <c r="D186" s="14">
        <f>SUM(D179:D185)</f>
        <v>0</v>
      </c>
      <c r="E186" s="14">
        <f>SUM(E179:E185)</f>
        <v>0</v>
      </c>
      <c r="F186" s="14">
        <f>SUM(F179:F185)</f>
        <v>5950000</v>
      </c>
    </row>
    <row r="187" spans="1:6" x14ac:dyDescent="0.2">
      <c r="A187" s="9" t="s">
        <v>93</v>
      </c>
      <c r="B187" s="10" t="s">
        <v>223</v>
      </c>
      <c r="C187" s="56">
        <v>9985005</v>
      </c>
      <c r="D187" s="19"/>
      <c r="E187" s="19"/>
      <c r="F187" s="11">
        <f t="shared" si="2"/>
        <v>9985005</v>
      </c>
    </row>
    <row r="188" spans="1:6" x14ac:dyDescent="0.2">
      <c r="A188" s="9" t="s">
        <v>94</v>
      </c>
      <c r="B188" s="10" t="s">
        <v>224</v>
      </c>
      <c r="C188" s="11">
        <v>0</v>
      </c>
      <c r="D188" s="19"/>
      <c r="E188" s="19"/>
      <c r="F188" s="11">
        <f t="shared" si="2"/>
        <v>0</v>
      </c>
    </row>
    <row r="189" spans="1:6" x14ac:dyDescent="0.2">
      <c r="A189" s="9" t="s">
        <v>95</v>
      </c>
      <c r="B189" s="10" t="s">
        <v>225</v>
      </c>
      <c r="C189" s="11">
        <v>0</v>
      </c>
      <c r="D189" s="19"/>
      <c r="E189" s="19"/>
      <c r="F189" s="11">
        <f t="shared" si="2"/>
        <v>0</v>
      </c>
    </row>
    <row r="190" spans="1:6" ht="25.5" x14ac:dyDescent="0.2">
      <c r="A190" s="9" t="s">
        <v>96</v>
      </c>
      <c r="B190" s="10" t="s">
        <v>226</v>
      </c>
      <c r="C190" s="56">
        <v>2695977</v>
      </c>
      <c r="D190" s="19"/>
      <c r="E190" s="19"/>
      <c r="F190" s="11">
        <f t="shared" si="2"/>
        <v>2695977</v>
      </c>
    </row>
    <row r="191" spans="1:6" x14ac:dyDescent="0.2">
      <c r="A191" s="12" t="s">
        <v>97</v>
      </c>
      <c r="B191" s="13" t="s">
        <v>227</v>
      </c>
      <c r="C191" s="14">
        <f>SUM(C187:C190)</f>
        <v>12680982</v>
      </c>
      <c r="D191" s="14">
        <f>SUM(D187:D190)</f>
        <v>0</v>
      </c>
      <c r="E191" s="14">
        <f>SUM(E187:E190)</f>
        <v>0</v>
      </c>
      <c r="F191" s="14">
        <f>SUM(F187:F190)</f>
        <v>12680982</v>
      </c>
    </row>
    <row r="192" spans="1:6" ht="38.25" x14ac:dyDescent="0.2">
      <c r="A192" s="9" t="s">
        <v>98</v>
      </c>
      <c r="B192" s="10" t="s">
        <v>228</v>
      </c>
      <c r="C192" s="11">
        <v>0</v>
      </c>
      <c r="D192" s="19"/>
      <c r="E192" s="19"/>
      <c r="F192" s="11">
        <f t="shared" si="2"/>
        <v>0</v>
      </c>
    </row>
    <row r="193" spans="1:6" ht="38.25" x14ac:dyDescent="0.2">
      <c r="A193" s="9" t="s">
        <v>99</v>
      </c>
      <c r="B193" s="10" t="s">
        <v>229</v>
      </c>
      <c r="C193" s="11">
        <v>0</v>
      </c>
      <c r="D193" s="19"/>
      <c r="E193" s="19"/>
      <c r="F193" s="11">
        <f t="shared" si="2"/>
        <v>0</v>
      </c>
    </row>
    <row r="194" spans="1:6" ht="38.25" x14ac:dyDescent="0.2">
      <c r="A194" s="9" t="s">
        <v>100</v>
      </c>
      <c r="B194" s="10" t="s">
        <v>230</v>
      </c>
      <c r="C194" s="11">
        <v>0</v>
      </c>
      <c r="D194" s="19"/>
      <c r="E194" s="19"/>
      <c r="F194" s="11">
        <f t="shared" si="2"/>
        <v>0</v>
      </c>
    </row>
    <row r="195" spans="1:6" ht="25.5" x14ac:dyDescent="0.2">
      <c r="A195" s="9" t="s">
        <v>101</v>
      </c>
      <c r="B195" s="10" t="s">
        <v>231</v>
      </c>
      <c r="C195" s="11">
        <v>0</v>
      </c>
      <c r="D195" s="19"/>
      <c r="E195" s="19"/>
      <c r="F195" s="11">
        <f t="shared" si="2"/>
        <v>0</v>
      </c>
    </row>
    <row r="196" spans="1:6" ht="38.25" x14ac:dyDescent="0.2">
      <c r="A196" s="9" t="s">
        <v>102</v>
      </c>
      <c r="B196" s="10" t="s">
        <v>232</v>
      </c>
      <c r="C196" s="11">
        <v>0</v>
      </c>
      <c r="D196" s="19"/>
      <c r="E196" s="19"/>
      <c r="F196" s="11">
        <f t="shared" si="2"/>
        <v>0</v>
      </c>
    </row>
    <row r="197" spans="1:6" ht="38.25" x14ac:dyDescent="0.2">
      <c r="A197" s="9" t="s">
        <v>103</v>
      </c>
      <c r="B197" s="10" t="s">
        <v>233</v>
      </c>
      <c r="C197" s="11">
        <v>0</v>
      </c>
      <c r="D197" s="19"/>
      <c r="E197" s="19"/>
      <c r="F197" s="11">
        <f t="shared" si="2"/>
        <v>0</v>
      </c>
    </row>
    <row r="198" spans="1:6" x14ac:dyDescent="0.2">
      <c r="A198" s="9" t="s">
        <v>234</v>
      </c>
      <c r="B198" s="10" t="s">
        <v>235</v>
      </c>
      <c r="C198" s="11">
        <v>0</v>
      </c>
      <c r="D198" s="19"/>
      <c r="E198" s="19"/>
      <c r="F198" s="11">
        <f t="shared" si="2"/>
        <v>0</v>
      </c>
    </row>
    <row r="199" spans="1:6" ht="25.5" x14ac:dyDescent="0.2">
      <c r="A199" s="9" t="s">
        <v>236</v>
      </c>
      <c r="B199" s="10" t="s">
        <v>237</v>
      </c>
      <c r="C199" s="11">
        <v>0</v>
      </c>
      <c r="D199" s="19"/>
      <c r="E199" s="19"/>
      <c r="F199" s="11">
        <f t="shared" si="2"/>
        <v>0</v>
      </c>
    </row>
    <row r="200" spans="1:6" ht="25.5" x14ac:dyDescent="0.2">
      <c r="A200" s="9" t="s">
        <v>238</v>
      </c>
      <c r="B200" s="10" t="s">
        <v>239</v>
      </c>
      <c r="C200" s="11">
        <v>0</v>
      </c>
      <c r="D200" s="19"/>
      <c r="E200" s="19"/>
      <c r="F200" s="11">
        <f t="shared" si="2"/>
        <v>0</v>
      </c>
    </row>
    <row r="201" spans="1:6" ht="25.5" x14ac:dyDescent="0.2">
      <c r="A201" s="12" t="s">
        <v>240</v>
      </c>
      <c r="B201" s="13" t="s">
        <v>241</v>
      </c>
      <c r="C201" s="14">
        <v>0</v>
      </c>
      <c r="D201" s="19"/>
      <c r="E201" s="19"/>
      <c r="F201" s="11">
        <f t="shared" si="2"/>
        <v>0</v>
      </c>
    </row>
    <row r="202" spans="1:6" ht="25.5" x14ac:dyDescent="0.2">
      <c r="A202" s="12" t="s">
        <v>242</v>
      </c>
      <c r="B202" s="13" t="s">
        <v>243</v>
      </c>
      <c r="C202" s="14">
        <f>SUM(C126)+C127+C152+C161+C178+C186+C191+C201</f>
        <v>92017186</v>
      </c>
      <c r="D202" s="14">
        <f>SUM(D126)+D127+D152+D161+D178+D186+D191+D201</f>
        <v>2959998</v>
      </c>
      <c r="E202" s="14">
        <f>SUM(E126)+E127+E152+E161+E178+E186+E191+E201</f>
        <v>0</v>
      </c>
      <c r="F202" s="14">
        <f>SUM(F126)+F127+F152+F161+F178+F186+F191+F201</f>
        <v>94977184</v>
      </c>
    </row>
    <row r="203" spans="1:6" ht="25.5" x14ac:dyDescent="0.25">
      <c r="A203" s="9" t="s">
        <v>13</v>
      </c>
      <c r="B203" s="10" t="s">
        <v>312</v>
      </c>
      <c r="C203" s="11">
        <v>0</v>
      </c>
      <c r="D203" s="19"/>
      <c r="E203" s="19"/>
      <c r="F203" s="25"/>
    </row>
    <row r="204" spans="1:6" ht="25.5" x14ac:dyDescent="0.2">
      <c r="A204" s="9" t="s">
        <v>14</v>
      </c>
      <c r="B204" s="10" t="s">
        <v>313</v>
      </c>
      <c r="C204" s="11">
        <v>0</v>
      </c>
      <c r="D204" s="19"/>
      <c r="E204" s="19"/>
      <c r="F204" s="11"/>
    </row>
    <row r="205" spans="1:6" ht="25.5" x14ac:dyDescent="0.2">
      <c r="A205" s="9" t="s">
        <v>15</v>
      </c>
      <c r="B205" s="10" t="s">
        <v>314</v>
      </c>
      <c r="C205" s="11">
        <v>0</v>
      </c>
      <c r="D205" s="19"/>
      <c r="E205" s="19"/>
      <c r="F205" s="11"/>
    </row>
    <row r="206" spans="1:6" ht="25.5" x14ac:dyDescent="0.2">
      <c r="A206" s="12" t="s">
        <v>16</v>
      </c>
      <c r="B206" s="13" t="s">
        <v>315</v>
      </c>
      <c r="C206" s="14">
        <v>0</v>
      </c>
      <c r="D206" s="19"/>
      <c r="E206" s="19"/>
      <c r="F206" s="11"/>
    </row>
    <row r="207" spans="1:6" ht="25.5" x14ac:dyDescent="0.2">
      <c r="A207" s="9" t="s">
        <v>17</v>
      </c>
      <c r="B207" s="10" t="s">
        <v>316</v>
      </c>
      <c r="C207" s="11">
        <v>0</v>
      </c>
      <c r="D207" s="19"/>
      <c r="E207" s="19"/>
      <c r="F207" s="14"/>
    </row>
    <row r="208" spans="1:6" ht="25.5" x14ac:dyDescent="0.2">
      <c r="A208" s="9" t="s">
        <v>18</v>
      </c>
      <c r="B208" s="10" t="s">
        <v>317</v>
      </c>
      <c r="C208" s="11">
        <v>0</v>
      </c>
      <c r="D208" s="19"/>
      <c r="E208" s="19"/>
      <c r="F208" s="11"/>
    </row>
    <row r="209" spans="1:6" x14ac:dyDescent="0.2">
      <c r="A209" s="9" t="s">
        <v>19</v>
      </c>
      <c r="B209" s="10" t="s">
        <v>318</v>
      </c>
      <c r="C209" s="11">
        <v>0</v>
      </c>
      <c r="D209" s="19"/>
      <c r="E209" s="19"/>
      <c r="F209" s="11"/>
    </row>
    <row r="210" spans="1:6" ht="25.5" x14ac:dyDescent="0.2">
      <c r="A210" s="9" t="s">
        <v>20</v>
      </c>
      <c r="B210" s="10" t="s">
        <v>319</v>
      </c>
      <c r="C210" s="11">
        <v>0</v>
      </c>
      <c r="D210" s="19"/>
      <c r="E210" s="19"/>
      <c r="F210" s="11"/>
    </row>
    <row r="211" spans="1:6" x14ac:dyDescent="0.2">
      <c r="A211" s="9" t="s">
        <v>21</v>
      </c>
      <c r="B211" s="10" t="s">
        <v>320</v>
      </c>
      <c r="C211" s="11">
        <v>0</v>
      </c>
      <c r="D211" s="19"/>
      <c r="E211" s="19"/>
      <c r="F211" s="11"/>
    </row>
    <row r="212" spans="1:6" ht="25.5" x14ac:dyDescent="0.2">
      <c r="A212" s="9" t="s">
        <v>22</v>
      </c>
      <c r="B212" s="10" t="s">
        <v>321</v>
      </c>
      <c r="C212" s="11">
        <v>0</v>
      </c>
      <c r="D212" s="19"/>
      <c r="E212" s="19"/>
      <c r="F212" s="11"/>
    </row>
    <row r="213" spans="1:6" ht="25.5" x14ac:dyDescent="0.2">
      <c r="A213" s="12" t="s">
        <v>23</v>
      </c>
      <c r="B213" s="13" t="s">
        <v>322</v>
      </c>
      <c r="C213" s="14">
        <v>0</v>
      </c>
      <c r="D213" s="19"/>
      <c r="E213" s="19"/>
      <c r="F213" s="11"/>
    </row>
    <row r="214" spans="1:6" ht="25.5" x14ac:dyDescent="0.2">
      <c r="A214" s="9" t="s">
        <v>24</v>
      </c>
      <c r="B214" s="10" t="s">
        <v>323</v>
      </c>
      <c r="C214" s="11">
        <v>0</v>
      </c>
      <c r="D214" s="19"/>
      <c r="E214" s="19"/>
      <c r="F214" s="14"/>
    </row>
    <row r="215" spans="1:6" ht="25.5" x14ac:dyDescent="0.2">
      <c r="A215" s="9" t="s">
        <v>25</v>
      </c>
      <c r="B215" s="10" t="s">
        <v>324</v>
      </c>
      <c r="C215" s="11">
        <v>2644672</v>
      </c>
      <c r="D215" s="19"/>
      <c r="E215" s="19"/>
      <c r="F215" s="11">
        <f>SUM(C215:E215)</f>
        <v>2644672</v>
      </c>
    </row>
    <row r="216" spans="1:6" ht="25.5" x14ac:dyDescent="0.2">
      <c r="A216" s="9" t="s">
        <v>26</v>
      </c>
      <c r="B216" s="10" t="s">
        <v>325</v>
      </c>
      <c r="C216" s="11">
        <v>24848430</v>
      </c>
      <c r="D216" s="19"/>
      <c r="E216" s="19"/>
      <c r="F216" s="11">
        <f t="shared" ref="F216:F232" si="3">SUM(C216:E216)</f>
        <v>24848430</v>
      </c>
    </row>
    <row r="217" spans="1:6" ht="25.5" x14ac:dyDescent="0.2">
      <c r="A217" s="9" t="s">
        <v>27</v>
      </c>
      <c r="B217" s="10" t="s">
        <v>326</v>
      </c>
      <c r="C217" s="11">
        <v>0</v>
      </c>
      <c r="D217" s="19"/>
      <c r="E217" s="19"/>
      <c r="F217" s="11">
        <f t="shared" si="3"/>
        <v>0</v>
      </c>
    </row>
    <row r="218" spans="1:6" x14ac:dyDescent="0.2">
      <c r="A218" s="9" t="s">
        <v>28</v>
      </c>
      <c r="B218" s="10" t="s">
        <v>327</v>
      </c>
      <c r="C218" s="11">
        <v>0</v>
      </c>
      <c r="D218" s="19"/>
      <c r="E218" s="19"/>
      <c r="F218" s="11">
        <f t="shared" si="3"/>
        <v>0</v>
      </c>
    </row>
    <row r="219" spans="1:6" ht="25.5" x14ac:dyDescent="0.2">
      <c r="A219" s="9" t="s">
        <v>29</v>
      </c>
      <c r="B219" s="10" t="s">
        <v>328</v>
      </c>
      <c r="C219" s="11">
        <v>0</v>
      </c>
      <c r="D219" s="19"/>
      <c r="E219" s="19"/>
      <c r="F219" s="11">
        <f t="shared" si="3"/>
        <v>0</v>
      </c>
    </row>
    <row r="220" spans="1:6" ht="25.5" x14ac:dyDescent="0.2">
      <c r="A220" s="9" t="s">
        <v>30</v>
      </c>
      <c r="B220" s="10" t="s">
        <v>329</v>
      </c>
      <c r="C220" s="11">
        <v>0</v>
      </c>
      <c r="D220" s="19"/>
      <c r="E220" s="19"/>
      <c r="F220" s="11">
        <f t="shared" si="3"/>
        <v>0</v>
      </c>
    </row>
    <row r="221" spans="1:6" ht="25.5" x14ac:dyDescent="0.2">
      <c r="A221" s="9" t="s">
        <v>31</v>
      </c>
      <c r="B221" s="10" t="s">
        <v>330</v>
      </c>
      <c r="C221" s="11">
        <v>0</v>
      </c>
      <c r="D221" s="19"/>
      <c r="E221" s="19"/>
      <c r="F221" s="11">
        <f t="shared" si="3"/>
        <v>0</v>
      </c>
    </row>
    <row r="222" spans="1:6" ht="25.5" x14ac:dyDescent="0.2">
      <c r="A222" s="12" t="s">
        <v>32</v>
      </c>
      <c r="B222" s="13" t="s">
        <v>331</v>
      </c>
      <c r="C222" s="14">
        <v>0</v>
      </c>
      <c r="D222" s="19"/>
      <c r="E222" s="19"/>
      <c r="F222" s="11">
        <f t="shared" si="3"/>
        <v>0</v>
      </c>
    </row>
    <row r="223" spans="1:6" ht="25.5" x14ac:dyDescent="0.2">
      <c r="A223" s="12" t="s">
        <v>33</v>
      </c>
      <c r="B223" s="13" t="s">
        <v>332</v>
      </c>
      <c r="C223" s="14">
        <f>SUM(C206)+C213+C214+C215+C216+C217+C218+C219+C222</f>
        <v>27493102</v>
      </c>
      <c r="D223" s="19"/>
      <c r="E223" s="19"/>
      <c r="F223" s="11">
        <f>SUM(C223:E223)</f>
        <v>27493102</v>
      </c>
    </row>
    <row r="224" spans="1:6" ht="25.5" x14ac:dyDescent="0.2">
      <c r="A224" s="9" t="s">
        <v>34</v>
      </c>
      <c r="B224" s="10" t="s">
        <v>333</v>
      </c>
      <c r="C224" s="11">
        <v>0</v>
      </c>
      <c r="D224" s="19"/>
      <c r="E224" s="19"/>
      <c r="F224" s="11">
        <f t="shared" si="3"/>
        <v>0</v>
      </c>
    </row>
    <row r="225" spans="1:6" ht="25.5" x14ac:dyDescent="0.2">
      <c r="A225" s="9" t="s">
        <v>35</v>
      </c>
      <c r="B225" s="10" t="s">
        <v>334</v>
      </c>
      <c r="C225" s="11">
        <v>0</v>
      </c>
      <c r="D225" s="19"/>
      <c r="E225" s="19"/>
      <c r="F225" s="11">
        <f t="shared" si="3"/>
        <v>0</v>
      </c>
    </row>
    <row r="226" spans="1:6" x14ac:dyDescent="0.2">
      <c r="A226" s="9" t="s">
        <v>36</v>
      </c>
      <c r="B226" s="10" t="s">
        <v>335</v>
      </c>
      <c r="C226" s="11">
        <v>0</v>
      </c>
      <c r="D226" s="19"/>
      <c r="E226" s="19"/>
      <c r="F226" s="11">
        <f t="shared" si="3"/>
        <v>0</v>
      </c>
    </row>
    <row r="227" spans="1:6" ht="38.25" x14ac:dyDescent="0.2">
      <c r="A227" s="9" t="s">
        <v>37</v>
      </c>
      <c r="B227" s="10" t="s">
        <v>336</v>
      </c>
      <c r="C227" s="11">
        <v>0</v>
      </c>
      <c r="D227" s="19"/>
      <c r="E227" s="19"/>
      <c r="F227" s="11">
        <f t="shared" si="3"/>
        <v>0</v>
      </c>
    </row>
    <row r="228" spans="1:6" ht="25.5" x14ac:dyDescent="0.2">
      <c r="A228" s="9" t="s">
        <v>38</v>
      </c>
      <c r="B228" s="10" t="s">
        <v>337</v>
      </c>
      <c r="C228" s="11">
        <v>0</v>
      </c>
      <c r="D228" s="19"/>
      <c r="E228" s="19"/>
      <c r="F228" s="11">
        <f t="shared" si="3"/>
        <v>0</v>
      </c>
    </row>
    <row r="229" spans="1:6" ht="25.5" x14ac:dyDescent="0.2">
      <c r="A229" s="12" t="s">
        <v>39</v>
      </c>
      <c r="B229" s="13" t="s">
        <v>338</v>
      </c>
      <c r="C229" s="14">
        <v>0</v>
      </c>
      <c r="D229" s="19"/>
      <c r="E229" s="19"/>
      <c r="F229" s="11">
        <f t="shared" si="3"/>
        <v>0</v>
      </c>
    </row>
    <row r="230" spans="1:6" ht="25.5" x14ac:dyDescent="0.2">
      <c r="A230" s="9" t="s">
        <v>40</v>
      </c>
      <c r="B230" s="10" t="s">
        <v>339</v>
      </c>
      <c r="C230" s="11">
        <v>0</v>
      </c>
      <c r="D230" s="19"/>
      <c r="E230" s="19"/>
      <c r="F230" s="11">
        <f t="shared" si="3"/>
        <v>0</v>
      </c>
    </row>
    <row r="231" spans="1:6" x14ac:dyDescent="0.2">
      <c r="A231" s="9" t="s">
        <v>41</v>
      </c>
      <c r="B231" s="10" t="s">
        <v>340</v>
      </c>
      <c r="C231" s="11">
        <v>0</v>
      </c>
      <c r="D231" s="19"/>
      <c r="E231" s="19"/>
      <c r="F231" s="11">
        <f t="shared" si="3"/>
        <v>0</v>
      </c>
    </row>
    <row r="232" spans="1:6" ht="25.5" x14ac:dyDescent="0.2">
      <c r="A232" s="12" t="s">
        <v>42</v>
      </c>
      <c r="B232" s="13" t="s">
        <v>341</v>
      </c>
      <c r="C232" s="14">
        <f>SUM(C223)+C229+C230+C231</f>
        <v>27493102</v>
      </c>
      <c r="D232" s="19"/>
      <c r="E232" s="19"/>
      <c r="F232" s="11">
        <f t="shared" si="3"/>
        <v>27493102</v>
      </c>
    </row>
    <row r="233" spans="1:6" x14ac:dyDescent="0.2">
      <c r="A233" s="12"/>
      <c r="B233" s="13"/>
      <c r="C233" s="14"/>
      <c r="D233" s="19"/>
      <c r="E233" s="19"/>
      <c r="F233" s="14"/>
    </row>
    <row r="234" spans="1:6" ht="15" x14ac:dyDescent="0.25">
      <c r="A234"/>
      <c r="B234"/>
      <c r="C234"/>
    </row>
  </sheetData>
  <mergeCells count="3">
    <mergeCell ref="A3:B3"/>
    <mergeCell ref="C3:AB3"/>
    <mergeCell ref="B5:F5"/>
  </mergeCells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2"/>
  <sheetViews>
    <sheetView zoomScaleNormal="100" workbookViewId="0">
      <selection activeCell="H16" sqref="H16"/>
    </sheetView>
  </sheetViews>
  <sheetFormatPr defaultRowHeight="12.75" x14ac:dyDescent="0.2"/>
  <cols>
    <col min="1" max="1" width="8.140625" style="3" customWidth="1"/>
    <col min="2" max="2" width="41" style="3" customWidth="1"/>
    <col min="3" max="3" width="32.85546875" style="3" customWidth="1"/>
    <col min="4" max="16384" width="9.140625" style="3"/>
  </cols>
  <sheetData>
    <row r="2" spans="1:3" ht="24" customHeight="1" x14ac:dyDescent="0.2">
      <c r="B2" s="101" t="s">
        <v>461</v>
      </c>
      <c r="C2" s="102"/>
    </row>
    <row r="4" spans="1:3" x14ac:dyDescent="0.2">
      <c r="A4" s="97" t="s">
        <v>353</v>
      </c>
      <c r="B4" s="97"/>
      <c r="C4" s="97"/>
    </row>
    <row r="6" spans="1:3" ht="25.5" customHeight="1" x14ac:dyDescent="0.2">
      <c r="A6" s="106" t="s">
        <v>350</v>
      </c>
      <c r="B6" s="107"/>
      <c r="C6" s="107"/>
    </row>
    <row r="7" spans="1:3" ht="25.5" x14ac:dyDescent="0.2">
      <c r="A7" s="9" t="s">
        <v>13</v>
      </c>
      <c r="B7" s="10" t="s">
        <v>114</v>
      </c>
      <c r="C7" s="11">
        <v>0</v>
      </c>
    </row>
    <row r="8" spans="1:3" ht="25.5" x14ac:dyDescent="0.2">
      <c r="A8" s="9" t="s">
        <v>14</v>
      </c>
      <c r="B8" s="10" t="s">
        <v>115</v>
      </c>
      <c r="C8" s="11">
        <v>0</v>
      </c>
    </row>
    <row r="9" spans="1:3" ht="25.5" x14ac:dyDescent="0.2">
      <c r="A9" s="9" t="s">
        <v>15</v>
      </c>
      <c r="B9" s="10" t="s">
        <v>116</v>
      </c>
      <c r="C9" s="11">
        <v>0</v>
      </c>
    </row>
    <row r="10" spans="1:3" ht="25.5" x14ac:dyDescent="0.2">
      <c r="A10" s="12" t="s">
        <v>16</v>
      </c>
      <c r="B10" s="13" t="s">
        <v>117</v>
      </c>
      <c r="C10" s="14">
        <v>0</v>
      </c>
    </row>
    <row r="11" spans="1:3" ht="25.5" x14ac:dyDescent="0.2">
      <c r="A11" s="9" t="s">
        <v>17</v>
      </c>
      <c r="B11" s="10" t="s">
        <v>118</v>
      </c>
      <c r="C11" s="11">
        <v>0</v>
      </c>
    </row>
    <row r="12" spans="1:3" ht="25.5" x14ac:dyDescent="0.2">
      <c r="A12" s="9" t="s">
        <v>18</v>
      </c>
      <c r="B12" s="10" t="s">
        <v>119</v>
      </c>
      <c r="C12" s="11">
        <v>0</v>
      </c>
    </row>
    <row r="13" spans="1:3" ht="25.5" x14ac:dyDescent="0.2">
      <c r="A13" s="9" t="s">
        <v>19</v>
      </c>
      <c r="B13" s="10" t="s">
        <v>120</v>
      </c>
      <c r="C13" s="11">
        <v>0</v>
      </c>
    </row>
    <row r="14" spans="1:3" ht="25.5" x14ac:dyDescent="0.2">
      <c r="A14" s="9" t="s">
        <v>20</v>
      </c>
      <c r="B14" s="10" t="s">
        <v>121</v>
      </c>
      <c r="C14" s="11">
        <v>0</v>
      </c>
    </row>
    <row r="15" spans="1:3" ht="25.5" x14ac:dyDescent="0.2">
      <c r="A15" s="12" t="s">
        <v>21</v>
      </c>
      <c r="B15" s="13" t="s">
        <v>122</v>
      </c>
      <c r="C15" s="14">
        <v>0</v>
      </c>
    </row>
    <row r="16" spans="1:3" ht="25.5" x14ac:dyDescent="0.2">
      <c r="A16" s="9" t="s">
        <v>22</v>
      </c>
      <c r="B16" s="10" t="s">
        <v>123</v>
      </c>
      <c r="C16" s="43">
        <v>251993</v>
      </c>
    </row>
    <row r="17" spans="1:3" ht="25.5" x14ac:dyDescent="0.2">
      <c r="A17" s="9" t="s">
        <v>23</v>
      </c>
      <c r="B17" s="10" t="s">
        <v>124</v>
      </c>
      <c r="C17" s="11">
        <v>0</v>
      </c>
    </row>
    <row r="18" spans="1:3" x14ac:dyDescent="0.2">
      <c r="A18" s="12" t="s">
        <v>24</v>
      </c>
      <c r="B18" s="13" t="s">
        <v>125</v>
      </c>
      <c r="C18" s="14">
        <f>SUM(C16:C17)</f>
        <v>251993</v>
      </c>
    </row>
    <row r="19" spans="1:3" ht="25.5" x14ac:dyDescent="0.2">
      <c r="A19" s="9" t="s">
        <v>25</v>
      </c>
      <c r="B19" s="10" t="s">
        <v>126</v>
      </c>
      <c r="C19" s="11">
        <v>0</v>
      </c>
    </row>
    <row r="20" spans="1:3" ht="25.5" x14ac:dyDescent="0.2">
      <c r="A20" s="9" t="s">
        <v>26</v>
      </c>
      <c r="B20" s="10" t="s">
        <v>127</v>
      </c>
      <c r="C20" s="11">
        <v>0</v>
      </c>
    </row>
    <row r="21" spans="1:3" x14ac:dyDescent="0.2">
      <c r="A21" s="9" t="s">
        <v>27</v>
      </c>
      <c r="B21" s="10" t="s">
        <v>128</v>
      </c>
      <c r="C21" s="11">
        <v>24848430</v>
      </c>
    </row>
    <row r="22" spans="1:3" x14ac:dyDescent="0.2">
      <c r="A22" s="9" t="s">
        <v>28</v>
      </c>
      <c r="B22" s="10" t="s">
        <v>129</v>
      </c>
      <c r="C22" s="11">
        <v>0</v>
      </c>
    </row>
    <row r="23" spans="1:3" ht="25.5" x14ac:dyDescent="0.2">
      <c r="A23" s="9" t="s">
        <v>29</v>
      </c>
      <c r="B23" s="10" t="s">
        <v>130</v>
      </c>
      <c r="C23" s="11">
        <v>0</v>
      </c>
    </row>
    <row r="24" spans="1:3" ht="25.5" x14ac:dyDescent="0.2">
      <c r="A24" s="9" t="s">
        <v>30</v>
      </c>
      <c r="B24" s="10" t="s">
        <v>131</v>
      </c>
      <c r="C24" s="11">
        <v>0</v>
      </c>
    </row>
    <row r="25" spans="1:3" ht="25.5" x14ac:dyDescent="0.2">
      <c r="A25" s="9" t="s">
        <v>31</v>
      </c>
      <c r="B25" s="10" t="s">
        <v>462</v>
      </c>
      <c r="C25" s="11">
        <v>0</v>
      </c>
    </row>
    <row r="26" spans="1:3" ht="25.5" x14ac:dyDescent="0.2">
      <c r="A26" s="12" t="s">
        <v>32</v>
      </c>
      <c r="B26" s="13" t="s">
        <v>133</v>
      </c>
      <c r="C26" s="14">
        <v>0</v>
      </c>
    </row>
    <row r="27" spans="1:3" ht="25.5" x14ac:dyDescent="0.2">
      <c r="A27" s="12" t="s">
        <v>33</v>
      </c>
      <c r="B27" s="13" t="s">
        <v>134</v>
      </c>
      <c r="C27" s="14">
        <f>SUM(C10)+C15+C18+C19+C20+C21+C22+C23</f>
        <v>25100423</v>
      </c>
    </row>
    <row r="28" spans="1:3" ht="25.5" x14ac:dyDescent="0.2">
      <c r="A28" s="9" t="s">
        <v>34</v>
      </c>
      <c r="B28" s="10" t="s">
        <v>135</v>
      </c>
      <c r="C28" s="11">
        <v>0</v>
      </c>
    </row>
    <row r="29" spans="1:3" ht="25.5" x14ac:dyDescent="0.2">
      <c r="A29" s="9" t="s">
        <v>35</v>
      </c>
      <c r="B29" s="10" t="s">
        <v>136</v>
      </c>
      <c r="C29" s="11">
        <v>0</v>
      </c>
    </row>
    <row r="30" spans="1:3" x14ac:dyDescent="0.2">
      <c r="A30" s="9" t="s">
        <v>36</v>
      </c>
      <c r="B30" s="10" t="s">
        <v>137</v>
      </c>
      <c r="C30" s="11">
        <v>0</v>
      </c>
    </row>
    <row r="31" spans="1:3" ht="38.25" x14ac:dyDescent="0.2">
      <c r="A31" s="9" t="s">
        <v>37</v>
      </c>
      <c r="B31" s="10" t="s">
        <v>138</v>
      </c>
      <c r="C31" s="11">
        <v>0</v>
      </c>
    </row>
    <row r="32" spans="1:3" ht="25.5" x14ac:dyDescent="0.2">
      <c r="A32" s="9" t="s">
        <v>38</v>
      </c>
      <c r="B32" s="10" t="s">
        <v>139</v>
      </c>
      <c r="C32" s="11">
        <v>0</v>
      </c>
    </row>
    <row r="33" spans="1:3" ht="25.5" x14ac:dyDescent="0.2">
      <c r="A33" s="12" t="s">
        <v>39</v>
      </c>
      <c r="B33" s="13" t="s">
        <v>140</v>
      </c>
      <c r="C33" s="14">
        <v>0</v>
      </c>
    </row>
    <row r="34" spans="1:3" ht="25.5" x14ac:dyDescent="0.2">
      <c r="A34" s="9" t="s">
        <v>40</v>
      </c>
      <c r="B34" s="10" t="s">
        <v>141</v>
      </c>
      <c r="C34" s="11">
        <v>0</v>
      </c>
    </row>
    <row r="35" spans="1:3" x14ac:dyDescent="0.2">
      <c r="A35" s="9" t="s">
        <v>41</v>
      </c>
      <c r="B35" s="10" t="s">
        <v>142</v>
      </c>
      <c r="C35" s="11">
        <v>0</v>
      </c>
    </row>
    <row r="36" spans="1:3" ht="25.5" x14ac:dyDescent="0.2">
      <c r="A36" s="12" t="s">
        <v>42</v>
      </c>
      <c r="B36" s="13" t="s">
        <v>143</v>
      </c>
      <c r="C36" s="14">
        <f>SUM(C27)+C33+C34+C35</f>
        <v>25100423</v>
      </c>
    </row>
    <row r="37" spans="1:3" ht="15.75" x14ac:dyDescent="0.25">
      <c r="A37" s="108"/>
      <c r="B37" s="109"/>
      <c r="C37" s="109"/>
    </row>
    <row r="38" spans="1:3" ht="25.5" x14ac:dyDescent="0.2">
      <c r="A38" s="9" t="s">
        <v>13</v>
      </c>
      <c r="B38" s="10" t="s">
        <v>144</v>
      </c>
      <c r="C38" s="11">
        <v>17287332</v>
      </c>
    </row>
    <row r="39" spans="1:3" x14ac:dyDescent="0.2">
      <c r="A39" s="9" t="s">
        <v>14</v>
      </c>
      <c r="B39" s="10" t="s">
        <v>145</v>
      </c>
      <c r="C39" s="11">
        <v>0</v>
      </c>
    </row>
    <row r="40" spans="1:3" x14ac:dyDescent="0.2">
      <c r="A40" s="9" t="s">
        <v>15</v>
      </c>
      <c r="B40" s="10" t="s">
        <v>146</v>
      </c>
      <c r="C40" s="11">
        <v>0</v>
      </c>
    </row>
    <row r="41" spans="1:3" ht="25.5" x14ac:dyDescent="0.2">
      <c r="A41" s="9" t="s">
        <v>16</v>
      </c>
      <c r="B41" s="10" t="s">
        <v>147</v>
      </c>
      <c r="C41" s="11">
        <v>0</v>
      </c>
    </row>
    <row r="42" spans="1:3" x14ac:dyDescent="0.2">
      <c r="A42" s="9" t="s">
        <v>17</v>
      </c>
      <c r="B42" s="10" t="s">
        <v>148</v>
      </c>
      <c r="C42" s="11">
        <v>0</v>
      </c>
    </row>
    <row r="43" spans="1:3" x14ac:dyDescent="0.2">
      <c r="A43" s="9" t="s">
        <v>18</v>
      </c>
      <c r="B43" s="10" t="s">
        <v>149</v>
      </c>
      <c r="C43" s="11">
        <v>0</v>
      </c>
    </row>
    <row r="44" spans="1:3" x14ac:dyDescent="0.2">
      <c r="A44" s="9" t="s">
        <v>19</v>
      </c>
      <c r="B44" s="10" t="s">
        <v>150</v>
      </c>
      <c r="C44" s="11"/>
    </row>
    <row r="45" spans="1:3" x14ac:dyDescent="0.2">
      <c r="A45" s="9" t="s">
        <v>20</v>
      </c>
      <c r="B45" s="10" t="s">
        <v>151</v>
      </c>
      <c r="C45" s="11">
        <v>0</v>
      </c>
    </row>
    <row r="46" spans="1:3" x14ac:dyDescent="0.2">
      <c r="A46" s="9" t="s">
        <v>21</v>
      </c>
      <c r="B46" s="10" t="s">
        <v>152</v>
      </c>
      <c r="C46" s="11"/>
    </row>
    <row r="47" spans="1:3" x14ac:dyDescent="0.2">
      <c r="A47" s="9" t="s">
        <v>22</v>
      </c>
      <c r="B47" s="10" t="s">
        <v>153</v>
      </c>
      <c r="C47" s="11">
        <v>0</v>
      </c>
    </row>
    <row r="48" spans="1:3" x14ac:dyDescent="0.2">
      <c r="A48" s="9" t="s">
        <v>23</v>
      </c>
      <c r="B48" s="10" t="s">
        <v>154</v>
      </c>
      <c r="C48" s="11">
        <v>0</v>
      </c>
    </row>
    <row r="49" spans="1:3" x14ac:dyDescent="0.2">
      <c r="A49" s="9" t="s">
        <v>24</v>
      </c>
      <c r="B49" s="10" t="s">
        <v>155</v>
      </c>
      <c r="C49" s="11">
        <v>0</v>
      </c>
    </row>
    <row r="50" spans="1:3" ht="25.5" x14ac:dyDescent="0.2">
      <c r="A50" s="9" t="s">
        <v>25</v>
      </c>
      <c r="B50" s="10" t="s">
        <v>156</v>
      </c>
      <c r="C50" s="11">
        <v>876960</v>
      </c>
    </row>
    <row r="51" spans="1:3" ht="25.5" x14ac:dyDescent="0.2">
      <c r="A51" s="12" t="s">
        <v>26</v>
      </c>
      <c r="B51" s="13" t="s">
        <v>157</v>
      </c>
      <c r="C51" s="14">
        <v>18164292</v>
      </c>
    </row>
    <row r="52" spans="1:3" x14ac:dyDescent="0.2">
      <c r="A52" s="9" t="s">
        <v>27</v>
      </c>
      <c r="B52" s="10" t="s">
        <v>158</v>
      </c>
      <c r="C52" s="11">
        <v>0</v>
      </c>
    </row>
    <row r="53" spans="1:3" ht="38.25" x14ac:dyDescent="0.2">
      <c r="A53" s="9" t="s">
        <v>28</v>
      </c>
      <c r="B53" s="10" t="s">
        <v>159</v>
      </c>
      <c r="C53" s="11">
        <v>0</v>
      </c>
    </row>
    <row r="54" spans="1:3" x14ac:dyDescent="0.2">
      <c r="A54" s="9" t="s">
        <v>29</v>
      </c>
      <c r="B54" s="10" t="s">
        <v>160</v>
      </c>
      <c r="C54" s="11">
        <v>0</v>
      </c>
    </row>
    <row r="55" spans="1:3" x14ac:dyDescent="0.2">
      <c r="A55" s="12" t="s">
        <v>30</v>
      </c>
      <c r="B55" s="13" t="s">
        <v>161</v>
      </c>
      <c r="C55" s="14">
        <v>0</v>
      </c>
    </row>
    <row r="56" spans="1:3" x14ac:dyDescent="0.2">
      <c r="A56" s="12" t="s">
        <v>31</v>
      </c>
      <c r="B56" s="13" t="s">
        <v>162</v>
      </c>
      <c r="C56" s="14">
        <v>18164292</v>
      </c>
    </row>
    <row r="57" spans="1:3" ht="38.25" x14ac:dyDescent="0.2">
      <c r="A57" s="12" t="s">
        <v>32</v>
      </c>
      <c r="B57" s="13" t="s">
        <v>163</v>
      </c>
      <c r="C57" s="14">
        <v>3206958</v>
      </c>
    </row>
    <row r="58" spans="1:3" x14ac:dyDescent="0.2">
      <c r="A58" s="9" t="s">
        <v>33</v>
      </c>
      <c r="B58" s="10" t="s">
        <v>164</v>
      </c>
      <c r="C58" s="11">
        <v>400000</v>
      </c>
    </row>
    <row r="59" spans="1:3" x14ac:dyDescent="0.2">
      <c r="A59" s="9" t="s">
        <v>34</v>
      </c>
      <c r="B59" s="10" t="s">
        <v>165</v>
      </c>
      <c r="C59" s="11">
        <v>900000</v>
      </c>
    </row>
    <row r="60" spans="1:3" x14ac:dyDescent="0.2">
      <c r="A60" s="9" t="s">
        <v>35</v>
      </c>
      <c r="B60" s="10" t="s">
        <v>166</v>
      </c>
      <c r="C60" s="11">
        <v>0</v>
      </c>
    </row>
    <row r="61" spans="1:3" x14ac:dyDescent="0.2">
      <c r="A61" s="12" t="s">
        <v>36</v>
      </c>
      <c r="B61" s="13" t="s">
        <v>167</v>
      </c>
      <c r="C61" s="14">
        <f>SUM(C58:C60)</f>
        <v>1300000</v>
      </c>
    </row>
    <row r="62" spans="1:3" ht="25.5" x14ac:dyDescent="0.2">
      <c r="A62" s="9" t="s">
        <v>37</v>
      </c>
      <c r="B62" s="10" t="s">
        <v>168</v>
      </c>
      <c r="C62" s="11">
        <v>0</v>
      </c>
    </row>
    <row r="63" spans="1:3" x14ac:dyDescent="0.2">
      <c r="A63" s="9" t="s">
        <v>38</v>
      </c>
      <c r="B63" s="10" t="s">
        <v>169</v>
      </c>
      <c r="C63" s="11">
        <v>70000</v>
      </c>
    </row>
    <row r="64" spans="1:3" ht="25.5" x14ac:dyDescent="0.2">
      <c r="A64" s="12" t="s">
        <v>39</v>
      </c>
      <c r="B64" s="13" t="s">
        <v>170</v>
      </c>
      <c r="C64" s="14">
        <f>SUM(C62:C63)</f>
        <v>70000</v>
      </c>
    </row>
    <row r="65" spans="1:3" x14ac:dyDescent="0.2">
      <c r="A65" s="9" t="s">
        <v>40</v>
      </c>
      <c r="B65" s="10" t="s">
        <v>171</v>
      </c>
      <c r="C65" s="11">
        <v>650000</v>
      </c>
    </row>
    <row r="66" spans="1:3" x14ac:dyDescent="0.2">
      <c r="A66" s="9" t="s">
        <v>41</v>
      </c>
      <c r="B66" s="10" t="s">
        <v>172</v>
      </c>
      <c r="C66" s="11">
        <v>0</v>
      </c>
    </row>
    <row r="67" spans="1:3" x14ac:dyDescent="0.2">
      <c r="A67" s="9" t="s">
        <v>42</v>
      </c>
      <c r="B67" s="10" t="s">
        <v>173</v>
      </c>
      <c r="C67" s="11">
        <v>0</v>
      </c>
    </row>
    <row r="68" spans="1:3" x14ac:dyDescent="0.2">
      <c r="A68" s="9" t="s">
        <v>43</v>
      </c>
      <c r="B68" s="10" t="s">
        <v>174</v>
      </c>
      <c r="C68" s="11">
        <v>451993</v>
      </c>
    </row>
    <row r="69" spans="1:3" x14ac:dyDescent="0.2">
      <c r="A69" s="9" t="s">
        <v>44</v>
      </c>
      <c r="B69" s="10" t="s">
        <v>175</v>
      </c>
      <c r="C69" s="11">
        <v>0</v>
      </c>
    </row>
    <row r="70" spans="1:3" ht="25.5" x14ac:dyDescent="0.2">
      <c r="A70" s="9" t="s">
        <v>45</v>
      </c>
      <c r="B70" s="10" t="s">
        <v>176</v>
      </c>
      <c r="C70" s="11">
        <v>0</v>
      </c>
    </row>
    <row r="71" spans="1:3" x14ac:dyDescent="0.2">
      <c r="A71" s="9" t="s">
        <v>46</v>
      </c>
      <c r="B71" s="10" t="s">
        <v>177</v>
      </c>
      <c r="C71" s="11">
        <v>517931</v>
      </c>
    </row>
    <row r="72" spans="1:3" x14ac:dyDescent="0.2">
      <c r="A72" s="12" t="s">
        <v>47</v>
      </c>
      <c r="B72" s="13" t="s">
        <v>178</v>
      </c>
      <c r="C72" s="14">
        <f>SUM(C65:C71)</f>
        <v>1619924</v>
      </c>
    </row>
    <row r="73" spans="1:3" x14ac:dyDescent="0.2">
      <c r="A73" s="9" t="s">
        <v>48</v>
      </c>
      <c r="B73" s="10" t="s">
        <v>179</v>
      </c>
      <c r="C73" s="11">
        <f>SUM(H76)</f>
        <v>0</v>
      </c>
    </row>
    <row r="74" spans="1:3" x14ac:dyDescent="0.2">
      <c r="A74" s="9" t="s">
        <v>49</v>
      </c>
      <c r="B74" s="10" t="s">
        <v>180</v>
      </c>
      <c r="C74" s="11">
        <v>0</v>
      </c>
    </row>
    <row r="75" spans="1:3" ht="25.5" x14ac:dyDescent="0.2">
      <c r="A75" s="12" t="s">
        <v>50</v>
      </c>
      <c r="B75" s="13" t="s">
        <v>181</v>
      </c>
      <c r="C75" s="14">
        <v>0</v>
      </c>
    </row>
    <row r="76" spans="1:3" ht="25.5" x14ac:dyDescent="0.2">
      <c r="A76" s="9" t="s">
        <v>51</v>
      </c>
      <c r="B76" s="10" t="s">
        <v>182</v>
      </c>
      <c r="C76" s="11">
        <v>739249</v>
      </c>
    </row>
    <row r="77" spans="1:3" x14ac:dyDescent="0.2">
      <c r="A77" s="9" t="s">
        <v>52</v>
      </c>
      <c r="B77" s="10" t="s">
        <v>183</v>
      </c>
      <c r="C77" s="11">
        <v>0</v>
      </c>
    </row>
    <row r="78" spans="1:3" x14ac:dyDescent="0.2">
      <c r="A78" s="9" t="s">
        <v>53</v>
      </c>
      <c r="B78" s="10" t="s">
        <v>184</v>
      </c>
      <c r="C78" s="11">
        <v>0</v>
      </c>
    </row>
    <row r="79" spans="1:3" x14ac:dyDescent="0.2">
      <c r="A79" s="9" t="s">
        <v>54</v>
      </c>
      <c r="B79" s="10" t="s">
        <v>185</v>
      </c>
      <c r="C79" s="11">
        <v>0</v>
      </c>
    </row>
    <row r="80" spans="1:3" x14ac:dyDescent="0.2">
      <c r="A80" s="9" t="s">
        <v>55</v>
      </c>
      <c r="B80" s="10" t="s">
        <v>186</v>
      </c>
      <c r="C80" s="11">
        <v>0</v>
      </c>
    </row>
    <row r="81" spans="1:3" ht="25.5" x14ac:dyDescent="0.2">
      <c r="A81" s="12" t="s">
        <v>56</v>
      </c>
      <c r="B81" s="13" t="s">
        <v>187</v>
      </c>
      <c r="C81" s="14">
        <f>SUM(C76:C80)</f>
        <v>739249</v>
      </c>
    </row>
    <row r="82" spans="1:3" x14ac:dyDescent="0.2">
      <c r="A82" s="12" t="s">
        <v>58</v>
      </c>
      <c r="B82" s="13" t="s">
        <v>188</v>
      </c>
      <c r="C82" s="14">
        <f>SUM(C61)+C64+C75+C81+F76+C72</f>
        <v>3729173</v>
      </c>
    </row>
    <row r="83" spans="1:3" x14ac:dyDescent="0.2">
      <c r="A83" s="9" t="s">
        <v>59</v>
      </c>
      <c r="B83" s="10" t="s">
        <v>189</v>
      </c>
      <c r="C83" s="11">
        <v>0</v>
      </c>
    </row>
    <row r="84" spans="1:3" x14ac:dyDescent="0.2">
      <c r="A84" s="9" t="s">
        <v>60</v>
      </c>
      <c r="B84" s="10" t="s">
        <v>190</v>
      </c>
      <c r="C84" s="11">
        <v>0</v>
      </c>
    </row>
    <row r="85" spans="1:3" x14ac:dyDescent="0.2">
      <c r="A85" s="9" t="s">
        <v>61</v>
      </c>
      <c r="B85" s="10" t="s">
        <v>191</v>
      </c>
      <c r="C85" s="11">
        <v>0</v>
      </c>
    </row>
    <row r="86" spans="1:3" ht="25.5" x14ac:dyDescent="0.2">
      <c r="A86" s="9" t="s">
        <v>62</v>
      </c>
      <c r="B86" s="10" t="s">
        <v>192</v>
      </c>
      <c r="C86" s="11">
        <v>0</v>
      </c>
    </row>
    <row r="87" spans="1:3" ht="25.5" x14ac:dyDescent="0.2">
      <c r="A87" s="9" t="s">
        <v>63</v>
      </c>
      <c r="B87" s="10" t="s">
        <v>193</v>
      </c>
      <c r="C87" s="11">
        <v>0</v>
      </c>
    </row>
    <row r="88" spans="1:3" x14ac:dyDescent="0.2">
      <c r="A88" s="9" t="s">
        <v>64</v>
      </c>
      <c r="B88" s="10" t="s">
        <v>194</v>
      </c>
      <c r="C88" s="11">
        <v>0</v>
      </c>
    </row>
    <row r="89" spans="1:3" x14ac:dyDescent="0.2">
      <c r="A89" s="9" t="s">
        <v>65</v>
      </c>
      <c r="B89" s="10" t="s">
        <v>195</v>
      </c>
      <c r="C89" s="11">
        <v>0</v>
      </c>
    </row>
    <row r="90" spans="1:3" x14ac:dyDescent="0.2">
      <c r="A90" s="9" t="s">
        <v>66</v>
      </c>
      <c r="B90" s="10" t="s">
        <v>196</v>
      </c>
      <c r="C90" s="11">
        <v>0</v>
      </c>
    </row>
    <row r="91" spans="1:3" ht="25.5" x14ac:dyDescent="0.2">
      <c r="A91" s="12" t="s">
        <v>67</v>
      </c>
      <c r="B91" s="13" t="s">
        <v>197</v>
      </c>
      <c r="C91" s="14">
        <v>0</v>
      </c>
    </row>
    <row r="92" spans="1:3" x14ac:dyDescent="0.2">
      <c r="A92" s="9" t="s">
        <v>68</v>
      </c>
      <c r="B92" s="10" t="s">
        <v>198</v>
      </c>
      <c r="C92" s="11">
        <v>0</v>
      </c>
    </row>
    <row r="93" spans="1:3" ht="25.5" x14ac:dyDescent="0.2">
      <c r="A93" s="9" t="s">
        <v>69</v>
      </c>
      <c r="B93" s="10" t="s">
        <v>199</v>
      </c>
      <c r="C93" s="11">
        <v>0</v>
      </c>
    </row>
    <row r="94" spans="1:3" ht="25.5" x14ac:dyDescent="0.2">
      <c r="A94" s="9" t="s">
        <v>70</v>
      </c>
      <c r="B94" s="10" t="s">
        <v>200</v>
      </c>
      <c r="C94" s="11">
        <v>0</v>
      </c>
    </row>
    <row r="95" spans="1:3" x14ac:dyDescent="0.2">
      <c r="A95" s="9" t="s">
        <v>71</v>
      </c>
      <c r="B95" s="10" t="s">
        <v>201</v>
      </c>
      <c r="C95" s="11">
        <v>0</v>
      </c>
    </row>
    <row r="96" spans="1:3" ht="25.5" x14ac:dyDescent="0.2">
      <c r="A96" s="12" t="s">
        <v>72</v>
      </c>
      <c r="B96" s="13" t="s">
        <v>202</v>
      </c>
      <c r="C96" s="14">
        <v>0</v>
      </c>
    </row>
    <row r="97" spans="1:3" ht="38.25" x14ac:dyDescent="0.2">
      <c r="A97" s="9" t="s">
        <v>73</v>
      </c>
      <c r="B97" s="10" t="s">
        <v>203</v>
      </c>
      <c r="C97" s="11">
        <v>0</v>
      </c>
    </row>
    <row r="98" spans="1:3" ht="38.25" x14ac:dyDescent="0.2">
      <c r="A98" s="9" t="s">
        <v>74</v>
      </c>
      <c r="B98" s="10" t="s">
        <v>204</v>
      </c>
      <c r="C98" s="11">
        <v>0</v>
      </c>
    </row>
    <row r="99" spans="1:3" ht="38.25" x14ac:dyDescent="0.2">
      <c r="A99" s="9" t="s">
        <v>75</v>
      </c>
      <c r="B99" s="10" t="s">
        <v>205</v>
      </c>
      <c r="C99" s="11">
        <v>0</v>
      </c>
    </row>
    <row r="100" spans="1:3" ht="25.5" x14ac:dyDescent="0.2">
      <c r="A100" s="9" t="s">
        <v>76</v>
      </c>
      <c r="B100" s="10" t="s">
        <v>206</v>
      </c>
      <c r="C100" s="11">
        <v>0</v>
      </c>
    </row>
    <row r="101" spans="1:3" ht="38.25" x14ac:dyDescent="0.2">
      <c r="A101" s="9" t="s">
        <v>77</v>
      </c>
      <c r="B101" s="10" t="s">
        <v>207</v>
      </c>
      <c r="C101" s="11">
        <v>0</v>
      </c>
    </row>
    <row r="102" spans="1:3" ht="38.25" x14ac:dyDescent="0.2">
      <c r="A102" s="9" t="s">
        <v>78</v>
      </c>
      <c r="B102" s="10" t="s">
        <v>208</v>
      </c>
      <c r="C102" s="11">
        <v>0</v>
      </c>
    </row>
    <row r="103" spans="1:3" x14ac:dyDescent="0.2">
      <c r="A103" s="9" t="s">
        <v>79</v>
      </c>
      <c r="B103" s="10" t="s">
        <v>209</v>
      </c>
      <c r="C103" s="11">
        <v>0</v>
      </c>
    </row>
    <row r="104" spans="1:3" x14ac:dyDescent="0.2">
      <c r="A104" s="9" t="s">
        <v>80</v>
      </c>
      <c r="B104" s="10" t="s">
        <v>210</v>
      </c>
      <c r="C104" s="11">
        <v>0</v>
      </c>
    </row>
    <row r="105" spans="1:3" ht="25.5" x14ac:dyDescent="0.2">
      <c r="A105" s="9" t="s">
        <v>81</v>
      </c>
      <c r="B105" s="10" t="s">
        <v>211</v>
      </c>
      <c r="C105" s="11">
        <v>0</v>
      </c>
    </row>
    <row r="106" spans="1:3" ht="25.5" x14ac:dyDescent="0.2">
      <c r="A106" s="9" t="s">
        <v>82</v>
      </c>
      <c r="B106" s="10" t="s">
        <v>212</v>
      </c>
      <c r="C106" s="11">
        <v>0</v>
      </c>
    </row>
    <row r="107" spans="1:3" x14ac:dyDescent="0.2">
      <c r="A107" s="9" t="s">
        <v>83</v>
      </c>
      <c r="B107" s="10" t="s">
        <v>213</v>
      </c>
      <c r="C107" s="11">
        <v>0</v>
      </c>
    </row>
    <row r="108" spans="1:3" ht="25.5" x14ac:dyDescent="0.2">
      <c r="A108" s="12" t="s">
        <v>84</v>
      </c>
      <c r="B108" s="13" t="s">
        <v>214</v>
      </c>
      <c r="C108" s="14">
        <v>0</v>
      </c>
    </row>
    <row r="109" spans="1:3" x14ac:dyDescent="0.2">
      <c r="A109" s="9" t="s">
        <v>85</v>
      </c>
      <c r="B109" s="10" t="s">
        <v>215</v>
      </c>
      <c r="C109" s="11">
        <v>0</v>
      </c>
    </row>
    <row r="110" spans="1:3" x14ac:dyDescent="0.2">
      <c r="A110" s="9" t="s">
        <v>86</v>
      </c>
      <c r="B110" s="10" t="s">
        <v>216</v>
      </c>
      <c r="C110" s="11">
        <v>0</v>
      </c>
    </row>
    <row r="111" spans="1:3" ht="25.5" x14ac:dyDescent="0.2">
      <c r="A111" s="9" t="s">
        <v>87</v>
      </c>
      <c r="B111" s="10" t="s">
        <v>217</v>
      </c>
      <c r="C111" s="11">
        <v>0</v>
      </c>
    </row>
    <row r="112" spans="1:3" ht="25.5" x14ac:dyDescent="0.2">
      <c r="A112" s="9" t="s">
        <v>88</v>
      </c>
      <c r="B112" s="10" t="s">
        <v>218</v>
      </c>
      <c r="C112" s="11">
        <v>0</v>
      </c>
    </row>
    <row r="113" spans="1:3" x14ac:dyDescent="0.2">
      <c r="A113" s="9" t="s">
        <v>89</v>
      </c>
      <c r="B113" s="10" t="s">
        <v>219</v>
      </c>
      <c r="C113" s="11">
        <v>0</v>
      </c>
    </row>
    <row r="114" spans="1:3" ht="25.5" x14ac:dyDescent="0.2">
      <c r="A114" s="9" t="s">
        <v>90</v>
      </c>
      <c r="B114" s="10" t="s">
        <v>220</v>
      </c>
      <c r="C114" s="11">
        <v>0</v>
      </c>
    </row>
    <row r="115" spans="1:3" ht="25.5" x14ac:dyDescent="0.2">
      <c r="A115" s="9" t="s">
        <v>91</v>
      </c>
      <c r="B115" s="10" t="s">
        <v>221</v>
      </c>
      <c r="C115" s="11">
        <v>0</v>
      </c>
    </row>
    <row r="116" spans="1:3" x14ac:dyDescent="0.2">
      <c r="A116" s="12" t="s">
        <v>92</v>
      </c>
      <c r="B116" s="13" t="s">
        <v>222</v>
      </c>
      <c r="C116" s="14">
        <v>0</v>
      </c>
    </row>
    <row r="117" spans="1:3" x14ac:dyDescent="0.2">
      <c r="A117" s="9" t="s">
        <v>93</v>
      </c>
      <c r="B117" s="10" t="s">
        <v>223</v>
      </c>
      <c r="C117" s="11">
        <v>0</v>
      </c>
    </row>
    <row r="118" spans="1:3" x14ac:dyDescent="0.2">
      <c r="A118" s="9" t="s">
        <v>94</v>
      </c>
      <c r="B118" s="10" t="s">
        <v>224</v>
      </c>
      <c r="C118" s="11">
        <v>0</v>
      </c>
    </row>
    <row r="119" spans="1:3" x14ac:dyDescent="0.2">
      <c r="A119" s="9" t="s">
        <v>95</v>
      </c>
      <c r="B119" s="10" t="s">
        <v>225</v>
      </c>
      <c r="C119" s="11">
        <v>0</v>
      </c>
    </row>
    <row r="120" spans="1:3" ht="25.5" x14ac:dyDescent="0.2">
      <c r="A120" s="9" t="s">
        <v>96</v>
      </c>
      <c r="B120" s="10" t="s">
        <v>226</v>
      </c>
      <c r="C120" s="11">
        <v>0</v>
      </c>
    </row>
    <row r="121" spans="1:3" x14ac:dyDescent="0.2">
      <c r="A121" s="12" t="s">
        <v>97</v>
      </c>
      <c r="B121" s="13" t="s">
        <v>227</v>
      </c>
      <c r="C121" s="14">
        <v>0</v>
      </c>
    </row>
    <row r="122" spans="1:3" ht="38.25" x14ac:dyDescent="0.2">
      <c r="A122" s="9" t="s">
        <v>98</v>
      </c>
      <c r="B122" s="10" t="s">
        <v>228</v>
      </c>
      <c r="C122" s="11">
        <v>0</v>
      </c>
    </row>
    <row r="123" spans="1:3" ht="38.25" x14ac:dyDescent="0.2">
      <c r="A123" s="9" t="s">
        <v>99</v>
      </c>
      <c r="B123" s="10" t="s">
        <v>229</v>
      </c>
      <c r="C123" s="11">
        <v>0</v>
      </c>
    </row>
    <row r="124" spans="1:3" ht="38.25" x14ac:dyDescent="0.2">
      <c r="A124" s="9" t="s">
        <v>100</v>
      </c>
      <c r="B124" s="10" t="s">
        <v>230</v>
      </c>
      <c r="C124" s="11">
        <v>0</v>
      </c>
    </row>
    <row r="125" spans="1:3" ht="25.5" x14ac:dyDescent="0.2">
      <c r="A125" s="9" t="s">
        <v>101</v>
      </c>
      <c r="B125" s="10" t="s">
        <v>231</v>
      </c>
      <c r="C125" s="11">
        <v>0</v>
      </c>
    </row>
    <row r="126" spans="1:3" ht="38.25" x14ac:dyDescent="0.2">
      <c r="A126" s="9" t="s">
        <v>102</v>
      </c>
      <c r="B126" s="10" t="s">
        <v>232</v>
      </c>
      <c r="C126" s="11">
        <v>0</v>
      </c>
    </row>
    <row r="127" spans="1:3" ht="38.25" x14ac:dyDescent="0.2">
      <c r="A127" s="9" t="s">
        <v>103</v>
      </c>
      <c r="B127" s="10" t="s">
        <v>233</v>
      </c>
      <c r="C127" s="11">
        <v>0</v>
      </c>
    </row>
    <row r="128" spans="1:3" x14ac:dyDescent="0.2">
      <c r="A128" s="9" t="s">
        <v>234</v>
      </c>
      <c r="B128" s="10" t="s">
        <v>235</v>
      </c>
      <c r="C128" s="11">
        <v>0</v>
      </c>
    </row>
    <row r="129" spans="1:3" ht="25.5" x14ac:dyDescent="0.2">
      <c r="A129" s="9" t="s">
        <v>236</v>
      </c>
      <c r="B129" s="10" t="s">
        <v>237</v>
      </c>
      <c r="C129" s="11">
        <v>0</v>
      </c>
    </row>
    <row r="130" spans="1:3" ht="25.5" x14ac:dyDescent="0.2">
      <c r="A130" s="9" t="s">
        <v>238</v>
      </c>
      <c r="B130" s="10" t="s">
        <v>239</v>
      </c>
      <c r="C130" s="11">
        <v>0</v>
      </c>
    </row>
    <row r="131" spans="1:3" ht="25.5" x14ac:dyDescent="0.2">
      <c r="A131" s="12" t="s">
        <v>240</v>
      </c>
      <c r="B131" s="13" t="s">
        <v>241</v>
      </c>
      <c r="C131" s="14">
        <v>0</v>
      </c>
    </row>
    <row r="132" spans="1:3" ht="25.5" x14ac:dyDescent="0.2">
      <c r="A132" s="12" t="s">
        <v>242</v>
      </c>
      <c r="B132" s="13" t="s">
        <v>243</v>
      </c>
      <c r="C132" s="14">
        <f>SUM(C56)+C57+C82+C91+C108+C116+C121+C131</f>
        <v>25100423</v>
      </c>
    </row>
  </sheetData>
  <mergeCells count="4">
    <mergeCell ref="A6:C6"/>
    <mergeCell ref="A37:C37"/>
    <mergeCell ref="B2:C2"/>
    <mergeCell ref="A4:C4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15.7109375" defaultRowHeight="27" customHeight="1" x14ac:dyDescent="0.25"/>
  <cols>
    <col min="1" max="1" width="74" style="54" customWidth="1"/>
    <col min="2" max="2" width="14.28515625" style="54" customWidth="1"/>
  </cols>
  <sheetData>
    <row r="1" spans="1:5" s="16" customFormat="1" ht="27" customHeight="1" x14ac:dyDescent="0.25">
      <c r="A1" s="16" t="s">
        <v>463</v>
      </c>
      <c r="B1" s="54"/>
    </row>
    <row r="2" spans="1:5" s="16" customFormat="1" ht="27" customHeight="1" x14ac:dyDescent="0.25">
      <c r="A2" s="16" t="s">
        <v>12</v>
      </c>
      <c r="B2" s="54"/>
    </row>
    <row r="3" spans="1:5" s="16" customFormat="1" ht="27" customHeight="1" x14ac:dyDescent="0.25">
      <c r="B3" s="54"/>
    </row>
    <row r="4" spans="1:5" s="8" customFormat="1" ht="45" customHeight="1" x14ac:dyDescent="0.25">
      <c r="A4" s="110" t="s">
        <v>356</v>
      </c>
      <c r="B4" s="111"/>
    </row>
    <row r="5" spans="1:5" s="8" customFormat="1" ht="27" customHeight="1" x14ac:dyDescent="0.25">
      <c r="A5" s="46" t="s">
        <v>0</v>
      </c>
      <c r="B5" s="46" t="s">
        <v>357</v>
      </c>
    </row>
    <row r="6" spans="1:5" ht="27" customHeight="1" x14ac:dyDescent="0.25">
      <c r="A6" s="47" t="s">
        <v>342</v>
      </c>
      <c r="B6" s="48"/>
    </row>
    <row r="7" spans="1:5" ht="27" customHeight="1" x14ac:dyDescent="0.25">
      <c r="A7" s="47" t="s">
        <v>1</v>
      </c>
      <c r="B7" s="49">
        <v>1970640</v>
      </c>
    </row>
    <row r="8" spans="1:5" ht="27" customHeight="1" x14ac:dyDescent="0.25">
      <c r="A8" s="47" t="s">
        <v>2</v>
      </c>
      <c r="B8" s="49">
        <v>2944000</v>
      </c>
    </row>
    <row r="9" spans="1:5" ht="27" customHeight="1" x14ac:dyDescent="0.25">
      <c r="A9" s="47" t="s">
        <v>3</v>
      </c>
      <c r="B9" s="49">
        <v>846906</v>
      </c>
    </row>
    <row r="10" spans="1:5" ht="27" customHeight="1" x14ac:dyDescent="0.25">
      <c r="A10" s="47" t="s">
        <v>4</v>
      </c>
      <c r="B10" s="49">
        <v>764990</v>
      </c>
    </row>
    <row r="11" spans="1:5" ht="27" customHeight="1" x14ac:dyDescent="0.25">
      <c r="A11" s="47" t="s">
        <v>5</v>
      </c>
      <c r="B11" s="49">
        <v>5000000</v>
      </c>
    </row>
    <row r="12" spans="1:5" ht="27" customHeight="1" x14ac:dyDescent="0.25">
      <c r="A12" s="47" t="s">
        <v>343</v>
      </c>
      <c r="B12" s="49">
        <v>7650</v>
      </c>
      <c r="E12" s="16"/>
    </row>
    <row r="13" spans="1:5" ht="27" customHeight="1" x14ac:dyDescent="0.25">
      <c r="A13" s="47" t="s">
        <v>344</v>
      </c>
      <c r="B13" s="49">
        <v>5455571</v>
      </c>
      <c r="E13" s="16"/>
    </row>
    <row r="14" spans="1:5" ht="27" customHeight="1" x14ac:dyDescent="0.25">
      <c r="A14" s="50" t="s">
        <v>354</v>
      </c>
      <c r="B14" s="49">
        <v>512400</v>
      </c>
    </row>
    <row r="15" spans="1:5" ht="27" customHeight="1" x14ac:dyDescent="0.25">
      <c r="A15" s="51" t="s">
        <v>107</v>
      </c>
      <c r="B15" s="52">
        <f>SUM(B7:B14)</f>
        <v>17502157</v>
      </c>
    </row>
    <row r="16" spans="1:5" s="8" customFormat="1" ht="27" customHeight="1" x14ac:dyDescent="0.25">
      <c r="A16" s="47" t="s">
        <v>345</v>
      </c>
      <c r="B16" s="49">
        <v>20974550</v>
      </c>
    </row>
    <row r="17" spans="1:2" ht="27" customHeight="1" x14ac:dyDescent="0.25">
      <c r="A17" s="47" t="s">
        <v>110</v>
      </c>
      <c r="B17" s="49">
        <v>3477180</v>
      </c>
    </row>
    <row r="18" spans="1:2" ht="27" customHeight="1" x14ac:dyDescent="0.25">
      <c r="A18" s="47" t="s">
        <v>358</v>
      </c>
      <c r="B18" s="49">
        <v>396700</v>
      </c>
    </row>
    <row r="19" spans="1:2" ht="27" customHeight="1" x14ac:dyDescent="0.25">
      <c r="A19" s="51" t="s">
        <v>111</v>
      </c>
      <c r="B19" s="52">
        <f>SUM(B16:B18)</f>
        <v>24848430</v>
      </c>
    </row>
    <row r="20" spans="1:2" ht="27" customHeight="1" x14ac:dyDescent="0.25">
      <c r="A20" s="47" t="s">
        <v>6</v>
      </c>
      <c r="B20" s="49"/>
    </row>
    <row r="21" spans="1:2" ht="27" customHeight="1" x14ac:dyDescent="0.25">
      <c r="A21" s="47" t="s">
        <v>359</v>
      </c>
      <c r="B21" s="49">
        <v>4080000</v>
      </c>
    </row>
    <row r="22" spans="1:2" ht="27" customHeight="1" x14ac:dyDescent="0.25">
      <c r="A22" s="47" t="s">
        <v>104</v>
      </c>
      <c r="B22" s="49">
        <v>784320</v>
      </c>
    </row>
    <row r="23" spans="1:2" ht="27" customHeight="1" x14ac:dyDescent="0.25">
      <c r="A23" s="47" t="s">
        <v>9</v>
      </c>
      <c r="B23" s="49">
        <v>4250000</v>
      </c>
    </row>
    <row r="24" spans="1:2" ht="27" customHeight="1" x14ac:dyDescent="0.25">
      <c r="A24" s="47" t="s">
        <v>105</v>
      </c>
      <c r="B24" s="49">
        <v>11286000</v>
      </c>
    </row>
    <row r="25" spans="1:2" ht="27" customHeight="1" x14ac:dyDescent="0.25">
      <c r="A25" s="47" t="s">
        <v>106</v>
      </c>
      <c r="B25" s="49">
        <v>1565890</v>
      </c>
    </row>
    <row r="26" spans="1:2" ht="27" customHeight="1" x14ac:dyDescent="0.25">
      <c r="A26" s="47" t="s">
        <v>108</v>
      </c>
      <c r="B26" s="49">
        <f>SUM(B24:B25)</f>
        <v>12851890</v>
      </c>
    </row>
    <row r="27" spans="1:2" ht="27" customHeight="1" x14ac:dyDescent="0.25">
      <c r="A27" s="51" t="s">
        <v>109</v>
      </c>
      <c r="B27" s="52">
        <f>B21+B22+B23+B26</f>
        <v>21966210</v>
      </c>
    </row>
    <row r="28" spans="1:2" ht="27" customHeight="1" x14ac:dyDescent="0.25">
      <c r="A28" s="47" t="s">
        <v>7</v>
      </c>
      <c r="B28" s="48"/>
    </row>
    <row r="29" spans="1:2" ht="27" customHeight="1" x14ac:dyDescent="0.25">
      <c r="A29" s="51" t="s">
        <v>8</v>
      </c>
      <c r="B29" s="52">
        <v>1800000</v>
      </c>
    </row>
    <row r="30" spans="1:2" ht="27" customHeight="1" x14ac:dyDescent="0.25">
      <c r="A30" s="53" t="s">
        <v>10</v>
      </c>
      <c r="B30" s="52">
        <f>B15+B19+B27+B29</f>
        <v>66116797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2" sqref="A2"/>
    </sheetView>
  </sheetViews>
  <sheetFormatPr defaultRowHeight="15" x14ac:dyDescent="0.25"/>
  <cols>
    <col min="1" max="2" width="9.140625" style="16"/>
    <col min="3" max="3" width="31.140625" style="16" customWidth="1"/>
    <col min="4" max="4" width="21" style="16" bestFit="1" customWidth="1"/>
    <col min="5" max="5" width="12.85546875" style="16" bestFit="1" customWidth="1"/>
    <col min="6" max="6" width="14.140625" style="16" customWidth="1"/>
    <col min="7" max="7" width="25.7109375" style="16" customWidth="1"/>
  </cols>
  <sheetData>
    <row r="2" spans="1:7" x14ac:dyDescent="0.25">
      <c r="A2" s="16" t="s">
        <v>464</v>
      </c>
    </row>
    <row r="3" spans="1:7" x14ac:dyDescent="0.25">
      <c r="A3" s="16" t="s">
        <v>12</v>
      </c>
    </row>
    <row r="6" spans="1:7" x14ac:dyDescent="0.25">
      <c r="B6" s="112" t="s">
        <v>388</v>
      </c>
      <c r="C6" s="112"/>
      <c r="D6" s="112"/>
      <c r="E6" s="112"/>
      <c r="F6" s="112"/>
      <c r="G6" s="112"/>
    </row>
    <row r="7" spans="1:7" x14ac:dyDescent="0.25">
      <c r="B7" s="112" t="s">
        <v>389</v>
      </c>
      <c r="C7" s="112"/>
      <c r="D7" s="112"/>
      <c r="E7" s="112"/>
      <c r="F7" s="112"/>
      <c r="G7" s="112"/>
    </row>
    <row r="9" spans="1:7" x14ac:dyDescent="0.25">
      <c r="G9" s="70" t="s">
        <v>436</v>
      </c>
    </row>
    <row r="10" spans="1:7" x14ac:dyDescent="0.25">
      <c r="B10" s="72" t="s">
        <v>428</v>
      </c>
      <c r="C10" s="72" t="s">
        <v>429</v>
      </c>
      <c r="D10" s="72" t="s">
        <v>430</v>
      </c>
      <c r="E10" s="72" t="s">
        <v>437</v>
      </c>
      <c r="F10" s="72" t="s">
        <v>438</v>
      </c>
      <c r="G10" s="72" t="s">
        <v>448</v>
      </c>
    </row>
    <row r="11" spans="1:7" x14ac:dyDescent="0.25">
      <c r="B11" s="72" t="s">
        <v>440</v>
      </c>
      <c r="C11" s="72" t="s">
        <v>361</v>
      </c>
      <c r="D11" s="72" t="s">
        <v>449</v>
      </c>
      <c r="E11" s="72" t="s">
        <v>442</v>
      </c>
      <c r="F11" s="72" t="s">
        <v>450</v>
      </c>
      <c r="G11" s="72" t="s">
        <v>444</v>
      </c>
    </row>
    <row r="12" spans="1:7" x14ac:dyDescent="0.25">
      <c r="B12" s="1" t="s">
        <v>451</v>
      </c>
      <c r="C12" s="1" t="s">
        <v>452</v>
      </c>
      <c r="D12" s="83">
        <v>5500000</v>
      </c>
      <c r="E12" s="83"/>
      <c r="F12" s="83">
        <v>3972215</v>
      </c>
      <c r="G12" s="83">
        <v>1527785</v>
      </c>
    </row>
    <row r="13" spans="1:7" x14ac:dyDescent="0.25">
      <c r="B13" s="1" t="s">
        <v>453</v>
      </c>
      <c r="C13" s="1"/>
      <c r="D13" s="83"/>
      <c r="E13" s="83"/>
      <c r="F13" s="83"/>
      <c r="G13" s="83"/>
    </row>
    <row r="14" spans="1:7" x14ac:dyDescent="0.25">
      <c r="B14" s="1" t="s">
        <v>454</v>
      </c>
      <c r="C14" s="1"/>
      <c r="D14" s="83"/>
      <c r="E14" s="83"/>
      <c r="F14" s="83"/>
      <c r="G14" s="83"/>
    </row>
    <row r="15" spans="1:7" x14ac:dyDescent="0.25">
      <c r="B15" s="1" t="s">
        <v>455</v>
      </c>
      <c r="C15" s="1"/>
      <c r="D15" s="83"/>
      <c r="E15" s="83"/>
      <c r="F15" s="83"/>
      <c r="G15" s="83"/>
    </row>
    <row r="16" spans="1:7" x14ac:dyDescent="0.25">
      <c r="C16" s="76" t="s">
        <v>10</v>
      </c>
      <c r="D16" s="84">
        <f>SUM(D12:D15)</f>
        <v>5500000</v>
      </c>
      <c r="E16" s="84">
        <f>SUM(E12:E15)</f>
        <v>0</v>
      </c>
      <c r="F16" s="84">
        <f>SUM(F12:F15)</f>
        <v>3972215</v>
      </c>
      <c r="G16" s="84">
        <f>SUM(G12:G15)</f>
        <v>1527785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2" sqref="A2"/>
    </sheetView>
  </sheetViews>
  <sheetFormatPr defaultRowHeight="15" x14ac:dyDescent="0.25"/>
  <cols>
    <col min="1" max="1" width="9.140625" style="16"/>
    <col min="2" max="2" width="9.42578125" style="16" customWidth="1"/>
    <col min="3" max="3" width="27.7109375" style="16" bestFit="1" customWidth="1"/>
    <col min="4" max="4" width="12" style="16" bestFit="1" customWidth="1"/>
    <col min="5" max="5" width="12.85546875" style="16" bestFit="1" customWidth="1"/>
    <col min="6" max="6" width="12.140625" style="16" customWidth="1"/>
    <col min="7" max="7" width="22.140625" style="16" customWidth="1"/>
  </cols>
  <sheetData>
    <row r="2" spans="1:7" x14ac:dyDescent="0.25">
      <c r="A2" s="16" t="s">
        <v>465</v>
      </c>
    </row>
    <row r="3" spans="1:7" x14ac:dyDescent="0.25">
      <c r="A3" s="16" t="s">
        <v>12</v>
      </c>
    </row>
    <row r="6" spans="1:7" x14ac:dyDescent="0.25">
      <c r="B6" s="112" t="s">
        <v>388</v>
      </c>
      <c r="C6" s="112"/>
      <c r="D6" s="112"/>
      <c r="E6" s="112"/>
      <c r="F6" s="112"/>
      <c r="G6" s="112"/>
    </row>
    <row r="7" spans="1:7" x14ac:dyDescent="0.25">
      <c r="B7" s="112" t="s">
        <v>456</v>
      </c>
      <c r="C7" s="112"/>
      <c r="D7" s="112"/>
      <c r="E7" s="112"/>
      <c r="F7" s="112"/>
      <c r="G7" s="112"/>
    </row>
    <row r="9" spans="1:7" x14ac:dyDescent="0.25">
      <c r="G9" s="70" t="s">
        <v>436</v>
      </c>
    </row>
    <row r="10" spans="1:7" x14ac:dyDescent="0.25">
      <c r="B10" s="72" t="s">
        <v>428</v>
      </c>
      <c r="C10" s="72" t="s">
        <v>429</v>
      </c>
      <c r="D10" s="72" t="s">
        <v>430</v>
      </c>
      <c r="E10" s="72" t="s">
        <v>437</v>
      </c>
      <c r="F10" s="72" t="s">
        <v>438</v>
      </c>
      <c r="G10" s="72" t="s">
        <v>439</v>
      </c>
    </row>
    <row r="11" spans="1:7" x14ac:dyDescent="0.25">
      <c r="B11" s="2" t="s">
        <v>440</v>
      </c>
      <c r="C11" s="72" t="s">
        <v>361</v>
      </c>
      <c r="D11" s="72" t="s">
        <v>441</v>
      </c>
      <c r="E11" s="72" t="s">
        <v>442</v>
      </c>
      <c r="F11" s="72" t="s">
        <v>443</v>
      </c>
      <c r="G11" s="72" t="s">
        <v>444</v>
      </c>
    </row>
    <row r="12" spans="1:7" x14ac:dyDescent="0.25">
      <c r="B12" s="1" t="s">
        <v>415</v>
      </c>
      <c r="C12" s="1" t="s">
        <v>457</v>
      </c>
      <c r="D12" s="79">
        <v>12680982</v>
      </c>
      <c r="E12" s="1"/>
      <c r="F12" t="s">
        <v>458</v>
      </c>
      <c r="G12" s="83">
        <v>4595284</v>
      </c>
    </row>
    <row r="13" spans="1:7" x14ac:dyDescent="0.25">
      <c r="B13" s="1" t="s">
        <v>417</v>
      </c>
      <c r="C13" s="1"/>
      <c r="D13" s="1"/>
      <c r="E13" s="1"/>
      <c r="F13" s="1"/>
      <c r="G13" s="1"/>
    </row>
    <row r="14" spans="1:7" x14ac:dyDescent="0.25">
      <c r="B14" s="1" t="s">
        <v>419</v>
      </c>
      <c r="C14" s="1"/>
      <c r="D14" s="1"/>
      <c r="E14" s="1"/>
      <c r="F14" s="1"/>
      <c r="G14" s="1"/>
    </row>
    <row r="15" spans="1:7" x14ac:dyDescent="0.25">
      <c r="B15" s="1" t="s">
        <v>421</v>
      </c>
      <c r="C15" s="1"/>
      <c r="D15" s="1"/>
      <c r="E15" s="1"/>
      <c r="F15" s="1"/>
      <c r="G15" s="1"/>
    </row>
    <row r="16" spans="1:7" x14ac:dyDescent="0.25">
      <c r="C16" s="76" t="s">
        <v>10</v>
      </c>
      <c r="D16" s="84">
        <f>SUM(D12:D15)</f>
        <v>12680982</v>
      </c>
      <c r="E16" s="84"/>
      <c r="F16" s="84">
        <f>SUM(F12:F15)</f>
        <v>0</v>
      </c>
      <c r="G16" s="84">
        <f>SUM(G12:G15)</f>
        <v>4595284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21" sqref="B21"/>
    </sheetView>
  </sheetViews>
  <sheetFormatPr defaultRowHeight="15" x14ac:dyDescent="0.25"/>
  <cols>
    <col min="1" max="1" width="9.140625" style="16"/>
    <col min="2" max="2" width="18.28515625" style="16" customWidth="1"/>
    <col min="3" max="3" width="33" style="16" bestFit="1" customWidth="1"/>
    <col min="4" max="4" width="33" style="16" customWidth="1"/>
    <col min="5" max="5" width="32.140625" style="16" customWidth="1"/>
  </cols>
  <sheetData>
    <row r="2" spans="1:5" x14ac:dyDescent="0.25">
      <c r="A2" s="16" t="s">
        <v>466</v>
      </c>
    </row>
    <row r="3" spans="1:5" x14ac:dyDescent="0.25">
      <c r="A3" s="16" t="s">
        <v>12</v>
      </c>
    </row>
    <row r="6" spans="1:5" ht="15" customHeight="1" x14ac:dyDescent="0.25">
      <c r="B6" s="113" t="s">
        <v>434</v>
      </c>
      <c r="C6" s="112"/>
      <c r="D6" s="112"/>
      <c r="E6" s="112"/>
    </row>
    <row r="8" spans="1:5" x14ac:dyDescent="0.25">
      <c r="E8" s="70" t="s">
        <v>427</v>
      </c>
    </row>
    <row r="9" spans="1:5" x14ac:dyDescent="0.25">
      <c r="B9" s="1" t="s">
        <v>428</v>
      </c>
      <c r="C9" s="71" t="s">
        <v>429</v>
      </c>
      <c r="D9" s="71"/>
      <c r="E9" s="1" t="s">
        <v>430</v>
      </c>
    </row>
    <row r="10" spans="1:5" x14ac:dyDescent="0.25">
      <c r="B10" s="72" t="s">
        <v>361</v>
      </c>
      <c r="C10" s="72" t="s">
        <v>447</v>
      </c>
      <c r="D10" s="72" t="s">
        <v>447</v>
      </c>
      <c r="E10" s="72" t="s">
        <v>431</v>
      </c>
    </row>
    <row r="11" spans="1:5" x14ac:dyDescent="0.25">
      <c r="B11" s="1"/>
      <c r="C11" s="73" t="s">
        <v>435</v>
      </c>
      <c r="D11" s="73" t="s">
        <v>445</v>
      </c>
      <c r="E11" s="1"/>
    </row>
    <row r="12" spans="1:5" x14ac:dyDescent="0.25">
      <c r="B12" s="2" t="s">
        <v>432</v>
      </c>
      <c r="C12" s="1">
        <v>1</v>
      </c>
      <c r="D12" s="1">
        <v>6</v>
      </c>
      <c r="E12" s="1"/>
    </row>
    <row r="13" spans="1:5" x14ac:dyDescent="0.25">
      <c r="B13" s="2" t="s">
        <v>433</v>
      </c>
      <c r="C13" s="1">
        <v>9</v>
      </c>
      <c r="D13" s="1"/>
      <c r="E13" s="1"/>
    </row>
    <row r="14" spans="1:5" ht="45" x14ac:dyDescent="0.25">
      <c r="B14" s="74" t="s">
        <v>446</v>
      </c>
      <c r="C14" s="1">
        <v>2</v>
      </c>
      <c r="D14" s="1"/>
      <c r="E14" s="75"/>
    </row>
    <row r="15" spans="1:5" x14ac:dyDescent="0.25">
      <c r="B15" s="76" t="s">
        <v>11</v>
      </c>
      <c r="C15" s="76">
        <f>SUM(C12:C14)</f>
        <v>12</v>
      </c>
      <c r="D15" s="78">
        <f>SUM(D12:D14)</f>
        <v>6</v>
      </c>
      <c r="E15" s="77"/>
    </row>
  </sheetData>
  <mergeCells count="1">
    <mergeCell ref="B6:E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B1" sqref="B1"/>
    </sheetView>
  </sheetViews>
  <sheetFormatPr defaultRowHeight="15" x14ac:dyDescent="0.25"/>
  <cols>
    <col min="1" max="1" width="9.140625" style="57"/>
    <col min="2" max="2" width="42" style="57" bestFit="1" customWidth="1"/>
    <col min="3" max="5" width="10.85546875" style="57" bestFit="1" customWidth="1"/>
    <col min="6" max="7" width="11.85546875" style="57" bestFit="1" customWidth="1"/>
    <col min="8" max="9" width="10.85546875" style="57" bestFit="1" customWidth="1"/>
    <col min="10" max="10" width="12" style="57" bestFit="1" customWidth="1"/>
    <col min="11" max="11" width="10.85546875" style="57" bestFit="1" customWidth="1"/>
    <col min="12" max="12" width="11.85546875" style="57" bestFit="1" customWidth="1"/>
    <col min="13" max="14" width="10.85546875" style="57" bestFit="1" customWidth="1"/>
    <col min="15" max="15" width="14.5703125" style="57" customWidth="1"/>
  </cols>
  <sheetData>
    <row r="1" spans="1:15" x14ac:dyDescent="0.25">
      <c r="B1" s="57" t="s">
        <v>467</v>
      </c>
    </row>
    <row r="3" spans="1:15" x14ac:dyDescent="0.25">
      <c r="B3" s="58" t="s">
        <v>401</v>
      </c>
    </row>
    <row r="5" spans="1:15" x14ac:dyDescent="0.25">
      <c r="A5" s="63" t="s">
        <v>112</v>
      </c>
      <c r="B5" s="66" t="s">
        <v>361</v>
      </c>
      <c r="C5" s="66" t="s">
        <v>402</v>
      </c>
      <c r="D5" s="66" t="s">
        <v>403</v>
      </c>
      <c r="E5" s="66" t="s">
        <v>404</v>
      </c>
      <c r="F5" s="66" t="s">
        <v>405</v>
      </c>
      <c r="G5" s="66" t="s">
        <v>406</v>
      </c>
      <c r="H5" s="66" t="s">
        <v>407</v>
      </c>
      <c r="I5" s="66" t="s">
        <v>408</v>
      </c>
      <c r="J5" s="66" t="s">
        <v>409</v>
      </c>
      <c r="K5" s="66" t="s">
        <v>410</v>
      </c>
      <c r="L5" s="66" t="s">
        <v>411</v>
      </c>
      <c r="M5" s="66" t="s">
        <v>412</v>
      </c>
      <c r="N5" s="66" t="s">
        <v>413</v>
      </c>
      <c r="O5" s="66" t="s">
        <v>11</v>
      </c>
    </row>
    <row r="6" spans="1:15" x14ac:dyDescent="0.25">
      <c r="A6" s="63"/>
      <c r="B6" s="68" t="s">
        <v>414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x14ac:dyDescent="0.25">
      <c r="A7" s="63" t="s">
        <v>415</v>
      </c>
      <c r="B7" s="63" t="s">
        <v>416</v>
      </c>
      <c r="C7" s="80">
        <v>628333</v>
      </c>
      <c r="D7" s="80">
        <v>628333</v>
      </c>
      <c r="E7" s="80">
        <v>628333</v>
      </c>
      <c r="F7" s="80">
        <v>5063333</v>
      </c>
      <c r="G7" s="80">
        <v>628333</v>
      </c>
      <c r="H7" s="80">
        <v>628333</v>
      </c>
      <c r="I7" s="80">
        <v>628333</v>
      </c>
      <c r="J7" s="80">
        <v>628333</v>
      </c>
      <c r="K7" s="80">
        <v>628334</v>
      </c>
      <c r="L7" s="80">
        <v>5063334</v>
      </c>
      <c r="M7" s="80">
        <v>628334</v>
      </c>
      <c r="N7" s="80">
        <v>628334</v>
      </c>
      <c r="O7" s="80">
        <f>SUM(C7:N7)</f>
        <v>16410000</v>
      </c>
    </row>
    <row r="8" spans="1:15" x14ac:dyDescent="0.25">
      <c r="A8" s="63" t="s">
        <v>417</v>
      </c>
      <c r="B8" s="63" t="s">
        <v>418</v>
      </c>
      <c r="C8" s="80">
        <v>804999</v>
      </c>
      <c r="D8" s="80">
        <v>805000</v>
      </c>
      <c r="E8" s="80">
        <v>805000</v>
      </c>
      <c r="F8" s="80">
        <v>805000</v>
      </c>
      <c r="G8" s="80">
        <v>805000</v>
      </c>
      <c r="H8" s="80">
        <v>805000</v>
      </c>
      <c r="I8" s="80">
        <v>805000</v>
      </c>
      <c r="J8" s="80">
        <v>805000</v>
      </c>
      <c r="K8" s="80">
        <v>805000</v>
      </c>
      <c r="L8" s="80">
        <v>805000</v>
      </c>
      <c r="M8" s="80">
        <v>805000</v>
      </c>
      <c r="N8" s="80">
        <v>805000</v>
      </c>
      <c r="O8" s="80">
        <f>SUM(C8:N8)</f>
        <v>9659999</v>
      </c>
    </row>
    <row r="9" spans="1:15" x14ac:dyDescent="0.25">
      <c r="A9" s="63" t="s">
        <v>419</v>
      </c>
      <c r="B9" s="63" t="s">
        <v>420</v>
      </c>
      <c r="C9" s="80">
        <v>5527316</v>
      </c>
      <c r="D9" s="80">
        <v>5527316</v>
      </c>
      <c r="E9" s="80">
        <v>5527316</v>
      </c>
      <c r="F9" s="80">
        <v>5527316</v>
      </c>
      <c r="G9" s="80">
        <v>9499536</v>
      </c>
      <c r="H9" s="80">
        <v>5527316</v>
      </c>
      <c r="I9" s="80">
        <v>5527316</v>
      </c>
      <c r="J9" s="80">
        <v>5527316</v>
      </c>
      <c r="K9" s="80">
        <v>5527316</v>
      </c>
      <c r="L9" s="80">
        <v>5527316</v>
      </c>
      <c r="M9" s="80">
        <v>5527316</v>
      </c>
      <c r="N9" s="80">
        <v>5527316</v>
      </c>
      <c r="O9" s="80">
        <f>SUM(C9:N9)</f>
        <v>70300012</v>
      </c>
    </row>
    <row r="10" spans="1:15" x14ac:dyDescent="0.25">
      <c r="A10" s="63" t="s">
        <v>421</v>
      </c>
      <c r="B10" s="63" t="s">
        <v>422</v>
      </c>
      <c r="C10" s="80"/>
      <c r="D10" s="80"/>
      <c r="E10" s="80"/>
      <c r="F10" s="80"/>
      <c r="G10" s="80"/>
      <c r="H10" s="80"/>
      <c r="I10" s="80"/>
      <c r="J10" s="81">
        <v>26352268</v>
      </c>
      <c r="K10" s="80"/>
      <c r="L10" s="80"/>
      <c r="M10" s="80"/>
      <c r="N10" s="80"/>
      <c r="O10" s="80">
        <f>SUM(D10:N10)</f>
        <v>26352268</v>
      </c>
    </row>
    <row r="11" spans="1:15" x14ac:dyDescent="0.25">
      <c r="A11" s="63" t="s">
        <v>423</v>
      </c>
      <c r="B11" s="68" t="s">
        <v>424</v>
      </c>
      <c r="C11" s="85">
        <f>SUM(C7:C10)</f>
        <v>6960648</v>
      </c>
      <c r="D11" s="85">
        <f>SUM(D7:D10)</f>
        <v>6960649</v>
      </c>
      <c r="E11" s="85">
        <f t="shared" ref="E11:K11" si="0">SUM(E7:E10)</f>
        <v>6960649</v>
      </c>
      <c r="F11" s="85">
        <f t="shared" si="0"/>
        <v>11395649</v>
      </c>
      <c r="G11" s="85">
        <f t="shared" si="0"/>
        <v>10932869</v>
      </c>
      <c r="H11" s="85">
        <f t="shared" si="0"/>
        <v>6960649</v>
      </c>
      <c r="I11" s="85">
        <f t="shared" si="0"/>
        <v>6960649</v>
      </c>
      <c r="J11" s="85">
        <f t="shared" si="0"/>
        <v>33312917</v>
      </c>
      <c r="K11" s="85">
        <f t="shared" si="0"/>
        <v>6960650</v>
      </c>
      <c r="L11" s="85">
        <f>SUM(L7:L10)</f>
        <v>11395650</v>
      </c>
      <c r="M11" s="85">
        <f>SUM(M7:M10)</f>
        <v>6960650</v>
      </c>
      <c r="N11" s="85">
        <f>SUM(N7:N10)</f>
        <v>6960650</v>
      </c>
      <c r="O11" s="85">
        <f>SUM(O7:O10)</f>
        <v>122722279</v>
      </c>
    </row>
    <row r="12" spans="1:15" x14ac:dyDescent="0.25">
      <c r="A12" s="63"/>
      <c r="B12" s="68" t="s">
        <v>425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x14ac:dyDescent="0.25">
      <c r="A13" s="63" t="s">
        <v>415</v>
      </c>
      <c r="B13" s="63" t="s">
        <v>379</v>
      </c>
      <c r="C13" s="80">
        <v>4315976</v>
      </c>
      <c r="D13" s="80">
        <v>6960649</v>
      </c>
      <c r="E13" s="80">
        <v>6960649</v>
      </c>
      <c r="F13" s="80">
        <v>5895649</v>
      </c>
      <c r="G13" s="80">
        <v>10932869</v>
      </c>
      <c r="H13" s="80">
        <v>6960649</v>
      </c>
      <c r="I13" s="80">
        <v>6960649</v>
      </c>
      <c r="J13" s="80">
        <v>20631935</v>
      </c>
      <c r="K13" s="80">
        <v>6960650</v>
      </c>
      <c r="L13" s="80">
        <v>11395650</v>
      </c>
      <c r="M13" s="80">
        <v>6960650</v>
      </c>
      <c r="N13" s="80">
        <v>6960650</v>
      </c>
      <c r="O13" s="80">
        <f>SUM(C13:N13)</f>
        <v>101896625</v>
      </c>
    </row>
    <row r="14" spans="1:15" x14ac:dyDescent="0.25">
      <c r="A14" s="63" t="s">
        <v>417</v>
      </c>
      <c r="B14" s="63" t="s">
        <v>386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x14ac:dyDescent="0.25">
      <c r="A15" s="63" t="s">
        <v>419</v>
      </c>
      <c r="B15" s="63" t="s">
        <v>388</v>
      </c>
      <c r="C15" s="80"/>
      <c r="D15" s="80"/>
      <c r="E15" s="80"/>
      <c r="F15" s="80">
        <v>5500000</v>
      </c>
      <c r="G15" s="80"/>
      <c r="H15" s="80"/>
      <c r="I15" s="80"/>
      <c r="J15" s="80">
        <v>12680982</v>
      </c>
      <c r="K15" s="80"/>
      <c r="L15" s="80"/>
      <c r="M15" s="80"/>
      <c r="N15" s="80"/>
      <c r="O15" s="80">
        <f>SUM(C15:N15)</f>
        <v>18180982</v>
      </c>
    </row>
    <row r="16" spans="1:15" x14ac:dyDescent="0.25">
      <c r="A16" s="63" t="s">
        <v>421</v>
      </c>
      <c r="B16" s="63" t="s">
        <v>351</v>
      </c>
      <c r="C16" s="81">
        <v>2644672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>
        <f>SUM(C16:N16)</f>
        <v>2644672</v>
      </c>
    </row>
    <row r="17" spans="1:15" x14ac:dyDescent="0.25">
      <c r="A17" s="63" t="s">
        <v>421</v>
      </c>
      <c r="B17" s="68" t="s">
        <v>426</v>
      </c>
      <c r="C17" s="85">
        <f>SUM(C13:C16)</f>
        <v>6960648</v>
      </c>
      <c r="D17" s="85">
        <f t="shared" ref="D17:O17" si="1">SUM(D13:D16)</f>
        <v>6960649</v>
      </c>
      <c r="E17" s="85">
        <f t="shared" si="1"/>
        <v>6960649</v>
      </c>
      <c r="F17" s="85">
        <f t="shared" si="1"/>
        <v>11395649</v>
      </c>
      <c r="G17" s="85">
        <f t="shared" si="1"/>
        <v>10932869</v>
      </c>
      <c r="H17" s="85">
        <f t="shared" si="1"/>
        <v>6960649</v>
      </c>
      <c r="I17" s="85">
        <f t="shared" si="1"/>
        <v>6960649</v>
      </c>
      <c r="J17" s="85">
        <f t="shared" si="1"/>
        <v>33312917</v>
      </c>
      <c r="K17" s="85">
        <f t="shared" si="1"/>
        <v>6960650</v>
      </c>
      <c r="L17" s="85">
        <f t="shared" si="1"/>
        <v>11395650</v>
      </c>
      <c r="M17" s="85">
        <f t="shared" si="1"/>
        <v>6960650</v>
      </c>
      <c r="N17" s="85">
        <f t="shared" si="1"/>
        <v>6960650</v>
      </c>
      <c r="O17" s="85">
        <f t="shared" si="1"/>
        <v>122722279</v>
      </c>
    </row>
  </sheetData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/>
  </sheetViews>
  <sheetFormatPr defaultRowHeight="15" x14ac:dyDescent="0.25"/>
  <cols>
    <col min="1" max="1" width="45.42578125" style="57" bestFit="1" customWidth="1"/>
    <col min="2" max="2" width="22.28515625" style="57" customWidth="1"/>
    <col min="3" max="3" width="36" style="57" customWidth="1"/>
    <col min="4" max="4" width="21" style="57" customWidth="1"/>
    <col min="5" max="5" width="10" bestFit="1" customWidth="1"/>
  </cols>
  <sheetData>
    <row r="1" spans="1:4" x14ac:dyDescent="0.25">
      <c r="A1" s="57" t="s">
        <v>468</v>
      </c>
    </row>
    <row r="3" spans="1:4" x14ac:dyDescent="0.25">
      <c r="B3" s="58" t="s">
        <v>394</v>
      </c>
    </row>
    <row r="5" spans="1:4" x14ac:dyDescent="0.25">
      <c r="D5" s="57" t="s">
        <v>395</v>
      </c>
    </row>
    <row r="6" spans="1:4" x14ac:dyDescent="0.25">
      <c r="A6" s="69" t="s">
        <v>361</v>
      </c>
      <c r="B6" s="69" t="s">
        <v>362</v>
      </c>
      <c r="C6" s="69" t="s">
        <v>361</v>
      </c>
      <c r="D6" s="69" t="s">
        <v>362</v>
      </c>
    </row>
    <row r="7" spans="1:4" x14ac:dyDescent="0.25">
      <c r="A7" s="114" t="s">
        <v>366</v>
      </c>
      <c r="B7" s="115"/>
      <c r="C7" s="114" t="s">
        <v>372</v>
      </c>
      <c r="D7" s="115"/>
    </row>
    <row r="8" spans="1:4" x14ac:dyDescent="0.25">
      <c r="A8" s="63" t="s">
        <v>366</v>
      </c>
      <c r="B8" s="88">
        <v>7540000</v>
      </c>
      <c r="C8" s="80" t="s">
        <v>372</v>
      </c>
      <c r="D8" s="80"/>
    </row>
    <row r="9" spans="1:4" x14ac:dyDescent="0.25">
      <c r="A9" s="63" t="s">
        <v>367</v>
      </c>
      <c r="B9" s="88">
        <v>8870000</v>
      </c>
      <c r="C9" s="80" t="s">
        <v>373</v>
      </c>
      <c r="D9" s="89">
        <v>3972215</v>
      </c>
    </row>
    <row r="10" spans="1:4" x14ac:dyDescent="0.25">
      <c r="A10" s="63" t="s">
        <v>368</v>
      </c>
      <c r="B10" s="88">
        <v>66327797</v>
      </c>
      <c r="C10" s="80" t="s">
        <v>374</v>
      </c>
      <c r="D10" s="80"/>
    </row>
    <row r="11" spans="1:4" x14ac:dyDescent="0.25">
      <c r="A11" s="63" t="s">
        <v>396</v>
      </c>
      <c r="B11" s="89">
        <v>9659999</v>
      </c>
      <c r="C11" s="80" t="s">
        <v>375</v>
      </c>
      <c r="D11" s="80"/>
    </row>
    <row r="12" spans="1:4" x14ac:dyDescent="0.25">
      <c r="A12" s="63" t="s">
        <v>369</v>
      </c>
      <c r="B12" s="89">
        <v>26352268</v>
      </c>
      <c r="C12" s="80" t="s">
        <v>376</v>
      </c>
      <c r="D12" s="80"/>
    </row>
    <row r="13" spans="1:4" x14ac:dyDescent="0.25">
      <c r="A13" s="63" t="s">
        <v>370</v>
      </c>
      <c r="B13" s="86"/>
      <c r="C13" s="80"/>
      <c r="D13" s="80"/>
    </row>
    <row r="14" spans="1:4" x14ac:dyDescent="0.25">
      <c r="A14" s="68" t="s">
        <v>371</v>
      </c>
      <c r="B14" s="87">
        <f>SUM(B8:B13)</f>
        <v>118750064</v>
      </c>
      <c r="C14" s="85" t="s">
        <v>377</v>
      </c>
      <c r="D14" s="87">
        <f>SUM(D8:D13)</f>
        <v>3972215</v>
      </c>
    </row>
    <row r="15" spans="1:4" x14ac:dyDescent="0.25">
      <c r="A15" s="114" t="s">
        <v>379</v>
      </c>
      <c r="B15" s="115"/>
      <c r="C15" s="114" t="s">
        <v>388</v>
      </c>
      <c r="D15" s="115"/>
    </row>
    <row r="16" spans="1:4" x14ac:dyDescent="0.25">
      <c r="A16" s="63" t="s">
        <v>380</v>
      </c>
      <c r="B16" s="88">
        <v>39566364</v>
      </c>
      <c r="C16" s="80" t="s">
        <v>389</v>
      </c>
      <c r="D16" s="86">
        <v>5950000</v>
      </c>
    </row>
    <row r="17" spans="1:4" x14ac:dyDescent="0.25">
      <c r="A17" s="63" t="s">
        <v>381</v>
      </c>
      <c r="B17" s="89">
        <v>6353086</v>
      </c>
      <c r="C17" s="80" t="s">
        <v>390</v>
      </c>
      <c r="D17" s="86">
        <v>12680982</v>
      </c>
    </row>
    <row r="18" spans="1:4" x14ac:dyDescent="0.25">
      <c r="A18" s="63" t="s">
        <v>382</v>
      </c>
      <c r="B18" s="88">
        <v>37866207</v>
      </c>
      <c r="C18" s="80" t="s">
        <v>391</v>
      </c>
      <c r="D18" s="86"/>
    </row>
    <row r="19" spans="1:4" x14ac:dyDescent="0.25">
      <c r="A19" s="63" t="s">
        <v>383</v>
      </c>
      <c r="B19" s="88">
        <v>3698998</v>
      </c>
      <c r="C19" s="80" t="s">
        <v>397</v>
      </c>
      <c r="D19" s="86"/>
    </row>
    <row r="20" spans="1:4" x14ac:dyDescent="0.25">
      <c r="A20" s="63" t="s">
        <v>384</v>
      </c>
      <c r="B20" s="88">
        <v>4267000</v>
      </c>
      <c r="C20" s="80"/>
      <c r="D20" s="86"/>
    </row>
    <row r="21" spans="1:4" x14ac:dyDescent="0.25">
      <c r="A21" s="63" t="s">
        <v>386</v>
      </c>
      <c r="B21" s="90">
        <v>9694970</v>
      </c>
      <c r="C21" s="80"/>
      <c r="D21" s="86"/>
    </row>
    <row r="22" spans="1:4" x14ac:dyDescent="0.25">
      <c r="A22" s="63" t="s">
        <v>385</v>
      </c>
      <c r="B22" s="89">
        <v>2644672</v>
      </c>
      <c r="C22" s="80"/>
      <c r="D22" s="86"/>
    </row>
    <row r="23" spans="1:4" x14ac:dyDescent="0.25">
      <c r="A23" s="68" t="s">
        <v>387</v>
      </c>
      <c r="B23" s="87">
        <f>SUM(B16:B22)</f>
        <v>104091297</v>
      </c>
      <c r="C23" s="85" t="s">
        <v>398</v>
      </c>
      <c r="D23" s="87">
        <f>SUM(D16:D21)</f>
        <v>18630982</v>
      </c>
    </row>
    <row r="24" spans="1:4" x14ac:dyDescent="0.25">
      <c r="A24" s="68" t="s">
        <v>399</v>
      </c>
      <c r="B24" s="68"/>
      <c r="C24" s="68" t="s">
        <v>400</v>
      </c>
      <c r="D24" s="68"/>
    </row>
  </sheetData>
  <mergeCells count="4">
    <mergeCell ref="A7:B7"/>
    <mergeCell ref="C7:D7"/>
    <mergeCell ref="A15:B15"/>
    <mergeCell ref="C15:D1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melléklet </vt:lpstr>
      <vt:lpstr>1.a melléklet</vt:lpstr>
      <vt:lpstr>1.b melléklet</vt:lpstr>
      <vt:lpstr>2 melléklet</vt:lpstr>
      <vt:lpstr>3.melléklet Beruházás</vt:lpstr>
      <vt:lpstr>4.mellékletFelújítási feladatok</vt:lpstr>
      <vt:lpstr>5.mell.Foglalkoztatotti létszám</vt:lpstr>
      <vt:lpstr>6.mell.Felhasználási ütemterv</vt:lpstr>
      <vt:lpstr>7.melMérleg szerinti tagolásban</vt:lpstr>
      <vt:lpstr>8.melKeretszámok előirányzat 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Windows-felhasználó</cp:lastModifiedBy>
  <cp:lastPrinted>2020-03-16T09:16:43Z</cp:lastPrinted>
  <dcterms:created xsi:type="dcterms:W3CDTF">2014-02-10T13:59:11Z</dcterms:created>
  <dcterms:modified xsi:type="dcterms:W3CDTF">2021-07-05T08:26:43Z</dcterms:modified>
</cp:coreProperties>
</file>