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0 évi költségvetési rendelet módosítás\"/>
    </mc:Choice>
  </mc:AlternateContent>
  <xr:revisionPtr revIDLastSave="0" documentId="8_{061F7359-A8D7-4E2B-9F50-171FA117CD34}" xr6:coauthVersionLast="47" xr6:coauthVersionMax="47" xr10:uidLastSave="{00000000-0000-0000-0000-000000000000}"/>
  <bookViews>
    <workbookView xWindow="-120" yWindow="-120" windowWidth="29040" windowHeight="15840" tabRatio="838" activeTab="9" xr2:uid="{00000000-000D-0000-FFFF-FFFF00000000}"/>
  </bookViews>
  <sheets>
    <sheet name="1.melléklet " sheetId="18" r:id="rId1"/>
    <sheet name="1A melléklet " sheetId="19" r:id="rId2"/>
    <sheet name="1B melléklet" sheetId="20" r:id="rId3"/>
    <sheet name="2.melléklet" sheetId="4" r:id="rId4"/>
    <sheet name="3.melléklet" sheetId="5" r:id="rId5"/>
    <sheet name="4.melléklet" sheetId="6" r:id="rId6"/>
    <sheet name="5.melléklet" sheetId="7" r:id="rId7"/>
    <sheet name="6.melléklet" sheetId="16" r:id="rId8"/>
    <sheet name="7.melléklet" sheetId="21" r:id="rId9"/>
    <sheet name="8.melléklet" sheetId="17" r:id="rId10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1" l="1"/>
  <c r="E24" i="21"/>
  <c r="C24" i="21"/>
  <c r="B24" i="21"/>
  <c r="F14" i="21"/>
  <c r="E14" i="21"/>
  <c r="C14" i="21"/>
  <c r="B14" i="21"/>
  <c r="D109" i="20"/>
  <c r="C109" i="20"/>
  <c r="D104" i="20"/>
  <c r="C104" i="20"/>
  <c r="D101" i="20"/>
  <c r="C101" i="20"/>
  <c r="D94" i="20"/>
  <c r="D105" i="20" s="1"/>
  <c r="C94" i="20"/>
  <c r="C105" i="20" s="1"/>
  <c r="D85" i="20"/>
  <c r="D88" i="20" s="1"/>
  <c r="D110" i="20" s="1"/>
  <c r="D151" i="20" s="1"/>
  <c r="C85" i="20"/>
  <c r="C88" i="20" s="1"/>
  <c r="D76" i="20"/>
  <c r="C76" i="20"/>
  <c r="D67" i="20"/>
  <c r="C67" i="20"/>
  <c r="D44" i="20"/>
  <c r="D77" i="20" s="1"/>
  <c r="C44" i="20"/>
  <c r="C77" i="20" s="1"/>
  <c r="D40" i="20"/>
  <c r="C40" i="20"/>
  <c r="C12" i="19"/>
  <c r="C17" i="19" s="1"/>
  <c r="C45" i="19" s="1"/>
  <c r="D12" i="19"/>
  <c r="D17" i="19"/>
  <c r="C21" i="19"/>
  <c r="D21" i="19"/>
  <c r="C29" i="19"/>
  <c r="D29" i="19"/>
  <c r="D31" i="19" s="1"/>
  <c r="D45" i="19" s="1"/>
  <c r="D78" i="19" s="1"/>
  <c r="C31" i="19"/>
  <c r="C41" i="19"/>
  <c r="D41" i="19"/>
  <c r="C44" i="19"/>
  <c r="D44" i="19"/>
  <c r="C68" i="19"/>
  <c r="C77" i="19" s="1"/>
  <c r="D68" i="19"/>
  <c r="D77" i="19"/>
  <c r="C89" i="19"/>
  <c r="D89" i="19"/>
  <c r="C94" i="19"/>
  <c r="D94" i="19"/>
  <c r="C97" i="19"/>
  <c r="D97" i="19"/>
  <c r="D111" i="19" s="1"/>
  <c r="D136" i="19" s="1"/>
  <c r="D177" i="19" s="1"/>
  <c r="C106" i="19"/>
  <c r="C111" i="19" s="1"/>
  <c r="C136" i="19" s="1"/>
  <c r="C177" i="19" s="1"/>
  <c r="D106" i="19"/>
  <c r="C110" i="19"/>
  <c r="D110" i="19"/>
  <c r="C116" i="19"/>
  <c r="D116" i="19"/>
  <c r="C127" i="19"/>
  <c r="D127" i="19"/>
  <c r="C131" i="19"/>
  <c r="D131" i="19"/>
  <c r="C135" i="19"/>
  <c r="D135" i="19"/>
  <c r="C165" i="19"/>
  <c r="C176" i="19" s="1"/>
  <c r="D165" i="19"/>
  <c r="D176" i="19"/>
  <c r="D179" i="18"/>
  <c r="D168" i="18"/>
  <c r="C168" i="18"/>
  <c r="C179" i="18" s="1"/>
  <c r="D138" i="18"/>
  <c r="C138" i="18"/>
  <c r="D134" i="18"/>
  <c r="C134" i="18"/>
  <c r="D130" i="18"/>
  <c r="C130" i="18"/>
  <c r="D119" i="18"/>
  <c r="C119" i="18"/>
  <c r="D113" i="18"/>
  <c r="C113" i="18"/>
  <c r="D109" i="18"/>
  <c r="C109" i="18"/>
  <c r="D100" i="18"/>
  <c r="C100" i="18"/>
  <c r="D97" i="18"/>
  <c r="D114" i="18" s="1"/>
  <c r="C97" i="18"/>
  <c r="C114" i="18" s="1"/>
  <c r="D90" i="18"/>
  <c r="C90" i="18"/>
  <c r="D86" i="18"/>
  <c r="D91" i="18" s="1"/>
  <c r="D139" i="18" s="1"/>
  <c r="D180" i="18" s="1"/>
  <c r="C86" i="18"/>
  <c r="C91" i="18" s="1"/>
  <c r="C139" i="18" s="1"/>
  <c r="C180" i="18" s="1"/>
  <c r="C68" i="18"/>
  <c r="C77" i="18" s="1"/>
  <c r="D59" i="18"/>
  <c r="D68" i="18" s="1"/>
  <c r="D77" i="18" s="1"/>
  <c r="C59" i="18"/>
  <c r="D44" i="18"/>
  <c r="C44" i="18"/>
  <c r="D41" i="18"/>
  <c r="C41" i="18"/>
  <c r="D31" i="18"/>
  <c r="D29" i="18"/>
  <c r="C29" i="18"/>
  <c r="C31" i="18" s="1"/>
  <c r="D21" i="18"/>
  <c r="C21" i="18"/>
  <c r="C17" i="18"/>
  <c r="D12" i="18"/>
  <c r="D17" i="18" s="1"/>
  <c r="D45" i="18" s="1"/>
  <c r="D78" i="18" s="1"/>
  <c r="C12" i="18"/>
  <c r="C110" i="20" l="1"/>
  <c r="C151" i="20" s="1"/>
  <c r="C78" i="19"/>
  <c r="C45" i="18"/>
  <c r="C78" i="18" s="1"/>
  <c r="F36" i="17" l="1"/>
  <c r="C35" i="17"/>
  <c r="F30" i="17"/>
  <c r="E30" i="17"/>
  <c r="E36" i="17" s="1"/>
  <c r="D30" i="17"/>
  <c r="D36" i="17" s="1"/>
  <c r="C30" i="17"/>
  <c r="C36" i="17" s="1"/>
  <c r="C21" i="17"/>
  <c r="C20" i="17"/>
  <c r="F13" i="17"/>
  <c r="F21" i="17" s="1"/>
  <c r="E13" i="17"/>
  <c r="E21" i="17" s="1"/>
  <c r="D13" i="17"/>
  <c r="D21" i="17" s="1"/>
  <c r="C13" i="17"/>
  <c r="N17" i="16"/>
  <c r="M17" i="16"/>
  <c r="L17" i="16"/>
  <c r="K17" i="16"/>
  <c r="J17" i="16"/>
  <c r="I17" i="16"/>
  <c r="H17" i="16"/>
  <c r="G17" i="16"/>
  <c r="F17" i="16"/>
  <c r="E17" i="16"/>
  <c r="D17" i="16"/>
  <c r="C17" i="16"/>
  <c r="O16" i="16"/>
  <c r="O15" i="16"/>
  <c r="O13" i="16"/>
  <c r="O17" i="16" s="1"/>
  <c r="N11" i="16"/>
  <c r="M11" i="16"/>
  <c r="L11" i="16"/>
  <c r="K11" i="16"/>
  <c r="J11" i="16"/>
  <c r="I11" i="16"/>
  <c r="H11" i="16"/>
  <c r="G11" i="16"/>
  <c r="F11" i="16"/>
  <c r="E11" i="16"/>
  <c r="D11" i="16"/>
  <c r="C11" i="16"/>
  <c r="O10" i="16"/>
  <c r="O9" i="16"/>
  <c r="O8" i="16"/>
  <c r="O7" i="16"/>
  <c r="O11" i="16" s="1"/>
  <c r="B26" i="4" l="1"/>
  <c r="C18" i="4"/>
  <c r="B18" i="4"/>
  <c r="C16" i="6"/>
  <c r="D16" i="6"/>
  <c r="B14" i="4" l="1"/>
  <c r="C12" i="5" l="1"/>
  <c r="E12" i="5"/>
  <c r="D12" i="5"/>
  <c r="C26" i="4" l="1"/>
  <c r="C27" i="4" s="1"/>
  <c r="C14" i="4"/>
  <c r="B27" i="4"/>
  <c r="B32" i="4" s="1"/>
  <c r="C32" i="4" l="1"/>
</calcChain>
</file>

<file path=xl/sharedStrings.xml><?xml version="1.0" encoding="utf-8"?>
<sst xmlns="http://schemas.openxmlformats.org/spreadsheetml/2006/main" count="1181" uniqueCount="431">
  <si>
    <t xml:space="preserve"> </t>
  </si>
  <si>
    <t>Megnevezés</t>
  </si>
  <si>
    <t>Eredeti előirányzat</t>
  </si>
  <si>
    <t>Módosított előirányzat</t>
  </si>
  <si>
    <t>Teljesítés</t>
  </si>
  <si>
    <t>Sümegcsehi Község Önkormányzata összevont bevételek és kiadások</t>
  </si>
  <si>
    <t>01</t>
  </si>
  <si>
    <t>Törvény szerinti illetmények, munkabérek (K1101)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</si>
  <si>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</si>
  <si>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</si>
  <si>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</si>
  <si>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</si>
  <si>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</si>
  <si>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</si>
  <si>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</si>
  <si>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</si>
  <si>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18</t>
  </si>
  <si>
    <t>Egyéb külső személyi juttatások (K123)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</si>
  <si>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</si>
  <si>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</si>
  <si>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</si>
  <si>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</si>
  <si>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</si>
  <si>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(=22+…+27) (K2)</t>
  </si>
  <si>
    <t>22</t>
  </si>
  <si>
    <t>ebből: szociális hozzájárulási adó (K2)</t>
  </si>
  <si>
    <t>25</t>
  </si>
  <si>
    <t>ebből: táppénz hozzájárulás (K2)</t>
  </si>
  <si>
    <t>29</t>
  </si>
  <si>
    <t>Üzemeltetési anyagok beszerzése (K312)</t>
  </si>
  <si>
    <t>31</t>
  </si>
  <si>
    <t>Készletbeszerzés (=28+29+30) (K31)</t>
  </si>
  <si>
    <t>33</t>
  </si>
  <si>
    <t>Egyéb kommunikációs szolgáltatások (K322)</t>
  </si>
  <si>
    <t>34</t>
  </si>
  <si>
    <t>Kommunikációs szolgáltatások (=32+33) (K32)</t>
  </si>
  <si>
    <t>35</t>
  </si>
  <si>
    <t>Közüzemi díjak (K331)</t>
  </si>
  <si>
    <t>36</t>
  </si>
  <si>
    <t>Vásárolt élelmezés (K332)</t>
  </si>
  <si>
    <t>39</t>
  </si>
  <si>
    <t>Karbantartási, kisjavítási szolgáltatások (K334)</t>
  </si>
  <si>
    <t>40</t>
  </si>
  <si>
    <t>Közvetített szolgáltatások  (&gt;=41) (K335)</t>
  </si>
  <si>
    <t>41</t>
  </si>
  <si>
    <t>ebből: államháztartáson belül (K335)</t>
  </si>
  <si>
    <t>42</t>
  </si>
  <si>
    <t>Szakmai tevékenységet segítő szolgáltatások  (K336)</t>
  </si>
  <si>
    <t>43</t>
  </si>
  <si>
    <t>Egyéb szolgáltatások (&gt;=44) (K337)</t>
  </si>
  <si>
    <t>44</t>
  </si>
  <si>
    <t>ebből: biztosítási díjak (K337)</t>
  </si>
  <si>
    <t>45</t>
  </si>
  <si>
    <t>Szolgáltatási kiadások (=35+36+37+39+40+42+43) (K33)</t>
  </si>
  <si>
    <t>49</t>
  </si>
  <si>
    <t>Működési célú előzetesen felszámított általános forgalmi adó (K351)</t>
  </si>
  <si>
    <t>58</t>
  </si>
  <si>
    <t>Egyéb dologi kiadások (K355)</t>
  </si>
  <si>
    <t>59</t>
  </si>
  <si>
    <t>Különféle befizetések és egyéb dologi kiadások (=49+50+51+54+58) (K35)</t>
  </si>
  <si>
    <t>60</t>
  </si>
  <si>
    <t>Dologi kiadások (=31+34+45+48+59) (K3)</t>
  </si>
  <si>
    <t>62</t>
  </si>
  <si>
    <t>Családi támogatások (=63+…+72) (K42)</t>
  </si>
  <si>
    <t>99</t>
  </si>
  <si>
    <t>Egyéb nem intézményi ellátások (&gt;=100+…+118) (K48)</t>
  </si>
  <si>
    <t>116</t>
  </si>
  <si>
    <t>ebből: települési támogatás [Szoctv. 45. §], (K48)</t>
  </si>
  <si>
    <t>118</t>
  </si>
  <si>
    <t>ebből: önkormányzat által saját hatáskörben (nem szociális és gyermekvédelmi előírások alapján) adott más ellátás (K48)</t>
  </si>
  <si>
    <t>119</t>
  </si>
  <si>
    <t>Ellátottak pénzbeli juttatásai (=61+62+73+74+84+93+96+99) (K4)</t>
  </si>
  <si>
    <t>122</t>
  </si>
  <si>
    <t>A helyi önkormányzatok előző évi elszámolásából származó kiadások (K5021)</t>
  </si>
  <si>
    <t>125</t>
  </si>
  <si>
    <t>Elvonások és befizetések (=122+123+124) (K502)</t>
  </si>
  <si>
    <t>149</t>
  </si>
  <si>
    <t>Egyéb működési célú támogatások államháztartáson belülre (=150+…+159) (K506)</t>
  </si>
  <si>
    <t>150</t>
  </si>
  <si>
    <t>ebből: központi költségvetési szervek (K506)</t>
  </si>
  <si>
    <t>156</t>
  </si>
  <si>
    <t>ebből: helyi önkormányzatok és költségvetési szerveik (K506)</t>
  </si>
  <si>
    <t>157</t>
  </si>
  <si>
    <t>ebből: társulások és költségvetési szerveik (K506)</t>
  </si>
  <si>
    <t>177</t>
  </si>
  <si>
    <t>Egyéb működési célú támogatások államháztartáson kívülre (=178+…+187) (K512)</t>
  </si>
  <si>
    <t>180</t>
  </si>
  <si>
    <t>ebből: egyéb civil szervezetek (K512)</t>
  </si>
  <si>
    <t>185</t>
  </si>
  <si>
    <t>ebből: egyéb vállalkozások (K512)</t>
  </si>
  <si>
    <t>188</t>
  </si>
  <si>
    <t>Tartalékok (K513)</t>
  </si>
  <si>
    <t>189</t>
  </si>
  <si>
    <t>Egyéb működési célú kiadások (=120+125+126+127+138+149+160+162+174+175+176+177+188) (K5)</t>
  </si>
  <si>
    <t>193</t>
  </si>
  <si>
    <t>Informatikai eszközök beszerzése, létesítése (K63)</t>
  </si>
  <si>
    <t>194</t>
  </si>
  <si>
    <t>Egyéb tárgyi eszközök beszerzése, létesítése (K64)</t>
  </si>
  <si>
    <t>197</t>
  </si>
  <si>
    <t>Beruházási célú előzetesen felszámított általános forgalmi adó (K67)</t>
  </si>
  <si>
    <t>198</t>
  </si>
  <si>
    <t>Beruházások (=190+191+193+…+197) (K6)</t>
  </si>
  <si>
    <t>199</t>
  </si>
  <si>
    <t>Ingatlanok felújítása (K71)</t>
  </si>
  <si>
    <t>201</t>
  </si>
  <si>
    <t>Egyéb tárgyi eszközök felújítása  (K73)</t>
  </si>
  <si>
    <t>202</t>
  </si>
  <si>
    <t>Felújítási célú előzetesen felszámított általános forgalmi adó (K74)</t>
  </si>
  <si>
    <t>203</t>
  </si>
  <si>
    <t>Felújítások (=199+...+202) (K7)</t>
  </si>
  <si>
    <t>266</t>
  </si>
  <si>
    <t>Költségvetési kiadások (=20+21+60+119+189+198+203+265) (K1-K8)</t>
  </si>
  <si>
    <t>Helyi önkormányzatok működésének általános támogatása (B111)</t>
  </si>
  <si>
    <t>02</t>
  </si>
  <si>
    <t>Települési önkormányzatok egyes köznevelési feladatainak támogatása (B112)</t>
  </si>
  <si>
    <t>03</t>
  </si>
  <si>
    <t>Települési önkormányzatok szociális, gyermekjóléti  és gyermekétkeztetési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</si>
  <si>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</si>
  <si>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</si>
  <si>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</si>
  <si>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</si>
  <si>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07</t>
  </si>
  <si>
    <t>Önkormányzatok működési támogatásai (=01+…+06) (B11)</t>
  </si>
  <si>
    <t>32</t>
  </si>
  <si>
    <t>Egyéb működési célú támogatások bevételei államháztartáson belülről (=33+…+42) (B16)</t>
  </si>
  <si>
    <t>ebből: fejezeti kezelésű előirányzatok EU-s programokra és azok hazai társfinanszírozása (B16)</t>
  </si>
  <si>
    <t>37</t>
  </si>
  <si>
    <t>ebből: társadalombiztosítás pénzügyi alapjai (B16)</t>
  </si>
  <si>
    <t>38</t>
  </si>
  <si>
    <t>ebből: elkülönített állami pénzalapok (B16)</t>
  </si>
  <si>
    <t>Működési célú támogatások államháztartáson belülről (=07+...+10+21+32) (B1)</t>
  </si>
  <si>
    <t>Felhalmozási célú önkormányzati támogatások (B21)</t>
  </si>
  <si>
    <t>68</t>
  </si>
  <si>
    <t>Egyéb felhalmozási célú támogatások bevételei államháztartáson belülről (=69+…+78) (B25)</t>
  </si>
  <si>
    <t>74</t>
  </si>
  <si>
    <t>ebből: elkülönített állami pénzalapok (B25)</t>
  </si>
  <si>
    <t>79</t>
  </si>
  <si>
    <t>Felhalmozási célú támogatások államháztartáson belülről (=44+45+46+57+68) (B2)</t>
  </si>
  <si>
    <t>108</t>
  </si>
  <si>
    <t>Vagyoni tipusú adók (=109+…+114) (B34)</t>
  </si>
  <si>
    <t>109</t>
  </si>
  <si>
    <t>ebből: építményadó  (B34)</t>
  </si>
  <si>
    <t>110</t>
  </si>
  <si>
    <t>ebből: magánszemélyek kommunális adója (B34)</t>
  </si>
  <si>
    <t>115</t>
  </si>
  <si>
    <t>Értékesítési és forgalmi adók (=116+…+136) (B351)</t>
  </si>
  <si>
    <t>ebből: állandó jelleggel végzett iparűzési tevékenység után fizetett helyi iparűzési adó (B351)</t>
  </si>
  <si>
    <t>142</t>
  </si>
  <si>
    <t>Gépjárműadók (=143+…+146) (B354)</t>
  </si>
  <si>
    <t>144</t>
  </si>
  <si>
    <t>ebből: belföldi gépjárművek adójának a helyi önkormányzatot megillető része (B354)</t>
  </si>
  <si>
    <t>164</t>
  </si>
  <si>
    <t>Termékek és szolgáltatások adói (=115+137+141+142+147)  (B35)</t>
  </si>
  <si>
    <t>165</t>
  </si>
  <si>
    <t>Egyéb közhatalmi bevételek (&gt;=166+…+183) (B36)</t>
  </si>
  <si>
    <t>184</t>
  </si>
  <si>
    <t>Közhatalmi bevételek (=92+93+103+108+164+165) (B3)</t>
  </si>
  <si>
    <t>186</t>
  </si>
  <si>
    <t>Szolgáltatások ellenértéke (&gt;=187+188) (B402)</t>
  </si>
  <si>
    <t>187</t>
  </si>
  <si>
    <t>ebből:tárgyi eszközök bérbeadásából származó bevétel (B402)</t>
  </si>
  <si>
    <t>Közvetített szolgáltatások ellenértéke  (&gt;=190) (B403)</t>
  </si>
  <si>
    <t>190</t>
  </si>
  <si>
    <t>ebből: államháztartáson belül (B403)</t>
  </si>
  <si>
    <t>Ellátási díjak (B405)</t>
  </si>
  <si>
    <t>204</t>
  </si>
  <si>
    <t>Egyéb kapott (járó) kamatok és kamatjellegű bevételek (&gt;=205+206) (B4082)</t>
  </si>
  <si>
    <t>207</t>
  </si>
  <si>
    <t>Kamatbevételek és más nyereségjellegű bevételek (=201+204) (B408)</t>
  </si>
  <si>
    <t>216</t>
  </si>
  <si>
    <t>Biztosító által fizetett kártérítés (B410)</t>
  </si>
  <si>
    <t>217</t>
  </si>
  <si>
    <t>Egyéb működési bevételek (&gt;=218+219) (B411)</t>
  </si>
  <si>
    <t>220</t>
  </si>
  <si>
    <t>Működési bevételek (=185+186+189+191+198+…+200+207+215+216+217) (B4)</t>
  </si>
  <si>
    <t>243</t>
  </si>
  <si>
    <t>Egyéb működési célú átvett pénzeszközök (=244…+254) (B65)</t>
  </si>
  <si>
    <t>251</t>
  </si>
  <si>
    <t>ebből: egyéb vállalkozások (B65)</t>
  </si>
  <si>
    <t>255</t>
  </si>
  <si>
    <t>Működési célú átvett pénzeszközök (=230+...+233+243) (B6)</t>
  </si>
  <si>
    <t>282</t>
  </si>
  <si>
    <t>Költségvetési bevételek (=43+79+184+220+229+255+281) (B1-B7)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</si>
  <si>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</si>
  <si>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</si>
  <si>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</si>
  <si>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</si>
  <si>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</si>
  <si>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06</t>
  </si>
  <si>
    <t>ebből: befektetési jegyek (B8121)</t>
  </si>
  <si>
    <t>ebből: kárpótlási jegyek (B8121)</t>
  </si>
  <si>
    <t>08</t>
  </si>
  <si>
    <t>Éven belüli lejáratú belföldi értékpapírok kibocsátása (B8122)</t>
  </si>
  <si>
    <t>09</t>
  </si>
  <si>
    <t>Befektetési célú belföldi értékpapírok beváltása, értékesítése  (B8123)</t>
  </si>
  <si>
    <t>10</t>
  </si>
  <si>
    <t>Éven túli lejáratú belföldi értékpapírok kibocsátása (B8124)</t>
  </si>
  <si>
    <t>11</t>
  </si>
  <si>
    <t>Belföldi értékpapírok bevételei (=05+08+09+10) (B812)</t>
  </si>
  <si>
    <t>12</t>
  </si>
  <si>
    <t>Előző év költségvetési maradványának igénybevétele (B8131)</t>
  </si>
  <si>
    <t>Előző év vállalkozási maradványának igénybevétele (B8132)</t>
  </si>
  <si>
    <t>14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</si>
  <si>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</si>
  <si>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</si>
  <si>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</si>
  <si>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</si>
  <si>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</si>
  <si>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</si>
  <si>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</si>
  <si>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</si>
  <si>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</si>
  <si>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23</t>
  </si>
  <si>
    <t>Belföldi finanszírozás bevételei (=04+11+14+…+19+22) (B81)</t>
  </si>
  <si>
    <t>24</t>
  </si>
  <si>
    <t>Forgatási célú külföldi értékpapírok beváltása,  értékesítése (B821)</t>
  </si>
  <si>
    <t>Befektetési célú külföldi értékpapírok beváltása, értékesítése (B822)</t>
  </si>
  <si>
    <t>26</t>
  </si>
  <si>
    <t>Külföldi értékpapírok kibocsátása (B823)</t>
  </si>
  <si>
    <t>27</t>
  </si>
  <si>
    <t>Hitelek, kölcsönök felvétele külföldi kormányoktól és nemzetközi szervezetektől (B824)</t>
  </si>
  <si>
    <t>28</t>
  </si>
  <si>
    <t>Hitelek, kölcsönök felvétele külföldi pénzintézetektől (B825)</t>
  </si>
  <si>
    <t>Külföldi finanszírozás bevételei (=24+…+28) (B82)</t>
  </si>
  <si>
    <t>30</t>
  </si>
  <si>
    <t>Adóssághoz nem kapcsolódó származékos ügyletek bevételei (B83)</t>
  </si>
  <si>
    <t>Váltóbevételek (B84)</t>
  </si>
  <si>
    <t>Finanszírozási bevételek (=23+29+30+31) (B8)</t>
  </si>
  <si>
    <t>Bevételek Összesen:</t>
  </si>
  <si>
    <t>Költségvetési kiadások</t>
  </si>
  <si>
    <t>Hosszú lejáratú hitelek, kölcsönök törlesztése pénzügyi vállalkozásnak (&gt;=02) (K9111)</t>
  </si>
  <si>
    <t>ebből: fedezeti ügyletek nettó kiadásai (K9111)</t>
  </si>
  <si>
    <t>Likviditási célú hitelek, kölcsönök törlesztése pénzügyi vállalkozásnak (K9112)</t>
  </si>
  <si>
    <t>Rövid lejáratú hitelek, kölcsönök törlesztése pénzügyi vállalkozásnak (&gt;=05) (K9113)</t>
  </si>
  <si>
    <t>ebből: fedezeti ügyletek nettó kiadásai (K9113)</t>
  </si>
  <si>
    <t>Hitel-, kölcsöntörlesztés államháztartáson kívülre (=01+03+04) (K911)</t>
  </si>
  <si>
    <t>Forgatási célú belföldi értékpapírok vásárlása (&gt;=08+09) (K9121)</t>
  </si>
  <si>
    <t>ebből: befektetési jegyek (K9121)</t>
  </si>
  <si>
    <t>ebből: kárpótlási jegyek (K9121)</t>
  </si>
  <si>
    <t>Befektetési célú belföldi értékpapírok vásárlása (K9122)</t>
  </si>
  <si>
    <t>Kincstárjegyek beváltása (K9123)</t>
  </si>
  <si>
    <t>Éven belüli lejáratú belföldi értékpapírok beváltása (&gt;=13+14+15) (K9124)</t>
  </si>
  <si>
    <t>ebből: fedezeti ügyletek nettó kiadásai (K9124)</t>
  </si>
  <si>
    <t>ebből: befektetési jegyek (K9124)</t>
  </si>
  <si>
    <t>ebből: kárpótlási jegyek (K9124)</t>
  </si>
  <si>
    <t>Belföldi kötvények beváltása (K9125)</t>
  </si>
  <si>
    <t>Éven túli lejáratú belföldi értékpapírok beváltása (&gt;=18) (K9126)</t>
  </si>
  <si>
    <t>ebből: fedezeti ügyletek nettó kiadásai (K9126)</t>
  </si>
  <si>
    <t>Belföldi értékpapírok kiadásai (=07+10+11+12+16+17)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</si>
  <si>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</si>
  <si>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</si>
  <si>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</si>
  <si>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</si>
  <si>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</si>
  <si>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</si>
  <si>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</si>
  <si>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</si>
  <si>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Tulajdonosi kölcsönök kiadásai (=26+27) (K919)</t>
  </si>
  <si>
    <t>Belföldi finanszírozás kiadásai (=06+19+…+25+28) (K91)</t>
  </si>
  <si>
    <t>Forgatási célú külföldi értékpapírok vásárlása (K921)</t>
  </si>
  <si>
    <t>Befektetési célú külföldi értékpapírok vásárlása (K922)</t>
  </si>
  <si>
    <t>Külföldi értékpapírok beváltása (&gt;=33) (K923)</t>
  </si>
  <si>
    <t>ebből: fedezeti ügyletek nettó kiadásai (K923)</t>
  </si>
  <si>
    <t>Hitelek, kölcsönök törlesztése külföldi kormányoknak és nemzetközi szervezeteknek (K924)</t>
  </si>
  <si>
    <t>Hitelek, kölcsönök törlesztése külföldi pénzintézeteknek (&gt;=36) (K925)</t>
  </si>
  <si>
    <t>ebből: fedezeti ügyletek nettó kiadásai (K925)</t>
  </si>
  <si>
    <t>Külföldi finanszírozás kiadásai (=30+31+32+34+35) (K92)</t>
  </si>
  <si>
    <t>Adóssághoz nem kapcsolódó származékos ügyletek kiadásai (K93)</t>
  </si>
  <si>
    <t>Váltókiadások (K94)</t>
  </si>
  <si>
    <t>Finanszírozási kiadások (=29+37+38+39) (K9)</t>
  </si>
  <si>
    <t>Kiadások összesen:</t>
  </si>
  <si>
    <t>Béren kívüli juttatások (K1107)</t>
  </si>
  <si>
    <t>Közlekedési költségtérítés (K1109)</t>
  </si>
  <si>
    <t>Szakmai anyagok beszerzése (K311)</t>
  </si>
  <si>
    <t>Sümegcsehi Lurkó Óvoda összevont bevételek és kiadások</t>
  </si>
  <si>
    <t>ebből: tárgyi eszközök bérbeadásából származó bevétel (B402)</t>
  </si>
  <si>
    <t>Egyéb működési célú átvett pénzeszközök (=244+…+254) (B65)</t>
  </si>
  <si>
    <t>A</t>
  </si>
  <si>
    <t>Jogcím</t>
  </si>
  <si>
    <t>Eredeti</t>
  </si>
  <si>
    <t>I. ba) zöldterület-gazdálkodással 
kapcsolatos feladatok ellátásának támogatása</t>
  </si>
  <si>
    <t>I. 1.bb) Közvilágítás fenntartásának
támogatása</t>
  </si>
  <si>
    <t>I.1.bc) köztemető fenntartásával
kapcsolatos feladatok támogatása</t>
  </si>
  <si>
    <t>I.1. bd) Közutak fenntartásának 
támogatása</t>
  </si>
  <si>
    <t>I.1. c) Egyéb önkormányzati feladatok
támogatása</t>
  </si>
  <si>
    <t>Polgármesteri illetmény támogatás</t>
  </si>
  <si>
    <t>Általános működési feladatok támogatása összesen</t>
  </si>
  <si>
    <t>III. A települési Önkormányzatok szociális és gyermekjóléti feladatainak támogatása</t>
  </si>
  <si>
    <t>III. 2. Hozzájárulás a pénzbeli szocális
ellátásokhoz</t>
  </si>
  <si>
    <t>III.3.e. Falugondnoki szolgáltatás</t>
  </si>
  <si>
    <t>IV. A települési Önkormányzatok kulturális feladatainak támogatása</t>
  </si>
  <si>
    <t>IV. Települési önkormányzatok támogatása
a nyilvános könyvtári és közművelődési
feladatokhoz</t>
  </si>
  <si>
    <t>Mindösszesen</t>
  </si>
  <si>
    <t xml:space="preserve">Módosított </t>
  </si>
  <si>
    <t>1. Helyi Önkormányzatok működésének általános támogatása</t>
  </si>
  <si>
    <t>I.1.d Lakott külterülettel kapcsolatos feladatok</t>
  </si>
  <si>
    <t>I.1. kiegészítés</t>
  </si>
  <si>
    <t>II.1.és a ovodapedagogusok nevelő munkáját közvetlenül segítők bértámogatása</t>
  </si>
  <si>
    <t>II.2. Óvodamüködtetés támogatás</t>
  </si>
  <si>
    <t>II. Önkormányzatok egyes köznevelési feladatainak támogatása</t>
  </si>
  <si>
    <t>III.1.Egyes jövedelepótló támogatások kiegészítése</t>
  </si>
  <si>
    <t>III.3.c. Szociális étkeztetés</t>
  </si>
  <si>
    <t>III.5.a Finanszírozás szempontjából elismert szakmai dolgozók bértámogatása</t>
  </si>
  <si>
    <t>III.5.b Gyermekétkeztetés üzemeltetési támogatása</t>
  </si>
  <si>
    <t>III.5. Gyermekétkeztetés támogatása</t>
  </si>
  <si>
    <t>Önkormányzat szociális, gyermekjóléti és gyermekétkeztetési feladatainak támogatása összesen:</t>
  </si>
  <si>
    <t>Felhalmozási kiadások</t>
  </si>
  <si>
    <t>Beruházási feladatok</t>
  </si>
  <si>
    <t xml:space="preserve"> Ft</t>
  </si>
  <si>
    <t>szám</t>
  </si>
  <si>
    <t>Módostított</t>
  </si>
  <si>
    <t xml:space="preserve">1. </t>
  </si>
  <si>
    <t>Egyéb tárgyi eszköz beszerzés</t>
  </si>
  <si>
    <t>Felújítási feladatok</t>
  </si>
  <si>
    <t>Sümegcsehi község Önkormányzatánál  foglalkoztatottak
éves létszámkerete</t>
  </si>
  <si>
    <t>fő</t>
  </si>
  <si>
    <t>B</t>
  </si>
  <si>
    <t>C</t>
  </si>
  <si>
    <t>Megjegyzés</t>
  </si>
  <si>
    <t>Sümegcsehi község Önkormányzata</t>
  </si>
  <si>
    <t xml:space="preserve">Sümegcsehi Lurkó Óvoda </t>
  </si>
  <si>
    <t>Közalkalmazott</t>
  </si>
  <si>
    <t>Közfoglalkoztatott</t>
  </si>
  <si>
    <t>MT hatálya alá tartozó/
 alkalmazott</t>
  </si>
  <si>
    <t>Összesen</t>
  </si>
  <si>
    <t>1.</t>
  </si>
  <si>
    <t>2.</t>
  </si>
  <si>
    <t>3.</t>
  </si>
  <si>
    <t>4.</t>
  </si>
  <si>
    <t>5.</t>
  </si>
  <si>
    <t>6.</t>
  </si>
  <si>
    <t>Helyi önkormányzat mérlege közgazdasági tagolásban</t>
  </si>
  <si>
    <t>Módosítás</t>
  </si>
  <si>
    <t>Működési bevételek</t>
  </si>
  <si>
    <t>Felhalmozási bevételek</t>
  </si>
  <si>
    <t>Közhatalmi bevételek</t>
  </si>
  <si>
    <t>Felhalmozási célú támogatások áht. Belülről</t>
  </si>
  <si>
    <t>Működési célú támogatások áht. Belülről</t>
  </si>
  <si>
    <t>Felhalmozási célú pénzeszköz átvétel</t>
  </si>
  <si>
    <t>Felhalmozási célú maradvány</t>
  </si>
  <si>
    <t>Működési célú maradvány</t>
  </si>
  <si>
    <t>Felhalmozási célú finanszírozási bevételek</t>
  </si>
  <si>
    <t>Működési célú finanszírozási bevételek</t>
  </si>
  <si>
    <t>Működési célú bevételek összesen</t>
  </si>
  <si>
    <t>Felhalmozási célú bevételek összesen</t>
  </si>
  <si>
    <t>Működési kiadások</t>
  </si>
  <si>
    <t>Személyi juttatás</t>
  </si>
  <si>
    <t>Munkaadót terhelő járulékoko és szoc. Hozzájárulási adó</t>
  </si>
  <si>
    <t>Dologi kiadások</t>
  </si>
  <si>
    <t>Egyéb felhalmozási célú kiadások</t>
  </si>
  <si>
    <t>Előző évi visszafizetések</t>
  </si>
  <si>
    <t>Egyéb működési kiadások</t>
  </si>
  <si>
    <t>Felhalmozási célú finanszírozási kiadások</t>
  </si>
  <si>
    <t>Ellátottak pénzbeli juttatásai</t>
  </si>
  <si>
    <t>Működési célú finanszírozási kiadások</t>
  </si>
  <si>
    <t>Tartalék</t>
  </si>
  <si>
    <t>Működési célú kiadások összesen</t>
  </si>
  <si>
    <t>Felhalmozási kiadások összesen</t>
  </si>
  <si>
    <t>Működési hiány/többlet</t>
  </si>
  <si>
    <t>Felhalmozási hiány/többlet</t>
  </si>
  <si>
    <t>Elszámolásból származó bevételek (B116)</t>
  </si>
  <si>
    <t>ebből: egyéb civil (B65)</t>
  </si>
  <si>
    <t>Informatikai szolgáltatások igénybevétele (K321)</t>
  </si>
  <si>
    <t>Kamatkiadások (K353)</t>
  </si>
  <si>
    <t>2. melléklet a 4/2021. (V.31.) Önkormányzati rendelethez</t>
  </si>
  <si>
    <t>3. melléklet a 4/2021. (V.31.) Önkormányzati rendelethez</t>
  </si>
  <si>
    <t>4.sz. melléklet a 4/2021. (V.31.) Önkormányzati rendelethez</t>
  </si>
  <si>
    <t>5. melléklet a 4/2021. (V.31.) Önkormányzati rendelethez</t>
  </si>
  <si>
    <t>Kimutatás Sümegcsehi község Önkormányzata 
2020. évi központi támogatásainak összegéről</t>
  </si>
  <si>
    <t>Petőfi u. (46 Hrsz.) felújítása (MFP)</t>
  </si>
  <si>
    <t>Árpád utca (92.hrsz.) felújítása (BM)</t>
  </si>
  <si>
    <t>Kossuth L. u. járda és árok lefedési munkálatai</t>
  </si>
  <si>
    <t>Játszótéri eszközök gyártása és telepítése (Leader)</t>
  </si>
  <si>
    <t>Sümegcsehi Kossuth u. térburkolat Start</t>
  </si>
  <si>
    <t>2020.01.01. engedélyezett álláshely</t>
  </si>
  <si>
    <t xml:space="preserve">Kiegészítő támogatás </t>
  </si>
  <si>
    <t>II.4. Kiegészítő támogatás a pedagógusok és pedagógus szakképzettséggel rendelkező segítők minősítéséből adódó többletkiadásokhoz</t>
  </si>
  <si>
    <t>Elszámolásból származó bevétel</t>
  </si>
  <si>
    <t>6. melléklet a 3/2020. (III.13.) önkormányzati rendelethez</t>
  </si>
  <si>
    <t>Előirányzat felhasználási ütemterv</t>
  </si>
  <si>
    <t>Sorszám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</si>
  <si>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</si>
  <si>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</si>
  <si>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</si>
  <si>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</si>
  <si>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</si>
  <si>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</si>
  <si>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</si>
  <si>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</si>
  <si>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</si>
  <si>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</si>
  <si>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</si>
  <si>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</si>
  <si>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Bevételek </t>
  </si>
  <si>
    <t>Saját bevétel (működési és felhalmozási)</t>
  </si>
  <si>
    <t>Támogatások áht. Belülről és kivülről</t>
  </si>
  <si>
    <t>Önkormányzat működési és felhalmozási támogatása</t>
  </si>
  <si>
    <t>Maradvány</t>
  </si>
  <si>
    <t>Bevételek összesen (1+….+5)</t>
  </si>
  <si>
    <t>Kiadások</t>
  </si>
  <si>
    <t>Finanszírozási kiadások</t>
  </si>
  <si>
    <t>Kiadások összesen (1+..+3)</t>
  </si>
  <si>
    <t>8. melléklet a 3/2020. (III.13.) önkormányzati rendelethez</t>
  </si>
  <si>
    <t>A költségevtési évet követő három év tervezett előirányzatainak keretszámai főbb csoportokban</t>
  </si>
  <si>
    <t>2020. évi tervezet</t>
  </si>
  <si>
    <t>2021. évi tervezet</t>
  </si>
  <si>
    <t>2022. évi tervezet</t>
  </si>
  <si>
    <t>2023. évi tervezet</t>
  </si>
  <si>
    <t>BEVÉTELEK ÖSSZESEN</t>
  </si>
  <si>
    <t>Felhalmozási célú kiadások összesen</t>
  </si>
  <si>
    <t>KIADÁSOK ÖSSZESEN</t>
  </si>
  <si>
    <t>1. melléklet a 3/2020. (III.13.) Önkormányzati rendelethez</t>
  </si>
  <si>
    <t>1.A melléklet a 3/2020. (III.13.) Önkormányzati rendelethez</t>
  </si>
  <si>
    <t>1B melléklet a 3/2020. (III.13.) Önkormányzati rendelethez</t>
  </si>
  <si>
    <t>Működési bevételek (B4)</t>
  </si>
  <si>
    <t>Közhatalmi bevételek (B3)</t>
  </si>
  <si>
    <t>Felhalmozási célú támogatások áht. Belülről (B2)</t>
  </si>
  <si>
    <t>Működési célú támogatások áht. Belülről (B11)</t>
  </si>
  <si>
    <t>Működési célú pénzeszköz átvétel (B16+B65)</t>
  </si>
  <si>
    <t>Működési célú maradvány  (B813)</t>
  </si>
  <si>
    <t>Államháztartáson belüli megelőlegezés (B814)</t>
  </si>
  <si>
    <t>Személyi juttatás (K1)</t>
  </si>
  <si>
    <t>Beruházási feladatok (K6)</t>
  </si>
  <si>
    <t>Munkaadót terhelő járulékoko és szoc. Hozzájárulási adó (K2)</t>
  </si>
  <si>
    <t>Felújítási feladatok (K7)</t>
  </si>
  <si>
    <t>Dologi kiadások (K3)</t>
  </si>
  <si>
    <t>Egyéb működési kiadások (K5-K513)</t>
  </si>
  <si>
    <t>Ellátottak pénzbeli juttatásai (K4)</t>
  </si>
  <si>
    <t>Tartalék (K513)</t>
  </si>
  <si>
    <t>Működési célú finanszírozási kiadások (K914)</t>
  </si>
  <si>
    <t>7. melléket a 3/2020. (III.13.)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</si>
</sst>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_F_t"/>
    <numFmt numFmtId="165" formatCode="#,##0\ &quot;Ft&quot;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sz val="8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rgb="FF7F7F7F"/>
        <bgColor rgb="FF7F7F7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rgb="FFFFFFFF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2" fillId="0" borderId="0"/>
  </cellStyleXfs>
  <cellXfs count="105">
    <xf numFmtId="0" fontId="0" fillId="0" borderId="0" xfId="0"/>
    <xf numFmtId="0" fontId="2" fillId="2" borderId="1" xfId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3" fillId="0" borderId="1" xfId="0" applyFont="1" applyBorder="1"/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3" fontId="7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/>
    <xf numFmtId="0" fontId="7" fillId="2" borderId="1" xfId="1" applyFont="1" applyFill="1" applyBorder="1" applyAlignment="1">
      <alignment horizontal="center" vertical="top" wrapText="1"/>
    </xf>
    <xf numFmtId="0" fontId="8" fillId="0" borderId="0" xfId="0" applyFont="1"/>
    <xf numFmtId="0" fontId="8" fillId="0" borderId="1" xfId="0" applyFont="1" applyBorder="1"/>
    <xf numFmtId="0" fontId="9" fillId="0" borderId="1" xfId="0" applyFont="1" applyBorder="1"/>
    <xf numFmtId="0" fontId="5" fillId="0" borderId="5" xfId="3" applyFont="1" applyBorder="1" applyAlignment="1">
      <alignment wrapText="1"/>
    </xf>
    <xf numFmtId="0" fontId="5" fillId="0" borderId="5" xfId="3" applyFont="1" applyBorder="1" applyAlignment="1">
      <alignment horizontal="left"/>
    </xf>
    <xf numFmtId="0" fontId="5" fillId="0" borderId="5" xfId="3" applyFont="1" applyBorder="1"/>
    <xf numFmtId="0" fontId="10" fillId="0" borderId="5" xfId="3" applyFont="1" applyBorder="1" applyAlignment="1">
      <alignment horizontal="center"/>
    </xf>
    <xf numFmtId="0" fontId="10" fillId="4" borderId="5" xfId="3" applyFont="1" applyFill="1" applyBorder="1" applyAlignment="1">
      <alignment horizontal="center"/>
    </xf>
    <xf numFmtId="0" fontId="10" fillId="0" borderId="5" xfId="3" applyFont="1" applyBorder="1" applyAlignment="1">
      <alignment wrapText="1"/>
    </xf>
    <xf numFmtId="0" fontId="11" fillId="0" borderId="5" xfId="3" applyFont="1" applyBorder="1" applyAlignment="1">
      <alignment wrapText="1"/>
    </xf>
    <xf numFmtId="0" fontId="10" fillId="0" borderId="5" xfId="3" applyFont="1" applyBorder="1" applyAlignment="1">
      <alignment shrinkToFit="1"/>
    </xf>
    <xf numFmtId="0" fontId="10" fillId="5" borderId="5" xfId="3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8" fillId="0" borderId="1" xfId="0" applyNumberFormat="1" applyFont="1" applyBorder="1"/>
    <xf numFmtId="165" fontId="9" fillId="0" borderId="1" xfId="0" applyNumberFormat="1" applyFont="1" applyBorder="1"/>
    <xf numFmtId="165" fontId="0" fillId="0" borderId="0" xfId="0" applyNumberFormat="1"/>
    <xf numFmtId="3" fontId="6" fillId="0" borderId="0" xfId="0" applyNumberFormat="1" applyFont="1" applyAlignment="1">
      <alignment horizontal="right" vertical="top" wrapText="1"/>
    </xf>
    <xf numFmtId="0" fontId="5" fillId="0" borderId="0" xfId="1" applyFont="1"/>
    <xf numFmtId="0" fontId="15" fillId="0" borderId="1" xfId="0" applyFont="1" applyBorder="1"/>
    <xf numFmtId="3" fontId="16" fillId="0" borderId="1" xfId="0" applyNumberFormat="1" applyFont="1" applyBorder="1"/>
    <xf numFmtId="3" fontId="15" fillId="0" borderId="1" xfId="0" applyNumberFormat="1" applyFont="1" applyBorder="1"/>
    <xf numFmtId="0" fontId="15" fillId="0" borderId="0" xfId="0" applyFont="1"/>
    <xf numFmtId="0" fontId="15" fillId="0" borderId="0" xfId="0" applyFont="1" applyAlignment="1">
      <alignment horizontal="right"/>
    </xf>
    <xf numFmtId="0" fontId="16" fillId="0" borderId="1" xfId="0" applyFont="1" applyBorder="1" applyAlignment="1">
      <alignment horizontal="center"/>
    </xf>
    <xf numFmtId="165" fontId="15" fillId="0" borderId="0" xfId="0" applyNumberFormat="1" applyFont="1"/>
    <xf numFmtId="0" fontId="16" fillId="6" borderId="1" xfId="0" applyFont="1" applyFill="1" applyBorder="1"/>
    <xf numFmtId="165" fontId="16" fillId="6" borderId="1" xfId="0" applyNumberFormat="1" applyFont="1" applyFill="1" applyBorder="1"/>
    <xf numFmtId="0" fontId="15" fillId="0" borderId="1" xfId="0" applyFont="1" applyBorder="1" applyAlignment="1">
      <alignment horizontal="center"/>
    </xf>
    <xf numFmtId="165" fontId="15" fillId="0" borderId="1" xfId="0" applyNumberFormat="1" applyFont="1" applyBorder="1" applyAlignment="1">
      <alignment horizontal="center"/>
    </xf>
    <xf numFmtId="0" fontId="16" fillId="6" borderId="1" xfId="0" applyFont="1" applyFill="1" applyBorder="1" applyAlignment="1">
      <alignment horizontal="center"/>
    </xf>
    <xf numFmtId="165" fontId="16" fillId="6" borderId="1" xfId="0" applyNumberFormat="1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6" fillId="0" borderId="1" xfId="0" applyFont="1" applyBorder="1"/>
    <xf numFmtId="0" fontId="16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6" fillId="6" borderId="0" xfId="0" applyFont="1" applyFill="1"/>
    <xf numFmtId="0" fontId="16" fillId="2" borderId="0" xfId="0" applyFont="1" applyFill="1"/>
    <xf numFmtId="0" fontId="19" fillId="0" borderId="0" xfId="2" applyFont="1"/>
    <xf numFmtId="0" fontId="18" fillId="0" borderId="1" xfId="2" applyFont="1" applyBorder="1" applyAlignment="1">
      <alignment horizontal="center"/>
    </xf>
    <xf numFmtId="0" fontId="18" fillId="0" borderId="3" xfId="2" applyFont="1" applyBorder="1" applyAlignment="1">
      <alignment horizontal="center"/>
    </xf>
    <xf numFmtId="0" fontId="19" fillId="0" borderId="1" xfId="2" applyFont="1" applyBorder="1"/>
    <xf numFmtId="0" fontId="18" fillId="3" borderId="1" xfId="2" applyFont="1" applyFill="1" applyBorder="1"/>
    <xf numFmtId="0" fontId="18" fillId="0" borderId="1" xfId="2" applyFont="1" applyBorder="1"/>
    <xf numFmtId="165" fontId="19" fillId="0" borderId="1" xfId="2" applyNumberFormat="1" applyFont="1" applyBorder="1"/>
    <xf numFmtId="165" fontId="18" fillId="0" borderId="1" xfId="2" applyNumberFormat="1" applyFont="1" applyBorder="1"/>
    <xf numFmtId="165" fontId="18" fillId="3" borderId="1" xfId="2" applyNumberFormat="1" applyFont="1" applyFill="1" applyBorder="1"/>
    <xf numFmtId="0" fontId="5" fillId="2" borderId="1" xfId="0" applyFont="1" applyFill="1" applyBorder="1" applyAlignment="1">
      <alignment wrapText="1"/>
    </xf>
    <xf numFmtId="165" fontId="8" fillId="0" borderId="1" xfId="0" applyNumberFormat="1" applyFont="1" applyFill="1" applyBorder="1"/>
    <xf numFmtId="0" fontId="12" fillId="0" borderId="0" xfId="4"/>
    <xf numFmtId="0" fontId="13" fillId="0" borderId="0" xfId="4" applyFont="1"/>
    <xf numFmtId="0" fontId="12" fillId="0" borderId="1" xfId="4" applyBorder="1"/>
    <xf numFmtId="0" fontId="13" fillId="0" borderId="1" xfId="4" applyFont="1" applyBorder="1"/>
    <xf numFmtId="0" fontId="13" fillId="3" borderId="1" xfId="4" applyFont="1" applyFill="1" applyBorder="1"/>
    <xf numFmtId="164" fontId="12" fillId="0" borderId="1" xfId="4" applyNumberFormat="1" applyBorder="1"/>
    <xf numFmtId="164" fontId="5" fillId="0" borderId="1" xfId="0" applyNumberFormat="1" applyFont="1" applyBorder="1" applyAlignment="1">
      <alignment horizontal="right" vertical="top" wrapText="1"/>
    </xf>
    <xf numFmtId="164" fontId="13" fillId="3" borderId="1" xfId="4" applyNumberFormat="1" applyFont="1" applyFill="1" applyBorder="1"/>
    <xf numFmtId="0" fontId="12" fillId="0" borderId="6" xfId="4" applyBorder="1"/>
    <xf numFmtId="0" fontId="12" fillId="0" borderId="7" xfId="4" applyBorder="1"/>
    <xf numFmtId="0" fontId="12" fillId="0" borderId="8" xfId="4" applyBorder="1"/>
    <xf numFmtId="0" fontId="12" fillId="0" borderId="9" xfId="4" applyBorder="1"/>
    <xf numFmtId="164" fontId="12" fillId="0" borderId="10" xfId="4" applyNumberFormat="1" applyBorder="1"/>
    <xf numFmtId="0" fontId="13" fillId="0" borderId="9" xfId="4" applyFont="1" applyBorder="1"/>
    <xf numFmtId="164" fontId="13" fillId="0" borderId="1" xfId="4" applyNumberFormat="1" applyFont="1" applyBorder="1"/>
    <xf numFmtId="0" fontId="12" fillId="0" borderId="10" xfId="4" applyBorder="1"/>
    <xf numFmtId="0" fontId="13" fillId="3" borderId="9" xfId="4" applyFont="1" applyFill="1" applyBorder="1"/>
    <xf numFmtId="164" fontId="12" fillId="3" borderId="1" xfId="4" applyNumberFormat="1" applyFill="1" applyBorder="1"/>
    <xf numFmtId="164" fontId="20" fillId="0" borderId="1" xfId="4" applyNumberFormat="1" applyFont="1" applyBorder="1"/>
    <xf numFmtId="164" fontId="20" fillId="0" borderId="1" xfId="0" applyNumberFormat="1" applyFont="1" applyBorder="1" applyAlignment="1">
      <alignment horizontal="right" vertical="top" wrapText="1"/>
    </xf>
    <xf numFmtId="164" fontId="21" fillId="7" borderId="1" xfId="0" applyNumberFormat="1" applyFont="1" applyFill="1" applyBorder="1"/>
    <xf numFmtId="164" fontId="20" fillId="0" borderId="2" xfId="4" applyNumberFormat="1" applyFont="1" applyBorder="1"/>
    <xf numFmtId="164" fontId="12" fillId="3" borderId="11" xfId="4" applyNumberFormat="1" applyFill="1" applyBorder="1"/>
    <xf numFmtId="0" fontId="4" fillId="0" borderId="0" xfId="0" applyFont="1"/>
    <xf numFmtId="0" fontId="3" fillId="0" borderId="0" xfId="0" applyFont="1"/>
    <xf numFmtId="165" fontId="19" fillId="0" borderId="1" xfId="0" applyNumberFormat="1" applyFont="1" applyBorder="1" applyAlignment="1">
      <alignment horizontal="right" vertical="top" wrapText="1"/>
    </xf>
    <xf numFmtId="0" fontId="1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0" fillId="0" borderId="0" xfId="3" applyFont="1" applyAlignment="1">
      <alignment horizont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9" fillId="0" borderId="0" xfId="2" applyFont="1" applyAlignment="1">
      <alignment horizontal="left"/>
    </xf>
    <xf numFmtId="0" fontId="18" fillId="0" borderId="0" xfId="2" applyFont="1" applyAlignment="1">
      <alignment horizontal="center"/>
    </xf>
    <xf numFmtId="0" fontId="18" fillId="0" borderId="2" xfId="2" applyFont="1" applyBorder="1" applyAlignment="1">
      <alignment horizontal="center"/>
    </xf>
    <xf numFmtId="0" fontId="18" fillId="0" borderId="4" xfId="2" applyFont="1" applyBorder="1" applyAlignment="1">
      <alignment horizontal="center"/>
    </xf>
    <xf numFmtId="0" fontId="13" fillId="0" borderId="9" xfId="4" applyFont="1" applyBorder="1" applyAlignment="1">
      <alignment horizontal="center" vertical="center"/>
    </xf>
    <xf numFmtId="0" fontId="13" fillId="0" borderId="1" xfId="4" applyFont="1" applyBorder="1" applyAlignment="1">
      <alignment horizontal="center" vertical="center"/>
    </xf>
    <xf numFmtId="0" fontId="13" fillId="0" borderId="10" xfId="4" applyFont="1" applyBorder="1" applyAlignment="1">
      <alignment horizontal="center" vertical="center"/>
    </xf>
  </cellXfs>
  <cellStyles count="5">
    <cellStyle name="Normál" xfId="0" builtinId="0"/>
    <cellStyle name="Normál 2" xfId="1" xr:uid="{00000000-0005-0000-0000-000002000000}"/>
    <cellStyle name="Normál 2 2" xfId="2" xr:uid="{00000000-0005-0000-0000-000003000000}"/>
    <cellStyle name="Normál 2 3" xfId="4" xr:uid="{F7D16B6F-5D20-4727-8570-5400D753E1F4}"/>
    <cellStyle name="Normá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D8231-2EF2-4E21-8398-852750A86D7D}">
  <sheetPr>
    <pageSetUpPr fitToPage="1"/>
  </sheetPr>
  <dimension ref="A1:D180"/>
  <sheetViews>
    <sheetView workbookViewId="0">
      <selection activeCell="A2" sqref="A2"/>
    </sheetView>
  </sheetViews>
  <sheetFormatPr defaultRowHeight="15" x14ac:dyDescent="0.25"/>
  <cols>
    <col min="1" max="1" width="9.140625" style="36"/>
    <col min="2" max="2" width="53.28515625" style="36" bestFit="1" customWidth="1"/>
    <col min="3" max="3" width="16.140625" style="36" customWidth="1"/>
    <col min="4" max="4" width="14.85546875" style="36" customWidth="1"/>
  </cols>
  <sheetData>
    <row r="1" spans="1:4" x14ac:dyDescent="0.25">
      <c r="A1" s="90" t="s">
        <v>411</v>
      </c>
      <c r="B1" s="90"/>
      <c r="C1" s="90"/>
      <c r="D1" s="90"/>
    </row>
    <row r="2" spans="1:4" x14ac:dyDescent="0.25">
      <c r="A2" s="32"/>
      <c r="B2" s="32"/>
      <c r="C2" s="32"/>
      <c r="D2" s="32"/>
    </row>
    <row r="3" spans="1:4" ht="15.75" x14ac:dyDescent="0.25">
      <c r="A3" s="91" t="s">
        <v>5</v>
      </c>
      <c r="B3" s="92"/>
      <c r="C3" s="92"/>
      <c r="D3" s="92"/>
    </row>
    <row r="4" spans="1:4" ht="15.75" x14ac:dyDescent="0.25">
      <c r="A4" s="26"/>
      <c r="B4" s="27"/>
      <c r="C4" s="27"/>
      <c r="D4" s="27"/>
    </row>
    <row r="5" spans="1:4" ht="30" x14ac:dyDescent="0.25">
      <c r="A5" s="1" t="s">
        <v>0</v>
      </c>
      <c r="B5" s="1" t="s">
        <v>1</v>
      </c>
      <c r="C5" s="1" t="s">
        <v>2</v>
      </c>
      <c r="D5" s="1" t="s">
        <v>3</v>
      </c>
    </row>
    <row r="6" spans="1:4" ht="25.5" x14ac:dyDescent="0.25">
      <c r="A6" s="2" t="s">
        <v>6</v>
      </c>
      <c r="B6" s="3" t="s">
        <v>112</v>
      </c>
      <c r="C6" s="9">
        <v>17502157</v>
      </c>
      <c r="D6" s="9">
        <v>17502157</v>
      </c>
    </row>
    <row r="7" spans="1:4" ht="25.5" x14ac:dyDescent="0.25">
      <c r="A7" s="2" t="s">
        <v>113</v>
      </c>
      <c r="B7" s="3" t="s">
        <v>114</v>
      </c>
      <c r="C7" s="9">
        <v>24848430</v>
      </c>
      <c r="D7" s="9">
        <v>27875070</v>
      </c>
    </row>
    <row r="8" spans="1:4" ht="25.5" x14ac:dyDescent="0.25">
      <c r="A8" s="2" t="s">
        <v>115</v>
      </c>
      <c r="B8" s="3" t="s">
        <v>116</v>
      </c>
      <c r="C8" s="9">
        <v>21966210</v>
      </c>
      <c r="D8" s="9">
        <v>24801488</v>
      </c>
    </row>
    <row r="9" spans="1:4" ht="25.5" x14ac:dyDescent="0.25">
      <c r="A9" s="2" t="s">
        <v>117</v>
      </c>
      <c r="B9" s="3" t="s">
        <v>118</v>
      </c>
      <c r="C9" s="9">
        <v>1800000</v>
      </c>
      <c r="D9" s="9">
        <v>2069180</v>
      </c>
    </row>
    <row r="10" spans="1:4" ht="25.5" x14ac:dyDescent="0.25">
      <c r="A10" s="2" t="s">
        <v>119</v>
      </c>
      <c r="B10" s="3" t="s">
        <v>120</v>
      </c>
      <c r="C10" s="9">
        <v>211000</v>
      </c>
      <c r="D10" s="9">
        <v>876300</v>
      </c>
    </row>
    <row r="11" spans="1:4" x14ac:dyDescent="0.25">
      <c r="A11" s="2">
        <v>6</v>
      </c>
      <c r="B11" s="3" t="s">
        <v>360</v>
      </c>
      <c r="C11" s="9">
        <v>0</v>
      </c>
      <c r="D11" s="9">
        <v>377007</v>
      </c>
    </row>
    <row r="12" spans="1:4" x14ac:dyDescent="0.25">
      <c r="A12" s="4" t="s">
        <v>121</v>
      </c>
      <c r="B12" s="3" t="s">
        <v>122</v>
      </c>
      <c r="C12" s="9">
        <f>SUM(C6:C11)</f>
        <v>66327797</v>
      </c>
      <c r="D12" s="9">
        <f>SUM(D6:D11)</f>
        <v>73501202</v>
      </c>
    </row>
    <row r="13" spans="1:4" ht="25.5" x14ac:dyDescent="0.25">
      <c r="A13" s="2" t="s">
        <v>123</v>
      </c>
      <c r="B13" s="3" t="s">
        <v>124</v>
      </c>
      <c r="C13" s="9">
        <v>9659999</v>
      </c>
      <c r="D13" s="9">
        <v>10987218</v>
      </c>
    </row>
    <row r="14" spans="1:4" ht="25.5" x14ac:dyDescent="0.25">
      <c r="A14" s="2" t="s">
        <v>36</v>
      </c>
      <c r="B14" s="3" t="s">
        <v>125</v>
      </c>
      <c r="C14" s="9">
        <v>0</v>
      </c>
      <c r="D14" s="9">
        <v>0</v>
      </c>
    </row>
    <row r="15" spans="1:4" x14ac:dyDescent="0.25">
      <c r="A15" s="2" t="s">
        <v>126</v>
      </c>
      <c r="B15" s="3" t="s">
        <v>127</v>
      </c>
      <c r="C15" s="9">
        <v>0</v>
      </c>
      <c r="D15" s="9">
        <v>0</v>
      </c>
    </row>
    <row r="16" spans="1:4" x14ac:dyDescent="0.25">
      <c r="A16" s="2" t="s">
        <v>128</v>
      </c>
      <c r="B16" s="3" t="s">
        <v>129</v>
      </c>
      <c r="C16" s="9">
        <v>0</v>
      </c>
      <c r="D16" s="9">
        <v>0</v>
      </c>
    </row>
    <row r="17" spans="1:4" ht="25.5" x14ac:dyDescent="0.25">
      <c r="A17" s="4" t="s">
        <v>48</v>
      </c>
      <c r="B17" s="5" t="s">
        <v>130</v>
      </c>
      <c r="C17" s="10">
        <f>C12+C13</f>
        <v>75987796</v>
      </c>
      <c r="D17" s="10">
        <f t="shared" ref="D17" si="0">D12+D13</f>
        <v>84488420</v>
      </c>
    </row>
    <row r="18" spans="1:4" x14ac:dyDescent="0.25">
      <c r="A18" s="2" t="s">
        <v>50</v>
      </c>
      <c r="B18" s="3" t="s">
        <v>131</v>
      </c>
      <c r="C18" s="9">
        <v>0</v>
      </c>
      <c r="D18" s="9">
        <v>0</v>
      </c>
    </row>
    <row r="19" spans="1:4" ht="25.5" x14ac:dyDescent="0.25">
      <c r="A19" s="2" t="s">
        <v>132</v>
      </c>
      <c r="B19" s="3" t="s">
        <v>133</v>
      </c>
      <c r="C19" s="9">
        <v>3972215</v>
      </c>
      <c r="D19" s="9">
        <v>29463834</v>
      </c>
    </row>
    <row r="20" spans="1:4" x14ac:dyDescent="0.25">
      <c r="A20" s="2" t="s">
        <v>134</v>
      </c>
      <c r="B20" s="3" t="s">
        <v>135</v>
      </c>
      <c r="C20" s="9">
        <v>0</v>
      </c>
      <c r="D20" s="9">
        <v>0</v>
      </c>
    </row>
    <row r="21" spans="1:4" ht="25.5" x14ac:dyDescent="0.25">
      <c r="A21" s="4" t="s">
        <v>136</v>
      </c>
      <c r="B21" s="5" t="s">
        <v>137</v>
      </c>
      <c r="C21" s="10">
        <f>SUM(C18:C20)</f>
        <v>3972215</v>
      </c>
      <c r="D21" s="10">
        <f t="shared" ref="D21" si="1">SUM(D18:D20)</f>
        <v>29463834</v>
      </c>
    </row>
    <row r="22" spans="1:4" x14ac:dyDescent="0.25">
      <c r="A22" s="2" t="s">
        <v>138</v>
      </c>
      <c r="B22" s="3" t="s">
        <v>139</v>
      </c>
      <c r="C22" s="9">
        <v>2670000</v>
      </c>
      <c r="D22" s="9">
        <v>2740000</v>
      </c>
    </row>
    <row r="23" spans="1:4" x14ac:dyDescent="0.25">
      <c r="A23" s="2" t="s">
        <v>140</v>
      </c>
      <c r="B23" s="3" t="s">
        <v>141</v>
      </c>
      <c r="C23" s="9">
        <v>0</v>
      </c>
      <c r="D23" s="9">
        <v>0</v>
      </c>
    </row>
    <row r="24" spans="1:4" x14ac:dyDescent="0.25">
      <c r="A24" s="2" t="s">
        <v>142</v>
      </c>
      <c r="B24" s="3" t="s">
        <v>143</v>
      </c>
      <c r="C24" s="9">
        <v>0</v>
      </c>
      <c r="D24" s="9">
        <v>0</v>
      </c>
    </row>
    <row r="25" spans="1:4" x14ac:dyDescent="0.25">
      <c r="A25" s="2" t="s">
        <v>144</v>
      </c>
      <c r="B25" s="3" t="s">
        <v>145</v>
      </c>
      <c r="C25" s="9">
        <v>4200000</v>
      </c>
      <c r="D25" s="9">
        <v>4766000</v>
      </c>
    </row>
    <row r="26" spans="1:4" ht="25.5" x14ac:dyDescent="0.25">
      <c r="A26" s="2" t="s">
        <v>72</v>
      </c>
      <c r="B26" s="3" t="s">
        <v>146</v>
      </c>
      <c r="C26" s="9">
        <v>0</v>
      </c>
      <c r="D26" s="9">
        <v>0</v>
      </c>
    </row>
    <row r="27" spans="1:4" x14ac:dyDescent="0.25">
      <c r="A27" s="2" t="s">
        <v>147</v>
      </c>
      <c r="B27" s="3" t="s">
        <v>148</v>
      </c>
      <c r="C27" s="9">
        <v>2000000</v>
      </c>
      <c r="D27" s="9">
        <v>55479</v>
      </c>
    </row>
    <row r="28" spans="1:4" ht="25.5" x14ac:dyDescent="0.25">
      <c r="A28" s="2" t="s">
        <v>149</v>
      </c>
      <c r="B28" s="3" t="s">
        <v>150</v>
      </c>
      <c r="C28" s="9">
        <v>0</v>
      </c>
      <c r="D28" s="9">
        <v>0</v>
      </c>
    </row>
    <row r="29" spans="1:4" ht="25.5" x14ac:dyDescent="0.25">
      <c r="A29" s="2" t="s">
        <v>151</v>
      </c>
      <c r="B29" s="3" t="s">
        <v>152</v>
      </c>
      <c r="C29" s="9">
        <f>C25+C27</f>
        <v>6200000</v>
      </c>
      <c r="D29" s="9">
        <f>D25+D27</f>
        <v>4821479</v>
      </c>
    </row>
    <row r="30" spans="1:4" x14ac:dyDescent="0.25">
      <c r="A30" s="2" t="s">
        <v>153</v>
      </c>
      <c r="B30" s="3" t="s">
        <v>154</v>
      </c>
      <c r="C30" s="9">
        <v>0</v>
      </c>
      <c r="D30" s="9">
        <v>0</v>
      </c>
    </row>
    <row r="31" spans="1:4" x14ac:dyDescent="0.25">
      <c r="A31" s="4" t="s">
        <v>155</v>
      </c>
      <c r="B31" s="5" t="s">
        <v>156</v>
      </c>
      <c r="C31" s="10">
        <f>C22+C29</f>
        <v>8870000</v>
      </c>
      <c r="D31" s="10">
        <f t="shared" ref="D31" si="2">D22+D29</f>
        <v>7561479</v>
      </c>
    </row>
    <row r="32" spans="1:4" x14ac:dyDescent="0.25">
      <c r="A32" s="2" t="s">
        <v>157</v>
      </c>
      <c r="B32" s="3" t="s">
        <v>158</v>
      </c>
      <c r="C32" s="9">
        <v>1840000</v>
      </c>
      <c r="D32" s="9">
        <v>1619064</v>
      </c>
    </row>
    <row r="33" spans="1:4" ht="25.5" x14ac:dyDescent="0.25">
      <c r="A33" s="2" t="s">
        <v>159</v>
      </c>
      <c r="B33" s="3" t="s">
        <v>275</v>
      </c>
      <c r="C33" s="9">
        <v>0</v>
      </c>
      <c r="D33" s="9">
        <v>0</v>
      </c>
    </row>
    <row r="34" spans="1:4" x14ac:dyDescent="0.25">
      <c r="A34" s="2" t="s">
        <v>92</v>
      </c>
      <c r="B34" s="3" t="s">
        <v>161</v>
      </c>
      <c r="C34" s="9">
        <v>0</v>
      </c>
      <c r="D34" s="9">
        <v>2871000</v>
      </c>
    </row>
    <row r="35" spans="1:4" x14ac:dyDescent="0.25">
      <c r="A35" s="2" t="s">
        <v>162</v>
      </c>
      <c r="B35" s="3" t="s">
        <v>163</v>
      </c>
      <c r="C35" s="9">
        <v>0</v>
      </c>
      <c r="D35" s="9">
        <v>0</v>
      </c>
    </row>
    <row r="36" spans="1:4" x14ac:dyDescent="0.25">
      <c r="A36" s="2" t="s">
        <v>100</v>
      </c>
      <c r="B36" s="3" t="s">
        <v>164</v>
      </c>
      <c r="C36" s="9">
        <v>5700000</v>
      </c>
      <c r="D36" s="9">
        <v>5429084</v>
      </c>
    </row>
    <row r="37" spans="1:4" ht="25.5" x14ac:dyDescent="0.25">
      <c r="A37" s="2" t="s">
        <v>165</v>
      </c>
      <c r="B37" s="3" t="s">
        <v>166</v>
      </c>
      <c r="C37" s="9">
        <v>0</v>
      </c>
      <c r="D37" s="9">
        <v>0</v>
      </c>
    </row>
    <row r="38" spans="1:4" ht="25.5" x14ac:dyDescent="0.25">
      <c r="A38" s="2" t="s">
        <v>167</v>
      </c>
      <c r="B38" s="3" t="s">
        <v>168</v>
      </c>
      <c r="C38" s="9">
        <v>0</v>
      </c>
      <c r="D38" s="9">
        <v>0</v>
      </c>
    </row>
    <row r="39" spans="1:4" x14ac:dyDescent="0.25">
      <c r="A39" s="2" t="s">
        <v>169</v>
      </c>
      <c r="B39" s="3" t="s">
        <v>170</v>
      </c>
      <c r="C39" s="9">
        <v>0</v>
      </c>
      <c r="D39" s="9">
        <v>595890</v>
      </c>
    </row>
    <row r="40" spans="1:4" x14ac:dyDescent="0.25">
      <c r="A40" s="2" t="s">
        <v>171</v>
      </c>
      <c r="B40" s="3" t="s">
        <v>172</v>
      </c>
      <c r="C40" s="9">
        <v>0</v>
      </c>
      <c r="D40" s="33">
        <v>1193481</v>
      </c>
    </row>
    <row r="41" spans="1:4" ht="25.5" x14ac:dyDescent="0.25">
      <c r="A41" s="4" t="s">
        <v>173</v>
      </c>
      <c r="B41" s="5" t="s">
        <v>174</v>
      </c>
      <c r="C41" s="10">
        <f>C32+C33+C34+C35+C36+C37+C38+C39+C40</f>
        <v>7540000</v>
      </c>
      <c r="D41" s="10">
        <f t="shared" ref="D41" si="3">D32+D33+D34+D35+D36+D37+D38+D39+D40</f>
        <v>11708519</v>
      </c>
    </row>
    <row r="42" spans="1:4" ht="25.5" x14ac:dyDescent="0.25">
      <c r="A42" s="2" t="s">
        <v>175</v>
      </c>
      <c r="B42" s="3" t="s">
        <v>276</v>
      </c>
      <c r="C42" s="9">
        <v>0</v>
      </c>
      <c r="D42" s="9">
        <v>557000</v>
      </c>
    </row>
    <row r="43" spans="1:4" x14ac:dyDescent="0.25">
      <c r="A43" s="2" t="s">
        <v>177</v>
      </c>
      <c r="B43" s="3" t="s">
        <v>178</v>
      </c>
      <c r="C43" s="9">
        <v>0</v>
      </c>
      <c r="D43" s="9">
        <v>0</v>
      </c>
    </row>
    <row r="44" spans="1:4" ht="25.5" x14ac:dyDescent="0.25">
      <c r="A44" s="4" t="s">
        <v>179</v>
      </c>
      <c r="B44" s="5" t="s">
        <v>180</v>
      </c>
      <c r="C44" s="10">
        <f>C42</f>
        <v>0</v>
      </c>
      <c r="D44" s="10">
        <f t="shared" ref="D44" si="4">D42</f>
        <v>557000</v>
      </c>
    </row>
    <row r="45" spans="1:4" ht="25.5" x14ac:dyDescent="0.25">
      <c r="A45" s="4" t="s">
        <v>181</v>
      </c>
      <c r="B45" s="5" t="s">
        <v>182</v>
      </c>
      <c r="C45" s="10">
        <f>C17+C21+C31+C41+C44</f>
        <v>96370011</v>
      </c>
      <c r="D45" s="10">
        <f t="shared" ref="D45" si="5">D17+D21+D31+D41+D44</f>
        <v>133779252</v>
      </c>
    </row>
    <row r="46" spans="1:4" ht="25.5" x14ac:dyDescent="0.25">
      <c r="A46" s="2" t="s">
        <v>6</v>
      </c>
      <c r="B46" s="3" t="s">
        <v>183</v>
      </c>
      <c r="C46" s="9"/>
      <c r="D46" s="33"/>
    </row>
    <row r="47" spans="1:4" ht="25.5" x14ac:dyDescent="0.25">
      <c r="A47" s="2" t="s">
        <v>113</v>
      </c>
      <c r="B47" s="3" t="s">
        <v>184</v>
      </c>
      <c r="C47" s="9"/>
      <c r="D47" s="33"/>
    </row>
    <row r="48" spans="1:4" ht="25.5" x14ac:dyDescent="0.25">
      <c r="A48" s="2" t="s">
        <v>115</v>
      </c>
      <c r="B48" s="3" t="s">
        <v>185</v>
      </c>
      <c r="C48" s="9"/>
      <c r="D48" s="33"/>
    </row>
    <row r="49" spans="1:4" ht="25.5" x14ac:dyDescent="0.25">
      <c r="A49" s="2" t="s">
        <v>117</v>
      </c>
      <c r="B49" s="3" t="s">
        <v>186</v>
      </c>
      <c r="C49" s="10"/>
      <c r="D49" s="33"/>
    </row>
    <row r="50" spans="1:4" ht="25.5" x14ac:dyDescent="0.25">
      <c r="A50" s="2" t="s">
        <v>119</v>
      </c>
      <c r="B50" s="3" t="s">
        <v>187</v>
      </c>
      <c r="C50" s="9"/>
      <c r="D50" s="33"/>
    </row>
    <row r="51" spans="1:4" x14ac:dyDescent="0.25">
      <c r="A51" s="2" t="s">
        <v>188</v>
      </c>
      <c r="B51" s="3" t="s">
        <v>189</v>
      </c>
      <c r="C51" s="9"/>
      <c r="D51" s="33"/>
    </row>
    <row r="52" spans="1:4" x14ac:dyDescent="0.25">
      <c r="A52" s="2" t="s">
        <v>121</v>
      </c>
      <c r="B52" s="3" t="s">
        <v>190</v>
      </c>
      <c r="C52" s="9"/>
      <c r="D52" s="33"/>
    </row>
    <row r="53" spans="1:4" x14ac:dyDescent="0.25">
      <c r="A53" s="2" t="s">
        <v>191</v>
      </c>
      <c r="B53" s="3" t="s">
        <v>192</v>
      </c>
      <c r="C53" s="10"/>
      <c r="D53" s="33"/>
    </row>
    <row r="54" spans="1:4" ht="25.5" x14ac:dyDescent="0.25">
      <c r="A54" s="2" t="s">
        <v>193</v>
      </c>
      <c r="B54" s="3" t="s">
        <v>194</v>
      </c>
      <c r="C54" s="9"/>
      <c r="D54" s="33"/>
    </row>
    <row r="55" spans="1:4" x14ac:dyDescent="0.25">
      <c r="A55" s="2" t="s">
        <v>195</v>
      </c>
      <c r="B55" s="3" t="s">
        <v>196</v>
      </c>
      <c r="C55" s="9"/>
      <c r="D55" s="33"/>
    </row>
    <row r="56" spans="1:4" x14ac:dyDescent="0.25">
      <c r="A56" s="2" t="s">
        <v>197</v>
      </c>
      <c r="B56" s="3" t="s">
        <v>198</v>
      </c>
      <c r="C56" s="10"/>
      <c r="D56" s="33"/>
    </row>
    <row r="57" spans="1:4" x14ac:dyDescent="0.25">
      <c r="A57" s="2" t="s">
        <v>199</v>
      </c>
      <c r="B57" s="3" t="s">
        <v>200</v>
      </c>
      <c r="C57" s="9">
        <v>26352268</v>
      </c>
      <c r="D57" s="9">
        <v>25247052</v>
      </c>
    </row>
    <row r="58" spans="1:4" x14ac:dyDescent="0.25">
      <c r="A58" s="2" t="s">
        <v>8</v>
      </c>
      <c r="B58" s="3" t="s">
        <v>201</v>
      </c>
      <c r="C58" s="10"/>
      <c r="D58" s="10"/>
    </row>
    <row r="59" spans="1:4" x14ac:dyDescent="0.25">
      <c r="A59" s="2" t="s">
        <v>202</v>
      </c>
      <c r="B59" s="3" t="s">
        <v>203</v>
      </c>
      <c r="C59" s="10">
        <f>C57+C58</f>
        <v>26352268</v>
      </c>
      <c r="D59" s="10">
        <f t="shared" ref="D59" si="6">D57+D58</f>
        <v>25247052</v>
      </c>
    </row>
    <row r="60" spans="1:4" x14ac:dyDescent="0.25">
      <c r="A60" s="2" t="s">
        <v>10</v>
      </c>
      <c r="B60" s="3" t="s">
        <v>204</v>
      </c>
      <c r="C60" s="33">
        <v>0</v>
      </c>
      <c r="D60" s="9">
        <v>2486391</v>
      </c>
    </row>
    <row r="61" spans="1:4" x14ac:dyDescent="0.25">
      <c r="A61" s="2" t="s">
        <v>12</v>
      </c>
      <c r="B61" s="3" t="s">
        <v>205</v>
      </c>
      <c r="C61" s="33"/>
      <c r="D61" s="33"/>
    </row>
    <row r="62" spans="1:4" x14ac:dyDescent="0.25">
      <c r="A62" s="2" t="s">
        <v>14</v>
      </c>
      <c r="B62" s="3" t="s">
        <v>206</v>
      </c>
      <c r="C62" s="9"/>
      <c r="D62" s="9"/>
    </row>
    <row r="63" spans="1:4" x14ac:dyDescent="0.25">
      <c r="A63" s="2" t="s">
        <v>16</v>
      </c>
      <c r="B63" s="3" t="s">
        <v>207</v>
      </c>
      <c r="C63" s="33"/>
      <c r="D63" s="33"/>
    </row>
    <row r="64" spans="1:4" x14ac:dyDescent="0.25">
      <c r="A64" s="2" t="s">
        <v>18</v>
      </c>
      <c r="B64" s="3" t="s">
        <v>208</v>
      </c>
      <c r="C64" s="33"/>
      <c r="D64" s="33"/>
    </row>
    <row r="65" spans="1:4" x14ac:dyDescent="0.25">
      <c r="A65" s="2" t="s">
        <v>20</v>
      </c>
      <c r="B65" s="3" t="s">
        <v>209</v>
      </c>
      <c r="C65" s="33"/>
      <c r="D65" s="33"/>
    </row>
    <row r="66" spans="1:4" x14ac:dyDescent="0.25">
      <c r="A66" s="2" t="s">
        <v>22</v>
      </c>
      <c r="B66" s="3" t="s">
        <v>210</v>
      </c>
      <c r="C66" s="33"/>
      <c r="D66" s="33"/>
    </row>
    <row r="67" spans="1:4" x14ac:dyDescent="0.25">
      <c r="A67" s="2" t="s">
        <v>24</v>
      </c>
      <c r="B67" s="3" t="s">
        <v>211</v>
      </c>
      <c r="C67" s="33"/>
      <c r="D67" s="33"/>
    </row>
    <row r="68" spans="1:4" ht="25.5" x14ac:dyDescent="0.25">
      <c r="A68" s="4" t="s">
        <v>212</v>
      </c>
      <c r="B68" s="5" t="s">
        <v>213</v>
      </c>
      <c r="C68" s="34">
        <f>C49+C56+C59+C60+C61+C62+C63+C64+C67</f>
        <v>26352268</v>
      </c>
      <c r="D68" s="34">
        <f t="shared" ref="D68" si="7">D49+D56+D59+D60+D61+D62+D63+D64+D67</f>
        <v>27733443</v>
      </c>
    </row>
    <row r="69" spans="1:4" ht="25.5" x14ac:dyDescent="0.25">
      <c r="A69" s="2" t="s">
        <v>214</v>
      </c>
      <c r="B69" s="3" t="s">
        <v>215</v>
      </c>
      <c r="C69" s="33"/>
      <c r="D69" s="33"/>
    </row>
    <row r="70" spans="1:4" ht="25.5" x14ac:dyDescent="0.25">
      <c r="A70" s="2" t="s">
        <v>26</v>
      </c>
      <c r="B70" s="3" t="s">
        <v>216</v>
      </c>
      <c r="C70" s="33"/>
      <c r="D70" s="33"/>
    </row>
    <row r="71" spans="1:4" x14ac:dyDescent="0.25">
      <c r="A71" s="2" t="s">
        <v>217</v>
      </c>
      <c r="B71" s="3" t="s">
        <v>218</v>
      </c>
      <c r="C71" s="33"/>
      <c r="D71" s="33"/>
    </row>
    <row r="72" spans="1:4" ht="25.5" x14ac:dyDescent="0.25">
      <c r="A72" s="2" t="s">
        <v>219</v>
      </c>
      <c r="B72" s="3" t="s">
        <v>220</v>
      </c>
      <c r="C72" s="33"/>
      <c r="D72" s="33"/>
    </row>
    <row r="73" spans="1:4" x14ac:dyDescent="0.25">
      <c r="A73" s="2" t="s">
        <v>221</v>
      </c>
      <c r="B73" s="3" t="s">
        <v>222</v>
      </c>
      <c r="C73" s="33"/>
      <c r="D73" s="33"/>
    </row>
    <row r="74" spans="1:4" x14ac:dyDescent="0.25">
      <c r="A74" s="2" t="s">
        <v>28</v>
      </c>
      <c r="B74" s="3" t="s">
        <v>223</v>
      </c>
      <c r="C74" s="33"/>
      <c r="D74" s="33"/>
    </row>
    <row r="75" spans="1:4" ht="25.5" x14ac:dyDescent="0.25">
      <c r="A75" s="2" t="s">
        <v>224</v>
      </c>
      <c r="B75" s="3" t="s">
        <v>225</v>
      </c>
      <c r="C75" s="33"/>
      <c r="D75" s="33"/>
    </row>
    <row r="76" spans="1:4" x14ac:dyDescent="0.25">
      <c r="A76" s="2" t="s">
        <v>30</v>
      </c>
      <c r="B76" s="3" t="s">
        <v>226</v>
      </c>
      <c r="C76" s="33"/>
      <c r="D76" s="33"/>
    </row>
    <row r="77" spans="1:4" ht="15.75" x14ac:dyDescent="0.25">
      <c r="A77" s="7" t="s">
        <v>123</v>
      </c>
      <c r="B77" s="8" t="s">
        <v>227</v>
      </c>
      <c r="C77" s="12">
        <f>C68+C74+C75+C76</f>
        <v>26352268</v>
      </c>
      <c r="D77" s="12">
        <f>D68+D74+D75+D76</f>
        <v>27733443</v>
      </c>
    </row>
    <row r="78" spans="1:4" ht="15.75" x14ac:dyDescent="0.25">
      <c r="A78" s="7"/>
      <c r="B78" s="8" t="s">
        <v>228</v>
      </c>
      <c r="C78" s="12">
        <f>C45+C77</f>
        <v>122722279</v>
      </c>
      <c r="D78" s="12">
        <f t="shared" ref="D78" si="8">D45+D77</f>
        <v>161512695</v>
      </c>
    </row>
    <row r="80" spans="1:4" ht="15.75" x14ac:dyDescent="0.25">
      <c r="A80" s="91" t="s">
        <v>229</v>
      </c>
      <c r="B80" s="91"/>
      <c r="C80" s="91"/>
      <c r="D80" s="91"/>
    </row>
    <row r="81" spans="1:4" ht="30" x14ac:dyDescent="0.25">
      <c r="A81" s="1" t="s">
        <v>0</v>
      </c>
      <c r="B81" s="1" t="s">
        <v>1</v>
      </c>
      <c r="C81" s="1" t="s">
        <v>2</v>
      </c>
      <c r="D81" s="1" t="s">
        <v>3</v>
      </c>
    </row>
    <row r="82" spans="1:4" x14ac:dyDescent="0.25">
      <c r="A82" s="2" t="s">
        <v>6</v>
      </c>
      <c r="B82" s="3" t="s">
        <v>7</v>
      </c>
      <c r="C82" s="9">
        <v>33865404</v>
      </c>
      <c r="D82" s="9">
        <v>34065156</v>
      </c>
    </row>
    <row r="83" spans="1:4" x14ac:dyDescent="0.25">
      <c r="A83" s="2">
        <v>7</v>
      </c>
      <c r="B83" s="3" t="s">
        <v>271</v>
      </c>
      <c r="C83" s="9"/>
      <c r="D83" s="9"/>
    </row>
    <row r="84" spans="1:4" x14ac:dyDescent="0.25">
      <c r="A84" s="2">
        <v>9</v>
      </c>
      <c r="B84" s="3" t="s">
        <v>272</v>
      </c>
      <c r="C84" s="9"/>
      <c r="D84" s="9">
        <v>62700</v>
      </c>
    </row>
    <row r="85" spans="1:4" x14ac:dyDescent="0.25">
      <c r="A85" s="2" t="s">
        <v>8</v>
      </c>
      <c r="B85" s="3" t="s">
        <v>9</v>
      </c>
      <c r="C85" s="9">
        <v>1116960</v>
      </c>
      <c r="D85" s="9">
        <v>876505</v>
      </c>
    </row>
    <row r="86" spans="1:4" x14ac:dyDescent="0.25">
      <c r="A86" s="4" t="s">
        <v>10</v>
      </c>
      <c r="B86" s="5" t="s">
        <v>11</v>
      </c>
      <c r="C86" s="10">
        <f>C82+C83+C84+C85</f>
        <v>34982364</v>
      </c>
      <c r="D86" s="10">
        <f t="shared" ref="D86" si="9">D82+D83+D84+D85</f>
        <v>35004361</v>
      </c>
    </row>
    <row r="87" spans="1:4" x14ac:dyDescent="0.25">
      <c r="A87" s="2" t="s">
        <v>12</v>
      </c>
      <c r="B87" s="3" t="s">
        <v>13</v>
      </c>
      <c r="C87" s="9">
        <v>4584000</v>
      </c>
      <c r="D87" s="9">
        <v>4524683</v>
      </c>
    </row>
    <row r="88" spans="1:4" ht="25.5" x14ac:dyDescent="0.25">
      <c r="A88" s="2" t="s">
        <v>14</v>
      </c>
      <c r="B88" s="3" t="s">
        <v>15</v>
      </c>
      <c r="C88" s="9">
        <v>0</v>
      </c>
      <c r="D88" s="9">
        <v>62790</v>
      </c>
    </row>
    <row r="89" spans="1:4" x14ac:dyDescent="0.25">
      <c r="A89" s="2" t="s">
        <v>16</v>
      </c>
      <c r="B89" s="3" t="s">
        <v>17</v>
      </c>
      <c r="C89" s="9">
        <v>0</v>
      </c>
      <c r="D89" s="9">
        <v>0</v>
      </c>
    </row>
    <row r="90" spans="1:4" x14ac:dyDescent="0.25">
      <c r="A90" s="2" t="s">
        <v>18</v>
      </c>
      <c r="B90" s="3" t="s">
        <v>19</v>
      </c>
      <c r="C90" s="9">
        <f>C87+C88+C89</f>
        <v>4584000</v>
      </c>
      <c r="D90" s="9">
        <f t="shared" ref="D90" si="10">D87+D88+D89</f>
        <v>4587473</v>
      </c>
    </row>
    <row r="91" spans="1:4" x14ac:dyDescent="0.25">
      <c r="A91" s="4" t="s">
        <v>20</v>
      </c>
      <c r="B91" s="5" t="s">
        <v>21</v>
      </c>
      <c r="C91" s="10">
        <f>C86+C90</f>
        <v>39566364</v>
      </c>
      <c r="D91" s="10">
        <f t="shared" ref="D91" si="11">D86+D90</f>
        <v>39591834</v>
      </c>
    </row>
    <row r="92" spans="1:4" ht="25.5" x14ac:dyDescent="0.25">
      <c r="A92" s="4" t="s">
        <v>22</v>
      </c>
      <c r="B92" s="5" t="s">
        <v>23</v>
      </c>
      <c r="C92" s="10">
        <v>6353086</v>
      </c>
      <c r="D92" s="10">
        <v>6353086</v>
      </c>
    </row>
    <row r="93" spans="1:4" x14ac:dyDescent="0.25">
      <c r="A93" s="2" t="s">
        <v>24</v>
      </c>
      <c r="B93" s="3" t="s">
        <v>25</v>
      </c>
      <c r="C93" s="9">
        <v>0</v>
      </c>
      <c r="D93" s="9">
        <v>0</v>
      </c>
    </row>
    <row r="94" spans="1:4" x14ac:dyDescent="0.25">
      <c r="A94" s="2" t="s">
        <v>26</v>
      </c>
      <c r="B94" s="3" t="s">
        <v>27</v>
      </c>
      <c r="C94" s="9">
        <v>0</v>
      </c>
      <c r="D94" s="9">
        <v>0</v>
      </c>
    </row>
    <row r="95" spans="1:4" x14ac:dyDescent="0.25">
      <c r="A95" s="2">
        <v>28</v>
      </c>
      <c r="B95" s="3" t="s">
        <v>273</v>
      </c>
      <c r="C95" s="9">
        <v>400000</v>
      </c>
      <c r="D95" s="9">
        <v>169905</v>
      </c>
    </row>
    <row r="96" spans="1:4" x14ac:dyDescent="0.25">
      <c r="A96" s="2" t="s">
        <v>28</v>
      </c>
      <c r="B96" s="3" t="s">
        <v>29</v>
      </c>
      <c r="C96" s="9">
        <v>4731863</v>
      </c>
      <c r="D96" s="9">
        <v>8201786</v>
      </c>
    </row>
    <row r="97" spans="1:4" x14ac:dyDescent="0.25">
      <c r="A97" s="4" t="s">
        <v>30</v>
      </c>
      <c r="B97" s="5" t="s">
        <v>31</v>
      </c>
      <c r="C97" s="10">
        <f t="shared" ref="C97:D97" si="12">C95+C96</f>
        <v>5131863</v>
      </c>
      <c r="D97" s="10">
        <f t="shared" si="12"/>
        <v>8371691</v>
      </c>
    </row>
    <row r="98" spans="1:4" x14ac:dyDescent="0.25">
      <c r="A98" s="4">
        <v>32</v>
      </c>
      <c r="B98" s="3" t="s">
        <v>362</v>
      </c>
      <c r="C98" s="9">
        <v>0</v>
      </c>
      <c r="D98" s="9">
        <v>29500</v>
      </c>
    </row>
    <row r="99" spans="1:4" x14ac:dyDescent="0.25">
      <c r="A99" s="2" t="s">
        <v>32</v>
      </c>
      <c r="B99" s="3" t="s">
        <v>33</v>
      </c>
      <c r="C99" s="9">
        <v>300000</v>
      </c>
      <c r="D99" s="9">
        <v>294189</v>
      </c>
    </row>
    <row r="100" spans="1:4" x14ac:dyDescent="0.25">
      <c r="A100" s="4" t="s">
        <v>34</v>
      </c>
      <c r="B100" s="5" t="s">
        <v>35</v>
      </c>
      <c r="C100" s="10">
        <f t="shared" ref="C100:D100" si="13">C98+C99</f>
        <v>300000</v>
      </c>
      <c r="D100" s="10">
        <f t="shared" si="13"/>
        <v>323689</v>
      </c>
    </row>
    <row r="101" spans="1:4" x14ac:dyDescent="0.25">
      <c r="A101" s="2" t="s">
        <v>36</v>
      </c>
      <c r="B101" s="3" t="s">
        <v>37</v>
      </c>
      <c r="C101" s="9">
        <v>3320252</v>
      </c>
      <c r="D101" s="9">
        <v>3673678</v>
      </c>
    </row>
    <row r="102" spans="1:4" x14ac:dyDescent="0.25">
      <c r="A102" s="2" t="s">
        <v>38</v>
      </c>
      <c r="B102" s="3" t="s">
        <v>39</v>
      </c>
      <c r="C102" s="9">
        <v>14916762</v>
      </c>
      <c r="D102" s="9">
        <v>14908706</v>
      </c>
    </row>
    <row r="103" spans="1:4" x14ac:dyDescent="0.25">
      <c r="A103" s="2" t="s">
        <v>40</v>
      </c>
      <c r="B103" s="3" t="s">
        <v>41</v>
      </c>
      <c r="C103" s="9">
        <v>1740697</v>
      </c>
      <c r="D103" s="9">
        <v>1516258</v>
      </c>
    </row>
    <row r="104" spans="1:4" x14ac:dyDescent="0.25">
      <c r="A104" s="2" t="s">
        <v>42</v>
      </c>
      <c r="B104" s="3" t="s">
        <v>43</v>
      </c>
      <c r="C104" s="9">
        <v>0</v>
      </c>
      <c r="D104" s="9">
        <v>470260</v>
      </c>
    </row>
    <row r="105" spans="1:4" x14ac:dyDescent="0.25">
      <c r="A105" s="2" t="s">
        <v>44</v>
      </c>
      <c r="B105" s="3" t="s">
        <v>45</v>
      </c>
      <c r="C105" s="9">
        <v>0</v>
      </c>
      <c r="D105" s="9">
        <v>0</v>
      </c>
    </row>
    <row r="106" spans="1:4" x14ac:dyDescent="0.25">
      <c r="A106" s="2" t="s">
        <v>46</v>
      </c>
      <c r="B106" s="3" t="s">
        <v>47</v>
      </c>
      <c r="C106" s="9">
        <v>0</v>
      </c>
      <c r="D106" s="9">
        <v>1083590</v>
      </c>
    </row>
    <row r="107" spans="1:4" x14ac:dyDescent="0.25">
      <c r="A107" s="2" t="s">
        <v>48</v>
      </c>
      <c r="B107" s="3" t="s">
        <v>49</v>
      </c>
      <c r="C107" s="9">
        <v>4835930</v>
      </c>
      <c r="D107" s="9">
        <v>4334997</v>
      </c>
    </row>
    <row r="108" spans="1:4" x14ac:dyDescent="0.25">
      <c r="A108" s="2" t="s">
        <v>50</v>
      </c>
      <c r="B108" s="3" t="s">
        <v>51</v>
      </c>
      <c r="C108" s="9">
        <v>0</v>
      </c>
      <c r="D108" s="9">
        <v>0</v>
      </c>
    </row>
    <row r="109" spans="1:4" x14ac:dyDescent="0.25">
      <c r="A109" s="4" t="s">
        <v>52</v>
      </c>
      <c r="B109" s="5" t="s">
        <v>53</v>
      </c>
      <c r="C109" s="10">
        <f>C101+C102+C103+C104+C106+C107</f>
        <v>24813641</v>
      </c>
      <c r="D109" s="10">
        <f t="shared" ref="D109" si="14">D101+D102+D103+D104+D106+D107</f>
        <v>25987489</v>
      </c>
    </row>
    <row r="110" spans="1:4" ht="25.5" x14ac:dyDescent="0.25">
      <c r="A110" s="2" t="s">
        <v>54</v>
      </c>
      <c r="B110" s="3" t="s">
        <v>55</v>
      </c>
      <c r="C110" s="9">
        <v>7420703</v>
      </c>
      <c r="D110" s="9">
        <v>7415154</v>
      </c>
    </row>
    <row r="111" spans="1:4" x14ac:dyDescent="0.25">
      <c r="A111" s="2">
        <v>51</v>
      </c>
      <c r="B111" s="3" t="s">
        <v>363</v>
      </c>
      <c r="C111" s="9">
        <v>0</v>
      </c>
      <c r="D111" s="9">
        <v>76</v>
      </c>
    </row>
    <row r="112" spans="1:4" x14ac:dyDescent="0.25">
      <c r="A112" s="2" t="s">
        <v>56</v>
      </c>
      <c r="B112" s="3" t="s">
        <v>57</v>
      </c>
      <c r="C112" s="9">
        <v>200000</v>
      </c>
      <c r="D112" s="9">
        <v>2505394</v>
      </c>
    </row>
    <row r="113" spans="1:4" ht="25.5" x14ac:dyDescent="0.25">
      <c r="A113" s="2" t="s">
        <v>58</v>
      </c>
      <c r="B113" s="5" t="s">
        <v>59</v>
      </c>
      <c r="C113" s="10">
        <f>C110+C111+C112</f>
        <v>7620703</v>
      </c>
      <c r="D113" s="10">
        <f t="shared" ref="D113" si="15">D110+D111+D112</f>
        <v>9920624</v>
      </c>
    </row>
    <row r="114" spans="1:4" x14ac:dyDescent="0.25">
      <c r="A114" s="4" t="s">
        <v>60</v>
      </c>
      <c r="B114" s="5" t="s">
        <v>61</v>
      </c>
      <c r="C114" s="10">
        <f>C97+C100+C109+C113</f>
        <v>37866207</v>
      </c>
      <c r="D114" s="10">
        <f t="shared" ref="D114" si="16">D97+D100+D109+D113</f>
        <v>44603493</v>
      </c>
    </row>
    <row r="115" spans="1:4" x14ac:dyDescent="0.25">
      <c r="A115" s="2" t="s">
        <v>62</v>
      </c>
      <c r="B115" s="3" t="s">
        <v>63</v>
      </c>
      <c r="C115" s="9">
        <v>103000</v>
      </c>
      <c r="D115" s="9">
        <v>103000</v>
      </c>
    </row>
    <row r="116" spans="1:4" x14ac:dyDescent="0.25">
      <c r="A116" s="2" t="s">
        <v>64</v>
      </c>
      <c r="B116" s="3" t="s">
        <v>65</v>
      </c>
      <c r="C116" s="9">
        <v>4164000</v>
      </c>
      <c r="D116" s="9">
        <v>2821795</v>
      </c>
    </row>
    <row r="117" spans="1:4" x14ac:dyDescent="0.25">
      <c r="A117" s="2" t="s">
        <v>66</v>
      </c>
      <c r="B117" s="3" t="s">
        <v>67</v>
      </c>
      <c r="C117" s="9"/>
      <c r="D117" s="9"/>
    </row>
    <row r="118" spans="1:4" ht="25.5" x14ac:dyDescent="0.25">
      <c r="A118" s="2" t="s">
        <v>68</v>
      </c>
      <c r="B118" s="3" t="s">
        <v>69</v>
      </c>
      <c r="C118" s="9"/>
      <c r="D118" s="9"/>
    </row>
    <row r="119" spans="1:4" ht="25.5" x14ac:dyDescent="0.25">
      <c r="A119" s="4" t="s">
        <v>70</v>
      </c>
      <c r="B119" s="5" t="s">
        <v>71</v>
      </c>
      <c r="C119" s="10">
        <f>SUM(C115:C118)</f>
        <v>4267000</v>
      </c>
      <c r="D119" s="10">
        <f t="shared" ref="D119" si="17">SUM(D115:D118)</f>
        <v>2924795</v>
      </c>
    </row>
    <row r="120" spans="1:4" ht="25.5" x14ac:dyDescent="0.25">
      <c r="A120" s="2" t="s">
        <v>72</v>
      </c>
      <c r="B120" s="3" t="s">
        <v>73</v>
      </c>
      <c r="C120" s="9">
        <v>0</v>
      </c>
      <c r="D120" s="9">
        <v>775042</v>
      </c>
    </row>
    <row r="121" spans="1:4" x14ac:dyDescent="0.25">
      <c r="A121" s="2" t="s">
        <v>74</v>
      </c>
      <c r="B121" s="3" t="s">
        <v>75</v>
      </c>
      <c r="C121" s="9">
        <v>0</v>
      </c>
      <c r="D121" s="9">
        <v>775042</v>
      </c>
    </row>
    <row r="122" spans="1:4" ht="25.5" x14ac:dyDescent="0.25">
      <c r="A122" s="2" t="s">
        <v>76</v>
      </c>
      <c r="B122" s="3" t="s">
        <v>77</v>
      </c>
      <c r="C122" s="9">
        <v>739000</v>
      </c>
      <c r="D122" s="9">
        <v>741069</v>
      </c>
    </row>
    <row r="123" spans="1:4" x14ac:dyDescent="0.25">
      <c r="A123" s="2" t="s">
        <v>78</v>
      </c>
      <c r="B123" s="3" t="s">
        <v>79</v>
      </c>
      <c r="C123" s="9"/>
      <c r="D123" s="9"/>
    </row>
    <row r="124" spans="1:4" x14ac:dyDescent="0.25">
      <c r="A124" s="2" t="s">
        <v>80</v>
      </c>
      <c r="B124" s="3" t="s">
        <v>81</v>
      </c>
      <c r="C124" s="9"/>
      <c r="D124" s="9"/>
    </row>
    <row r="125" spans="1:4" x14ac:dyDescent="0.25">
      <c r="A125" s="2" t="s">
        <v>82</v>
      </c>
      <c r="B125" s="3" t="s">
        <v>83</v>
      </c>
      <c r="C125" s="9"/>
      <c r="D125" s="9"/>
    </row>
    <row r="126" spans="1:4" ht="25.5" x14ac:dyDescent="0.25">
      <c r="A126" s="2" t="s">
        <v>84</v>
      </c>
      <c r="B126" s="3" t="s">
        <v>85</v>
      </c>
      <c r="C126" s="9">
        <v>2959998</v>
      </c>
      <c r="D126" s="9">
        <v>3056039</v>
      </c>
    </row>
    <row r="127" spans="1:4" x14ac:dyDescent="0.25">
      <c r="A127" s="2" t="s">
        <v>86</v>
      </c>
      <c r="B127" s="3" t="s">
        <v>87</v>
      </c>
      <c r="C127" s="9"/>
      <c r="D127" s="9"/>
    </row>
    <row r="128" spans="1:4" x14ac:dyDescent="0.25">
      <c r="A128" s="2" t="s">
        <v>88</v>
      </c>
      <c r="B128" s="3" t="s">
        <v>89</v>
      </c>
      <c r="C128" s="9"/>
      <c r="D128" s="9"/>
    </row>
    <row r="129" spans="1:4" x14ac:dyDescent="0.25">
      <c r="A129" s="2" t="s">
        <v>90</v>
      </c>
      <c r="B129" s="3" t="s">
        <v>91</v>
      </c>
      <c r="C129" s="9">
        <v>9694970</v>
      </c>
      <c r="D129" s="9">
        <v>9694970</v>
      </c>
    </row>
    <row r="130" spans="1:4" ht="38.25" x14ac:dyDescent="0.25">
      <c r="A130" s="4" t="s">
        <v>92</v>
      </c>
      <c r="B130" s="5" t="s">
        <v>93</v>
      </c>
      <c r="C130" s="10">
        <f>C129+C126+C122</f>
        <v>13393968</v>
      </c>
      <c r="D130" s="10">
        <f>D121+D129+D126+D122</f>
        <v>14267120</v>
      </c>
    </row>
    <row r="131" spans="1:4" x14ac:dyDescent="0.25">
      <c r="A131" s="2" t="s">
        <v>94</v>
      </c>
      <c r="B131" s="3" t="s">
        <v>95</v>
      </c>
      <c r="C131" s="9">
        <v>0</v>
      </c>
      <c r="D131" s="9">
        <v>374894</v>
      </c>
    </row>
    <row r="132" spans="1:4" x14ac:dyDescent="0.25">
      <c r="A132" s="2" t="s">
        <v>96</v>
      </c>
      <c r="B132" s="3" t="s">
        <v>97</v>
      </c>
      <c r="C132" s="9">
        <v>4685030</v>
      </c>
      <c r="D132" s="9">
        <v>1530452</v>
      </c>
    </row>
    <row r="133" spans="1:4" ht="25.5" x14ac:dyDescent="0.25">
      <c r="A133" s="2" t="s">
        <v>98</v>
      </c>
      <c r="B133" s="3" t="s">
        <v>99</v>
      </c>
      <c r="C133" s="9">
        <v>1264970</v>
      </c>
      <c r="D133" s="9">
        <v>514335</v>
      </c>
    </row>
    <row r="134" spans="1:4" x14ac:dyDescent="0.25">
      <c r="A134" s="4" t="s">
        <v>100</v>
      </c>
      <c r="B134" s="5" t="s">
        <v>101</v>
      </c>
      <c r="C134" s="10">
        <f>C131+C132+C133</f>
        <v>5950000</v>
      </c>
      <c r="D134" s="10">
        <f t="shared" ref="D134" si="18">D131+D132+D133</f>
        <v>2419681</v>
      </c>
    </row>
    <row r="135" spans="1:4" x14ac:dyDescent="0.25">
      <c r="A135" s="2" t="s">
        <v>102</v>
      </c>
      <c r="B135" s="3" t="s">
        <v>103</v>
      </c>
      <c r="C135" s="9">
        <v>9985005</v>
      </c>
      <c r="D135" s="9">
        <v>39806754</v>
      </c>
    </row>
    <row r="136" spans="1:4" x14ac:dyDescent="0.25">
      <c r="A136" s="2" t="s">
        <v>104</v>
      </c>
      <c r="B136" s="3" t="s">
        <v>105</v>
      </c>
      <c r="C136" s="9"/>
      <c r="D136" s="9">
        <v>700034</v>
      </c>
    </row>
    <row r="137" spans="1:4" ht="25.5" x14ac:dyDescent="0.25">
      <c r="A137" s="2" t="s">
        <v>106</v>
      </c>
      <c r="B137" s="3" t="s">
        <v>107</v>
      </c>
      <c r="C137" s="9">
        <v>2695977</v>
      </c>
      <c r="D137" s="9">
        <v>10936834</v>
      </c>
    </row>
    <row r="138" spans="1:4" x14ac:dyDescent="0.25">
      <c r="A138" s="4" t="s">
        <v>108</v>
      </c>
      <c r="B138" s="5" t="s">
        <v>109</v>
      </c>
      <c r="C138" s="10">
        <f>C135+C136+C137</f>
        <v>12680982</v>
      </c>
      <c r="D138" s="10">
        <f t="shared" ref="D138" si="19">D135+D136+D137</f>
        <v>51443622</v>
      </c>
    </row>
    <row r="139" spans="1:4" ht="31.5" x14ac:dyDescent="0.25">
      <c r="A139" s="7" t="s">
        <v>110</v>
      </c>
      <c r="B139" s="8" t="s">
        <v>111</v>
      </c>
      <c r="C139" s="11">
        <f>C91+C92+C114+C119+C130+C134+C138</f>
        <v>120077607</v>
      </c>
      <c r="D139" s="11">
        <f t="shared" ref="D139" si="20">D91+D92+D114+D119+D130+D134+D138</f>
        <v>161603631</v>
      </c>
    </row>
    <row r="140" spans="1:4" ht="25.5" x14ac:dyDescent="0.25">
      <c r="A140" s="2" t="s">
        <v>6</v>
      </c>
      <c r="B140" s="3" t="s">
        <v>230</v>
      </c>
      <c r="C140" s="33"/>
      <c r="D140" s="33"/>
    </row>
    <row r="141" spans="1:4" x14ac:dyDescent="0.25">
      <c r="A141" s="2" t="s">
        <v>113</v>
      </c>
      <c r="B141" s="3" t="s">
        <v>231</v>
      </c>
      <c r="C141" s="33"/>
      <c r="D141" s="33"/>
    </row>
    <row r="142" spans="1:4" ht="25.5" x14ac:dyDescent="0.25">
      <c r="A142" s="2" t="s">
        <v>115</v>
      </c>
      <c r="B142" s="3" t="s">
        <v>232</v>
      </c>
      <c r="C142" s="33"/>
      <c r="D142" s="33"/>
    </row>
    <row r="143" spans="1:4" ht="25.5" x14ac:dyDescent="0.25">
      <c r="A143" s="2" t="s">
        <v>117</v>
      </c>
      <c r="B143" s="3" t="s">
        <v>233</v>
      </c>
      <c r="C143" s="33"/>
      <c r="D143" s="33"/>
    </row>
    <row r="144" spans="1:4" x14ac:dyDescent="0.25">
      <c r="A144" s="2" t="s">
        <v>119</v>
      </c>
      <c r="B144" s="3" t="s">
        <v>234</v>
      </c>
      <c r="C144" s="33"/>
      <c r="D144" s="33"/>
    </row>
    <row r="145" spans="1:4" ht="25.5" x14ac:dyDescent="0.25">
      <c r="A145" s="2" t="s">
        <v>188</v>
      </c>
      <c r="B145" s="3" t="s">
        <v>235</v>
      </c>
      <c r="C145" s="33"/>
      <c r="D145" s="33"/>
    </row>
    <row r="146" spans="1:4" ht="25.5" x14ac:dyDescent="0.25">
      <c r="A146" s="2" t="s">
        <v>121</v>
      </c>
      <c r="B146" s="3" t="s">
        <v>236</v>
      </c>
      <c r="C146" s="33"/>
      <c r="D146" s="33"/>
    </row>
    <row r="147" spans="1:4" x14ac:dyDescent="0.25">
      <c r="A147" s="2" t="s">
        <v>191</v>
      </c>
      <c r="B147" s="3" t="s">
        <v>237</v>
      </c>
      <c r="C147" s="33"/>
      <c r="D147" s="33"/>
    </row>
    <row r="148" spans="1:4" x14ac:dyDescent="0.25">
      <c r="A148" s="2" t="s">
        <v>193</v>
      </c>
      <c r="B148" s="3" t="s">
        <v>238</v>
      </c>
      <c r="C148" s="33"/>
      <c r="D148" s="33"/>
    </row>
    <row r="149" spans="1:4" x14ac:dyDescent="0.25">
      <c r="A149" s="2" t="s">
        <v>195</v>
      </c>
      <c r="B149" s="3" t="s">
        <v>239</v>
      </c>
      <c r="C149" s="33"/>
      <c r="D149" s="33"/>
    </row>
    <row r="150" spans="1:4" x14ac:dyDescent="0.25">
      <c r="A150" s="2" t="s">
        <v>197</v>
      </c>
      <c r="B150" s="3" t="s">
        <v>240</v>
      </c>
      <c r="C150" s="33"/>
      <c r="D150" s="33"/>
    </row>
    <row r="151" spans="1:4" ht="25.5" x14ac:dyDescent="0.25">
      <c r="A151" s="2" t="s">
        <v>199</v>
      </c>
      <c r="B151" s="3" t="s">
        <v>241</v>
      </c>
      <c r="C151" s="33"/>
      <c r="D151" s="33"/>
    </row>
    <row r="152" spans="1:4" x14ac:dyDescent="0.25">
      <c r="A152" s="2" t="s">
        <v>8</v>
      </c>
      <c r="B152" s="3" t="s">
        <v>242</v>
      </c>
      <c r="C152" s="33"/>
      <c r="D152" s="33"/>
    </row>
    <row r="153" spans="1:4" x14ac:dyDescent="0.25">
      <c r="A153" s="2" t="s">
        <v>202</v>
      </c>
      <c r="B153" s="3" t="s">
        <v>243</v>
      </c>
      <c r="C153" s="33"/>
      <c r="D153" s="33"/>
    </row>
    <row r="154" spans="1:4" x14ac:dyDescent="0.25">
      <c r="A154" s="2" t="s">
        <v>10</v>
      </c>
      <c r="B154" s="3" t="s">
        <v>244</v>
      </c>
      <c r="C154" s="33"/>
      <c r="D154" s="33"/>
    </row>
    <row r="155" spans="1:4" x14ac:dyDescent="0.25">
      <c r="A155" s="2" t="s">
        <v>12</v>
      </c>
      <c r="B155" s="3" t="s">
        <v>245</v>
      </c>
      <c r="C155" s="33"/>
      <c r="D155" s="33"/>
    </row>
    <row r="156" spans="1:4" ht="25.5" x14ac:dyDescent="0.25">
      <c r="A156" s="2" t="s">
        <v>14</v>
      </c>
      <c r="B156" s="3" t="s">
        <v>246</v>
      </c>
      <c r="C156" s="33"/>
      <c r="D156" s="33"/>
    </row>
    <row r="157" spans="1:4" x14ac:dyDescent="0.25">
      <c r="A157" s="2" t="s">
        <v>16</v>
      </c>
      <c r="B157" s="3" t="s">
        <v>247</v>
      </c>
      <c r="C157" s="33"/>
      <c r="D157" s="33"/>
    </row>
    <row r="158" spans="1:4" x14ac:dyDescent="0.25">
      <c r="A158" s="2" t="s">
        <v>18</v>
      </c>
      <c r="B158" s="3" t="s">
        <v>248</v>
      </c>
      <c r="C158" s="33"/>
      <c r="D158" s="33"/>
    </row>
    <row r="159" spans="1:4" x14ac:dyDescent="0.25">
      <c r="A159" s="2" t="s">
        <v>20</v>
      </c>
      <c r="B159" s="3" t="s">
        <v>249</v>
      </c>
      <c r="C159" s="33"/>
      <c r="D159" s="33"/>
    </row>
    <row r="160" spans="1:4" ht="25.5" x14ac:dyDescent="0.25">
      <c r="A160" s="4" t="s">
        <v>22</v>
      </c>
      <c r="B160" s="5" t="s">
        <v>250</v>
      </c>
      <c r="C160" s="9">
        <v>2644672</v>
      </c>
      <c r="D160" s="9">
        <v>2909044</v>
      </c>
    </row>
    <row r="161" spans="1:4" x14ac:dyDescent="0.25">
      <c r="A161" s="2" t="s">
        <v>24</v>
      </c>
      <c r="B161" s="3" t="s">
        <v>251</v>
      </c>
      <c r="C161" s="9"/>
      <c r="D161" s="9"/>
    </row>
    <row r="162" spans="1:4" x14ac:dyDescent="0.25">
      <c r="A162" s="2" t="s">
        <v>212</v>
      </c>
      <c r="B162" s="3" t="s">
        <v>252</v>
      </c>
      <c r="C162" s="33"/>
      <c r="D162" s="33"/>
    </row>
    <row r="163" spans="1:4" x14ac:dyDescent="0.25">
      <c r="A163" s="2" t="s">
        <v>214</v>
      </c>
      <c r="B163" s="3" t="s">
        <v>253</v>
      </c>
      <c r="C163" s="33"/>
      <c r="D163" s="33"/>
    </row>
    <row r="164" spans="1:4" x14ac:dyDescent="0.25">
      <c r="A164" s="2" t="s">
        <v>26</v>
      </c>
      <c r="B164" s="3" t="s">
        <v>254</v>
      </c>
      <c r="C164" s="33"/>
      <c r="D164" s="33"/>
    </row>
    <row r="165" spans="1:4" x14ac:dyDescent="0.25">
      <c r="A165" s="2" t="s">
        <v>217</v>
      </c>
      <c r="B165" s="3" t="s">
        <v>255</v>
      </c>
      <c r="C165" s="33"/>
      <c r="D165" s="33"/>
    </row>
    <row r="166" spans="1:4" x14ac:dyDescent="0.25">
      <c r="A166" s="2" t="s">
        <v>219</v>
      </c>
      <c r="B166" s="3" t="s">
        <v>256</v>
      </c>
      <c r="C166" s="33"/>
      <c r="D166" s="33"/>
    </row>
    <row r="167" spans="1:4" x14ac:dyDescent="0.25">
      <c r="A167" s="2" t="s">
        <v>221</v>
      </c>
      <c r="B167" s="3" t="s">
        <v>257</v>
      </c>
      <c r="C167" s="33"/>
      <c r="D167" s="33"/>
    </row>
    <row r="168" spans="1:4" x14ac:dyDescent="0.25">
      <c r="A168" s="2" t="s">
        <v>28</v>
      </c>
      <c r="B168" s="3" t="s">
        <v>258</v>
      </c>
      <c r="C168" s="35">
        <f>SUM(C140:C167)</f>
        <v>2644672</v>
      </c>
      <c r="D168" s="35">
        <f t="shared" ref="D168" si="21">SUM(D140:D167)</f>
        <v>2909044</v>
      </c>
    </row>
    <row r="169" spans="1:4" x14ac:dyDescent="0.25">
      <c r="A169" s="2" t="s">
        <v>224</v>
      </c>
      <c r="B169" s="3" t="s">
        <v>259</v>
      </c>
      <c r="C169" s="33"/>
      <c r="D169" s="33"/>
    </row>
    <row r="170" spans="1:4" x14ac:dyDescent="0.25">
      <c r="A170" s="2" t="s">
        <v>30</v>
      </c>
      <c r="B170" s="3" t="s">
        <v>260</v>
      </c>
      <c r="C170" s="33"/>
      <c r="D170" s="33"/>
    </row>
    <row r="171" spans="1:4" x14ac:dyDescent="0.25">
      <c r="A171" s="2" t="s">
        <v>123</v>
      </c>
      <c r="B171" s="3" t="s">
        <v>261</v>
      </c>
      <c r="C171" s="33"/>
      <c r="D171" s="33"/>
    </row>
    <row r="172" spans="1:4" x14ac:dyDescent="0.25">
      <c r="A172" s="2" t="s">
        <v>32</v>
      </c>
      <c r="B172" s="3" t="s">
        <v>262</v>
      </c>
      <c r="C172" s="33"/>
      <c r="D172" s="33"/>
    </row>
    <row r="173" spans="1:4" ht="25.5" x14ac:dyDescent="0.25">
      <c r="A173" s="2" t="s">
        <v>34</v>
      </c>
      <c r="B173" s="3" t="s">
        <v>263</v>
      </c>
      <c r="C173" s="33"/>
      <c r="D173" s="33"/>
    </row>
    <row r="174" spans="1:4" ht="25.5" x14ac:dyDescent="0.25">
      <c r="A174" s="2" t="s">
        <v>36</v>
      </c>
      <c r="B174" s="3" t="s">
        <v>264</v>
      </c>
      <c r="C174" s="33"/>
      <c r="D174" s="33"/>
    </row>
    <row r="175" spans="1:4" x14ac:dyDescent="0.25">
      <c r="A175" s="2" t="s">
        <v>38</v>
      </c>
      <c r="B175" s="3" t="s">
        <v>265</v>
      </c>
      <c r="C175" s="33"/>
      <c r="D175" s="33"/>
    </row>
    <row r="176" spans="1:4" x14ac:dyDescent="0.25">
      <c r="A176" s="2" t="s">
        <v>126</v>
      </c>
      <c r="B176" s="3" t="s">
        <v>266</v>
      </c>
      <c r="C176" s="33"/>
      <c r="D176" s="33"/>
    </row>
    <row r="177" spans="1:4" ht="25.5" x14ac:dyDescent="0.25">
      <c r="A177" s="2" t="s">
        <v>128</v>
      </c>
      <c r="B177" s="3" t="s">
        <v>267</v>
      </c>
      <c r="C177" s="33"/>
      <c r="D177" s="33"/>
    </row>
    <row r="178" spans="1:4" x14ac:dyDescent="0.25">
      <c r="A178" s="2" t="s">
        <v>40</v>
      </c>
      <c r="B178" s="3" t="s">
        <v>268</v>
      </c>
      <c r="C178" s="33"/>
      <c r="D178" s="33"/>
    </row>
    <row r="179" spans="1:4" ht="15.75" x14ac:dyDescent="0.25">
      <c r="A179" s="7" t="s">
        <v>42</v>
      </c>
      <c r="B179" s="8" t="s">
        <v>269</v>
      </c>
      <c r="C179" s="12">
        <f>C168+C176+C177+C178</f>
        <v>2644672</v>
      </c>
      <c r="D179" s="12">
        <f t="shared" ref="D179" si="22">D168+D176+D177+D178</f>
        <v>2909044</v>
      </c>
    </row>
    <row r="180" spans="1:4" ht="15.75" x14ac:dyDescent="0.25">
      <c r="A180" s="6"/>
      <c r="B180" s="6" t="s">
        <v>270</v>
      </c>
      <c r="C180" s="12">
        <f>C139+C179</f>
        <v>122722279</v>
      </c>
      <c r="D180" s="12">
        <f t="shared" ref="D180" si="23">D139+D179</f>
        <v>164512675</v>
      </c>
    </row>
  </sheetData>
  <mergeCells count="3">
    <mergeCell ref="A1:D1"/>
    <mergeCell ref="A3:D3"/>
    <mergeCell ref="A80:D80"/>
  </mergeCells>
  <pageMargins left="0.7" right="0.7" top="0.75" bottom="0.75" header="0.3" footer="0.3"/>
  <pageSetup paperSize="9" scale="7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B56CD-AE60-4CA5-A453-94C9E66E81D1}">
  <sheetPr>
    <pageSetUpPr fitToPage="1"/>
  </sheetPr>
  <dimension ref="A1:F36"/>
  <sheetViews>
    <sheetView tabSelected="1" workbookViewId="0">
      <selection activeCell="D4" sqref="D4"/>
    </sheetView>
  </sheetViews>
  <sheetFormatPr defaultRowHeight="15" x14ac:dyDescent="0.25"/>
  <cols>
    <col min="1" max="1" width="9.140625" style="64"/>
    <col min="2" max="2" width="76.42578125" style="64" bestFit="1" customWidth="1"/>
    <col min="3" max="6" width="14.140625" style="64" bestFit="1" customWidth="1"/>
    <col min="258" max="258" width="76.42578125" bestFit="1" customWidth="1"/>
    <col min="259" max="262" width="14.140625" bestFit="1" customWidth="1"/>
    <col min="514" max="514" width="76.42578125" bestFit="1" customWidth="1"/>
    <col min="515" max="518" width="14.140625" bestFit="1" customWidth="1"/>
    <col min="770" max="770" width="76.42578125" bestFit="1" customWidth="1"/>
    <col min="771" max="774" width="14.140625" bestFit="1" customWidth="1"/>
    <col min="1026" max="1026" width="76.42578125" bestFit="1" customWidth="1"/>
    <col min="1027" max="1030" width="14.140625" bestFit="1" customWidth="1"/>
    <col min="1282" max="1282" width="76.42578125" bestFit="1" customWidth="1"/>
    <col min="1283" max="1286" width="14.140625" bestFit="1" customWidth="1"/>
    <col min="1538" max="1538" width="76.42578125" bestFit="1" customWidth="1"/>
    <col min="1539" max="1542" width="14.140625" bestFit="1" customWidth="1"/>
    <col min="1794" max="1794" width="76.42578125" bestFit="1" customWidth="1"/>
    <col min="1795" max="1798" width="14.140625" bestFit="1" customWidth="1"/>
    <col min="2050" max="2050" width="76.42578125" bestFit="1" customWidth="1"/>
    <col min="2051" max="2054" width="14.140625" bestFit="1" customWidth="1"/>
    <col min="2306" max="2306" width="76.42578125" bestFit="1" customWidth="1"/>
    <col min="2307" max="2310" width="14.140625" bestFit="1" customWidth="1"/>
    <col min="2562" max="2562" width="76.42578125" bestFit="1" customWidth="1"/>
    <col min="2563" max="2566" width="14.140625" bestFit="1" customWidth="1"/>
    <col min="2818" max="2818" width="76.42578125" bestFit="1" customWidth="1"/>
    <col min="2819" max="2822" width="14.140625" bestFit="1" customWidth="1"/>
    <col min="3074" max="3074" width="76.42578125" bestFit="1" customWidth="1"/>
    <col min="3075" max="3078" width="14.140625" bestFit="1" customWidth="1"/>
    <col min="3330" max="3330" width="76.42578125" bestFit="1" customWidth="1"/>
    <col min="3331" max="3334" width="14.140625" bestFit="1" customWidth="1"/>
    <col min="3586" max="3586" width="76.42578125" bestFit="1" customWidth="1"/>
    <col min="3587" max="3590" width="14.140625" bestFit="1" customWidth="1"/>
    <col min="3842" max="3842" width="76.42578125" bestFit="1" customWidth="1"/>
    <col min="3843" max="3846" width="14.140625" bestFit="1" customWidth="1"/>
    <col min="4098" max="4098" width="76.42578125" bestFit="1" customWidth="1"/>
    <col min="4099" max="4102" width="14.140625" bestFit="1" customWidth="1"/>
    <col min="4354" max="4354" width="76.42578125" bestFit="1" customWidth="1"/>
    <col min="4355" max="4358" width="14.140625" bestFit="1" customWidth="1"/>
    <col min="4610" max="4610" width="76.42578125" bestFit="1" customWidth="1"/>
    <col min="4611" max="4614" width="14.140625" bestFit="1" customWidth="1"/>
    <col min="4866" max="4866" width="76.42578125" bestFit="1" customWidth="1"/>
    <col min="4867" max="4870" width="14.140625" bestFit="1" customWidth="1"/>
    <col min="5122" max="5122" width="76.42578125" bestFit="1" customWidth="1"/>
    <col min="5123" max="5126" width="14.140625" bestFit="1" customWidth="1"/>
    <col min="5378" max="5378" width="76.42578125" bestFit="1" customWidth="1"/>
    <col min="5379" max="5382" width="14.140625" bestFit="1" customWidth="1"/>
    <col min="5634" max="5634" width="76.42578125" bestFit="1" customWidth="1"/>
    <col min="5635" max="5638" width="14.140625" bestFit="1" customWidth="1"/>
    <col min="5890" max="5890" width="76.42578125" bestFit="1" customWidth="1"/>
    <col min="5891" max="5894" width="14.140625" bestFit="1" customWidth="1"/>
    <col min="6146" max="6146" width="76.42578125" bestFit="1" customWidth="1"/>
    <col min="6147" max="6150" width="14.140625" bestFit="1" customWidth="1"/>
    <col min="6402" max="6402" width="76.42578125" bestFit="1" customWidth="1"/>
    <col min="6403" max="6406" width="14.140625" bestFit="1" customWidth="1"/>
    <col min="6658" max="6658" width="76.42578125" bestFit="1" customWidth="1"/>
    <col min="6659" max="6662" width="14.140625" bestFit="1" customWidth="1"/>
    <col min="6914" max="6914" width="76.42578125" bestFit="1" customWidth="1"/>
    <col min="6915" max="6918" width="14.140625" bestFit="1" customWidth="1"/>
    <col min="7170" max="7170" width="76.42578125" bestFit="1" customWidth="1"/>
    <col min="7171" max="7174" width="14.140625" bestFit="1" customWidth="1"/>
    <col min="7426" max="7426" width="76.42578125" bestFit="1" customWidth="1"/>
    <col min="7427" max="7430" width="14.140625" bestFit="1" customWidth="1"/>
    <col min="7682" max="7682" width="76.42578125" bestFit="1" customWidth="1"/>
    <col min="7683" max="7686" width="14.140625" bestFit="1" customWidth="1"/>
    <col min="7938" max="7938" width="76.42578125" bestFit="1" customWidth="1"/>
    <col min="7939" max="7942" width="14.140625" bestFit="1" customWidth="1"/>
    <col min="8194" max="8194" width="76.42578125" bestFit="1" customWidth="1"/>
    <col min="8195" max="8198" width="14.140625" bestFit="1" customWidth="1"/>
    <col min="8450" max="8450" width="76.42578125" bestFit="1" customWidth="1"/>
    <col min="8451" max="8454" width="14.140625" bestFit="1" customWidth="1"/>
    <col min="8706" max="8706" width="76.42578125" bestFit="1" customWidth="1"/>
    <col min="8707" max="8710" width="14.140625" bestFit="1" customWidth="1"/>
    <col min="8962" max="8962" width="76.42578125" bestFit="1" customWidth="1"/>
    <col min="8963" max="8966" width="14.140625" bestFit="1" customWidth="1"/>
    <col min="9218" max="9218" width="76.42578125" bestFit="1" customWidth="1"/>
    <col min="9219" max="9222" width="14.140625" bestFit="1" customWidth="1"/>
    <col min="9474" max="9474" width="76.42578125" bestFit="1" customWidth="1"/>
    <col min="9475" max="9478" width="14.140625" bestFit="1" customWidth="1"/>
    <col min="9730" max="9730" width="76.42578125" bestFit="1" customWidth="1"/>
    <col min="9731" max="9734" width="14.140625" bestFit="1" customWidth="1"/>
    <col min="9986" max="9986" width="76.42578125" bestFit="1" customWidth="1"/>
    <col min="9987" max="9990" width="14.140625" bestFit="1" customWidth="1"/>
    <col min="10242" max="10242" width="76.42578125" bestFit="1" customWidth="1"/>
    <col min="10243" max="10246" width="14.140625" bestFit="1" customWidth="1"/>
    <col min="10498" max="10498" width="76.42578125" bestFit="1" customWidth="1"/>
    <col min="10499" max="10502" width="14.140625" bestFit="1" customWidth="1"/>
    <col min="10754" max="10754" width="76.42578125" bestFit="1" customWidth="1"/>
    <col min="10755" max="10758" width="14.140625" bestFit="1" customWidth="1"/>
    <col min="11010" max="11010" width="76.42578125" bestFit="1" customWidth="1"/>
    <col min="11011" max="11014" width="14.140625" bestFit="1" customWidth="1"/>
    <col min="11266" max="11266" width="76.42578125" bestFit="1" customWidth="1"/>
    <col min="11267" max="11270" width="14.140625" bestFit="1" customWidth="1"/>
    <col min="11522" max="11522" width="76.42578125" bestFit="1" customWidth="1"/>
    <col min="11523" max="11526" width="14.140625" bestFit="1" customWidth="1"/>
    <col min="11778" max="11778" width="76.42578125" bestFit="1" customWidth="1"/>
    <col min="11779" max="11782" width="14.140625" bestFit="1" customWidth="1"/>
    <col min="12034" max="12034" width="76.42578125" bestFit="1" customWidth="1"/>
    <col min="12035" max="12038" width="14.140625" bestFit="1" customWidth="1"/>
    <col min="12290" max="12290" width="76.42578125" bestFit="1" customWidth="1"/>
    <col min="12291" max="12294" width="14.140625" bestFit="1" customWidth="1"/>
    <col min="12546" max="12546" width="76.42578125" bestFit="1" customWidth="1"/>
    <col min="12547" max="12550" width="14.140625" bestFit="1" customWidth="1"/>
    <col min="12802" max="12802" width="76.42578125" bestFit="1" customWidth="1"/>
    <col min="12803" max="12806" width="14.140625" bestFit="1" customWidth="1"/>
    <col min="13058" max="13058" width="76.42578125" bestFit="1" customWidth="1"/>
    <col min="13059" max="13062" width="14.140625" bestFit="1" customWidth="1"/>
    <col min="13314" max="13314" width="76.42578125" bestFit="1" customWidth="1"/>
    <col min="13315" max="13318" width="14.140625" bestFit="1" customWidth="1"/>
    <col min="13570" max="13570" width="76.42578125" bestFit="1" customWidth="1"/>
    <col min="13571" max="13574" width="14.140625" bestFit="1" customWidth="1"/>
    <col min="13826" max="13826" width="76.42578125" bestFit="1" customWidth="1"/>
    <col min="13827" max="13830" width="14.140625" bestFit="1" customWidth="1"/>
    <col min="14082" max="14082" width="76.42578125" bestFit="1" customWidth="1"/>
    <col min="14083" max="14086" width="14.140625" bestFit="1" customWidth="1"/>
    <col min="14338" max="14338" width="76.42578125" bestFit="1" customWidth="1"/>
    <col min="14339" max="14342" width="14.140625" bestFit="1" customWidth="1"/>
    <col min="14594" max="14594" width="76.42578125" bestFit="1" customWidth="1"/>
    <col min="14595" max="14598" width="14.140625" bestFit="1" customWidth="1"/>
    <col min="14850" max="14850" width="76.42578125" bestFit="1" customWidth="1"/>
    <col min="14851" max="14854" width="14.140625" bestFit="1" customWidth="1"/>
    <col min="15106" max="15106" width="76.42578125" bestFit="1" customWidth="1"/>
    <col min="15107" max="15110" width="14.140625" bestFit="1" customWidth="1"/>
    <col min="15362" max="15362" width="76.42578125" bestFit="1" customWidth="1"/>
    <col min="15363" max="15366" width="14.140625" bestFit="1" customWidth="1"/>
    <col min="15618" max="15618" width="76.42578125" bestFit="1" customWidth="1"/>
    <col min="15619" max="15622" width="14.140625" bestFit="1" customWidth="1"/>
    <col min="15874" max="15874" width="76.42578125" bestFit="1" customWidth="1"/>
    <col min="15875" max="15878" width="14.140625" bestFit="1" customWidth="1"/>
    <col min="16130" max="16130" width="76.42578125" bestFit="1" customWidth="1"/>
    <col min="16131" max="16134" width="14.140625" bestFit="1" customWidth="1"/>
  </cols>
  <sheetData>
    <row r="1" spans="2:6" x14ac:dyDescent="0.25">
      <c r="B1" s="64" t="s">
        <v>402</v>
      </c>
    </row>
    <row r="3" spans="2:6" x14ac:dyDescent="0.25">
      <c r="B3" s="65" t="s">
        <v>403</v>
      </c>
    </row>
    <row r="5" spans="2:6" ht="15.75" thickBot="1" x14ac:dyDescent="0.3"/>
    <row r="6" spans="2:6" x14ac:dyDescent="0.25">
      <c r="B6" s="72" t="s">
        <v>1</v>
      </c>
      <c r="C6" s="73" t="s">
        <v>404</v>
      </c>
      <c r="D6" s="73" t="s">
        <v>405</v>
      </c>
      <c r="E6" s="74" t="s">
        <v>406</v>
      </c>
      <c r="F6" s="73" t="s">
        <v>407</v>
      </c>
    </row>
    <row r="7" spans="2:6" x14ac:dyDescent="0.25">
      <c r="B7" s="102" t="s">
        <v>333</v>
      </c>
      <c r="C7" s="103"/>
      <c r="D7" s="103"/>
      <c r="E7" s="104"/>
    </row>
    <row r="8" spans="2:6" x14ac:dyDescent="0.25">
      <c r="B8" s="75" t="s">
        <v>335</v>
      </c>
      <c r="C8" s="69">
        <v>8870000</v>
      </c>
      <c r="D8" s="69">
        <v>8880000</v>
      </c>
      <c r="E8" s="76">
        <v>8890000</v>
      </c>
      <c r="F8" s="69">
        <v>8900000</v>
      </c>
    </row>
    <row r="9" spans="2:6" x14ac:dyDescent="0.25">
      <c r="B9" s="75" t="s">
        <v>337</v>
      </c>
      <c r="C9" s="69">
        <v>75987796</v>
      </c>
      <c r="D9" s="69">
        <v>75988000</v>
      </c>
      <c r="E9" s="76">
        <v>75990000</v>
      </c>
      <c r="F9" s="69">
        <v>76000000</v>
      </c>
    </row>
    <row r="10" spans="2:6" x14ac:dyDescent="0.25">
      <c r="B10" s="75" t="s">
        <v>333</v>
      </c>
      <c r="C10" s="69">
        <v>7540000</v>
      </c>
      <c r="D10" s="69">
        <v>7555000</v>
      </c>
      <c r="E10" s="76">
        <v>7556000</v>
      </c>
      <c r="F10" s="69">
        <v>7557000</v>
      </c>
    </row>
    <row r="11" spans="2:6" x14ac:dyDescent="0.25">
      <c r="B11" s="75" t="s">
        <v>340</v>
      </c>
      <c r="C11" s="70">
        <v>26352268</v>
      </c>
      <c r="D11" s="69"/>
      <c r="E11" s="76"/>
      <c r="F11" s="69"/>
    </row>
    <row r="12" spans="2:6" x14ac:dyDescent="0.25">
      <c r="B12" s="75" t="s">
        <v>342</v>
      </c>
      <c r="C12" s="69"/>
      <c r="D12" s="69"/>
      <c r="E12" s="76"/>
      <c r="F12" s="69"/>
    </row>
    <row r="13" spans="2:6" x14ac:dyDescent="0.25">
      <c r="B13" s="77" t="s">
        <v>343</v>
      </c>
      <c r="C13" s="78">
        <f>SUM(C8:C12)</f>
        <v>118750064</v>
      </c>
      <c r="D13" s="78">
        <f>SUM(D8:D12)</f>
        <v>92423000</v>
      </c>
      <c r="E13" s="78">
        <f>SUM(E8:E12)</f>
        <v>92436000</v>
      </c>
      <c r="F13" s="78">
        <f>SUM(F8:F12)</f>
        <v>92457000</v>
      </c>
    </row>
    <row r="14" spans="2:6" x14ac:dyDescent="0.25">
      <c r="B14" s="102" t="s">
        <v>334</v>
      </c>
      <c r="C14" s="103"/>
      <c r="D14" s="103"/>
      <c r="E14" s="104"/>
    </row>
    <row r="15" spans="2:6" x14ac:dyDescent="0.25">
      <c r="B15" s="75" t="s">
        <v>334</v>
      </c>
      <c r="C15" s="66"/>
      <c r="D15" s="66"/>
      <c r="E15" s="79"/>
      <c r="F15" s="66"/>
    </row>
    <row r="16" spans="2:6" x14ac:dyDescent="0.25">
      <c r="B16" s="75" t="s">
        <v>336</v>
      </c>
      <c r="C16" s="70">
        <v>3972215</v>
      </c>
      <c r="D16" s="69"/>
      <c r="E16" s="76"/>
      <c r="F16" s="69"/>
    </row>
    <row r="17" spans="2:6" x14ac:dyDescent="0.25">
      <c r="B17" s="75" t="s">
        <v>338</v>
      </c>
      <c r="C17" s="69"/>
      <c r="D17" s="69"/>
      <c r="E17" s="76"/>
      <c r="F17" s="69"/>
    </row>
    <row r="18" spans="2:6" x14ac:dyDescent="0.25">
      <c r="B18" s="75" t="s">
        <v>339</v>
      </c>
      <c r="C18" s="69"/>
      <c r="D18" s="69"/>
      <c r="E18" s="76"/>
      <c r="F18" s="69"/>
    </row>
    <row r="19" spans="2:6" x14ac:dyDescent="0.25">
      <c r="B19" s="75" t="s">
        <v>341</v>
      </c>
      <c r="C19" s="69"/>
      <c r="D19" s="69"/>
      <c r="E19" s="76"/>
      <c r="F19" s="69"/>
    </row>
    <row r="20" spans="2:6" x14ac:dyDescent="0.25">
      <c r="B20" s="77" t="s">
        <v>344</v>
      </c>
      <c r="C20" s="78">
        <f>SUM(C16:C19)</f>
        <v>3972215</v>
      </c>
      <c r="D20" s="69"/>
      <c r="E20" s="76"/>
      <c r="F20" s="69"/>
    </row>
    <row r="21" spans="2:6" x14ac:dyDescent="0.25">
      <c r="B21" s="80" t="s">
        <v>408</v>
      </c>
      <c r="C21" s="71">
        <f>C13+C20</f>
        <v>122722279</v>
      </c>
      <c r="D21" s="81">
        <f>D13+D20</f>
        <v>92423000</v>
      </c>
      <c r="E21" s="81">
        <f>E13+E20</f>
        <v>92436000</v>
      </c>
      <c r="F21" s="71">
        <f>F13+F20</f>
        <v>92457000</v>
      </c>
    </row>
    <row r="22" spans="2:6" x14ac:dyDescent="0.25">
      <c r="B22" s="102" t="s">
        <v>345</v>
      </c>
      <c r="C22" s="103"/>
      <c r="D22" s="103"/>
      <c r="E22" s="104"/>
    </row>
    <row r="23" spans="2:6" x14ac:dyDescent="0.25">
      <c r="B23" s="75" t="s">
        <v>346</v>
      </c>
      <c r="C23" s="82">
        <v>39566364</v>
      </c>
      <c r="D23" s="82">
        <v>39567000</v>
      </c>
      <c r="E23" s="82">
        <v>39567000</v>
      </c>
      <c r="F23" s="82">
        <v>39567000</v>
      </c>
    </row>
    <row r="24" spans="2:6" x14ac:dyDescent="0.25">
      <c r="B24" s="75" t="s">
        <v>347</v>
      </c>
      <c r="C24" s="83">
        <v>6353086</v>
      </c>
      <c r="D24" s="82">
        <v>6354000</v>
      </c>
      <c r="E24" s="82">
        <v>6367000</v>
      </c>
      <c r="F24" s="82">
        <v>6388000</v>
      </c>
    </row>
    <row r="25" spans="2:6" x14ac:dyDescent="0.25">
      <c r="B25" s="75" t="s">
        <v>348</v>
      </c>
      <c r="C25" s="82">
        <v>37866207</v>
      </c>
      <c r="D25" s="82">
        <v>38535000</v>
      </c>
      <c r="E25" s="82">
        <v>38535000</v>
      </c>
      <c r="F25" s="82">
        <v>38535000</v>
      </c>
    </row>
    <row r="26" spans="2:6" x14ac:dyDescent="0.25">
      <c r="B26" s="75" t="s">
        <v>351</v>
      </c>
      <c r="C26" s="82">
        <v>3698998</v>
      </c>
      <c r="D26" s="82">
        <v>3699000</v>
      </c>
      <c r="E26" s="82">
        <v>3699000</v>
      </c>
      <c r="F26" s="82">
        <v>3699000</v>
      </c>
    </row>
    <row r="27" spans="2:6" x14ac:dyDescent="0.25">
      <c r="B27" s="75" t="s">
        <v>353</v>
      </c>
      <c r="C27" s="82">
        <v>4267000</v>
      </c>
      <c r="D27" s="82">
        <v>4268000</v>
      </c>
      <c r="E27" s="82">
        <v>4268000</v>
      </c>
      <c r="F27" s="82">
        <v>4268000</v>
      </c>
    </row>
    <row r="28" spans="2:6" x14ac:dyDescent="0.25">
      <c r="B28" s="75" t="s">
        <v>354</v>
      </c>
      <c r="C28" s="83">
        <v>2644672</v>
      </c>
      <c r="D28" s="82"/>
      <c r="E28" s="82"/>
      <c r="F28" s="82"/>
    </row>
    <row r="29" spans="2:6" x14ac:dyDescent="0.25">
      <c r="B29" s="75" t="s">
        <v>355</v>
      </c>
      <c r="C29" s="84">
        <v>9694970</v>
      </c>
      <c r="D29" s="82"/>
      <c r="E29" s="85"/>
      <c r="F29" s="82"/>
    </row>
    <row r="30" spans="2:6" x14ac:dyDescent="0.25">
      <c r="B30" s="77" t="s">
        <v>356</v>
      </c>
      <c r="C30" s="78">
        <f>SUM(C23:C29)</f>
        <v>104091297</v>
      </c>
      <c r="D30" s="78">
        <f>SUM(D23:D28)</f>
        <v>92423000</v>
      </c>
      <c r="E30" s="78">
        <f>SUM(E23:E28)</f>
        <v>92436000</v>
      </c>
      <c r="F30" s="78">
        <f>SUM(F23:F28)</f>
        <v>92457000</v>
      </c>
    </row>
    <row r="31" spans="2:6" x14ac:dyDescent="0.25">
      <c r="B31" s="102" t="s">
        <v>306</v>
      </c>
      <c r="C31" s="103"/>
      <c r="D31" s="103"/>
      <c r="E31" s="104"/>
    </row>
    <row r="32" spans="2:6" x14ac:dyDescent="0.25">
      <c r="B32" s="75" t="s">
        <v>307</v>
      </c>
      <c r="C32" s="69">
        <v>5950000</v>
      </c>
      <c r="D32" s="69"/>
      <c r="E32" s="76"/>
      <c r="F32" s="69"/>
    </row>
    <row r="33" spans="2:6" x14ac:dyDescent="0.25">
      <c r="B33" s="75" t="s">
        <v>313</v>
      </c>
      <c r="C33" s="69">
        <v>12680982</v>
      </c>
      <c r="D33" s="69"/>
      <c r="E33" s="76"/>
      <c r="F33" s="69"/>
    </row>
    <row r="34" spans="2:6" x14ac:dyDescent="0.25">
      <c r="B34" s="75" t="s">
        <v>349</v>
      </c>
      <c r="C34" s="69"/>
      <c r="D34" s="69"/>
      <c r="E34" s="76"/>
      <c r="F34" s="69"/>
    </row>
    <row r="35" spans="2:6" x14ac:dyDescent="0.25">
      <c r="B35" s="77" t="s">
        <v>409</v>
      </c>
      <c r="C35" s="78">
        <f>SUM(C32:C34)</f>
        <v>18630982</v>
      </c>
      <c r="D35" s="69"/>
      <c r="E35" s="76"/>
      <c r="F35" s="69"/>
    </row>
    <row r="36" spans="2:6" ht="15.75" thickBot="1" x14ac:dyDescent="0.3">
      <c r="B36" s="80" t="s">
        <v>410</v>
      </c>
      <c r="C36" s="86">
        <f>C30+C35</f>
        <v>122722279</v>
      </c>
      <c r="D36" s="86">
        <f>D30+D35</f>
        <v>92423000</v>
      </c>
      <c r="E36" s="86">
        <f>E30+E35</f>
        <v>92436000</v>
      </c>
      <c r="F36" s="86">
        <f>F30+F35</f>
        <v>92457000</v>
      </c>
    </row>
  </sheetData>
  <mergeCells count="4">
    <mergeCell ref="B7:E7"/>
    <mergeCell ref="B14:E14"/>
    <mergeCell ref="B22:E22"/>
    <mergeCell ref="B31:E31"/>
  </mergeCells>
  <pageMargins left="0.7" right="0.7" top="0.75" bottom="0.75" header="0.3" footer="0.3"/>
  <pageSetup paperSize="9" scale="92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6ACF7-FEB3-415D-9CC6-AB1EB858A8C9}">
  <sheetPr>
    <pageSetUpPr fitToPage="1"/>
  </sheetPr>
  <dimension ref="A1:D177"/>
  <sheetViews>
    <sheetView workbookViewId="0">
      <selection activeCell="A2" sqref="A2"/>
    </sheetView>
  </sheetViews>
  <sheetFormatPr defaultRowHeight="15" x14ac:dyDescent="0.25"/>
  <cols>
    <col min="1" max="1" width="9.140625" style="36"/>
    <col min="2" max="2" width="53.28515625" style="36" bestFit="1" customWidth="1"/>
    <col min="3" max="3" width="16.140625" style="36" customWidth="1"/>
    <col min="4" max="4" width="14.85546875" style="36" customWidth="1"/>
  </cols>
  <sheetData>
    <row r="1" spans="1:4" x14ac:dyDescent="0.25">
      <c r="A1" s="90" t="s">
        <v>412</v>
      </c>
      <c r="B1" s="90"/>
      <c r="C1" s="90"/>
      <c r="D1" s="90"/>
    </row>
    <row r="2" spans="1:4" x14ac:dyDescent="0.25">
      <c r="A2" s="32"/>
      <c r="B2" s="32"/>
      <c r="C2" s="32"/>
      <c r="D2" s="32"/>
    </row>
    <row r="3" spans="1:4" ht="15" customHeight="1" x14ac:dyDescent="0.25">
      <c r="A3" s="88" t="s">
        <v>5</v>
      </c>
      <c r="B3" s="87"/>
      <c r="C3" s="87"/>
      <c r="D3" s="87"/>
    </row>
    <row r="4" spans="1:4" ht="17.25" customHeight="1" x14ac:dyDescent="0.25">
      <c r="A4" s="26"/>
      <c r="B4" s="27"/>
      <c r="C4" s="27"/>
      <c r="D4" s="27"/>
    </row>
    <row r="5" spans="1:4" ht="30" x14ac:dyDescent="0.25">
      <c r="A5" s="1" t="s">
        <v>0</v>
      </c>
      <c r="B5" s="1" t="s">
        <v>1</v>
      </c>
      <c r="C5" s="1" t="s">
        <v>2</v>
      </c>
      <c r="D5" s="1" t="s">
        <v>3</v>
      </c>
    </row>
    <row r="6" spans="1:4" ht="25.5" x14ac:dyDescent="0.25">
      <c r="A6" s="2" t="s">
        <v>6</v>
      </c>
      <c r="B6" s="3" t="s">
        <v>112</v>
      </c>
      <c r="C6" s="9">
        <v>17502157</v>
      </c>
      <c r="D6" s="9">
        <v>17502157</v>
      </c>
    </row>
    <row r="7" spans="1:4" ht="25.5" x14ac:dyDescent="0.25">
      <c r="A7" s="2" t="s">
        <v>113</v>
      </c>
      <c r="B7" s="3" t="s">
        <v>114</v>
      </c>
      <c r="C7" s="9">
        <v>24848430</v>
      </c>
      <c r="D7" s="9">
        <v>27875070</v>
      </c>
    </row>
    <row r="8" spans="1:4" ht="25.5" x14ac:dyDescent="0.25">
      <c r="A8" s="2" t="s">
        <v>115</v>
      </c>
      <c r="B8" s="3" t="s">
        <v>116</v>
      </c>
      <c r="C8" s="9">
        <v>21966210</v>
      </c>
      <c r="D8" s="9">
        <v>24801488</v>
      </c>
    </row>
    <row r="9" spans="1:4" ht="25.5" x14ac:dyDescent="0.25">
      <c r="A9" s="2" t="s">
        <v>117</v>
      </c>
      <c r="B9" s="3" t="s">
        <v>118</v>
      </c>
      <c r="C9" s="9">
        <v>1800000</v>
      </c>
      <c r="D9" s="9">
        <v>2069180</v>
      </c>
    </row>
    <row r="10" spans="1:4" ht="25.5" x14ac:dyDescent="0.25">
      <c r="A10" s="2" t="s">
        <v>119</v>
      </c>
      <c r="B10" s="3" t="s">
        <v>120</v>
      </c>
      <c r="C10" s="9">
        <v>211000</v>
      </c>
      <c r="D10" s="9">
        <v>876300</v>
      </c>
    </row>
    <row r="11" spans="1:4" x14ac:dyDescent="0.25">
      <c r="A11" s="2">
        <v>6</v>
      </c>
      <c r="B11" s="3" t="s">
        <v>360</v>
      </c>
      <c r="C11" s="9">
        <v>0</v>
      </c>
      <c r="D11" s="9">
        <v>377007</v>
      </c>
    </row>
    <row r="12" spans="1:4" x14ac:dyDescent="0.25">
      <c r="A12" s="2" t="s">
        <v>121</v>
      </c>
      <c r="B12" s="3" t="s">
        <v>122</v>
      </c>
      <c r="C12" s="9">
        <f>SUM(C6:C11)</f>
        <v>66327797</v>
      </c>
      <c r="D12" s="9">
        <f>SUM(D6:D11)</f>
        <v>73501202</v>
      </c>
    </row>
    <row r="13" spans="1:4" ht="25.5" x14ac:dyDescent="0.25">
      <c r="A13" s="2" t="s">
        <v>123</v>
      </c>
      <c r="B13" s="3" t="s">
        <v>124</v>
      </c>
      <c r="C13" s="9">
        <v>9659999</v>
      </c>
      <c r="D13" s="9">
        <v>10987218</v>
      </c>
    </row>
    <row r="14" spans="1:4" ht="25.5" x14ac:dyDescent="0.25">
      <c r="A14" s="2" t="s">
        <v>36</v>
      </c>
      <c r="B14" s="3" t="s">
        <v>125</v>
      </c>
      <c r="C14" s="9">
        <v>0</v>
      </c>
      <c r="D14" s="9">
        <v>0</v>
      </c>
    </row>
    <row r="15" spans="1:4" x14ac:dyDescent="0.25">
      <c r="A15" s="2" t="s">
        <v>126</v>
      </c>
      <c r="B15" s="3" t="s">
        <v>127</v>
      </c>
      <c r="C15" s="9">
        <v>0</v>
      </c>
      <c r="D15" s="9">
        <v>0</v>
      </c>
    </row>
    <row r="16" spans="1:4" x14ac:dyDescent="0.25">
      <c r="A16" s="2" t="s">
        <v>128</v>
      </c>
      <c r="B16" s="3" t="s">
        <v>129</v>
      </c>
      <c r="C16" s="9">
        <v>0</v>
      </c>
      <c r="D16" s="9">
        <v>0</v>
      </c>
    </row>
    <row r="17" spans="1:4" ht="25.5" x14ac:dyDescent="0.25">
      <c r="A17" s="4" t="s">
        <v>48</v>
      </c>
      <c r="B17" s="5" t="s">
        <v>130</v>
      </c>
      <c r="C17" s="10">
        <f>C12+C13</f>
        <v>75987796</v>
      </c>
      <c r="D17" s="10">
        <f>D12+D13</f>
        <v>84488420</v>
      </c>
    </row>
    <row r="18" spans="1:4" x14ac:dyDescent="0.25">
      <c r="A18" s="2" t="s">
        <v>50</v>
      </c>
      <c r="B18" s="3" t="s">
        <v>131</v>
      </c>
      <c r="C18" s="9">
        <v>0</v>
      </c>
      <c r="D18" s="9">
        <v>0</v>
      </c>
    </row>
    <row r="19" spans="1:4" ht="25.5" x14ac:dyDescent="0.25">
      <c r="A19" s="2" t="s">
        <v>132</v>
      </c>
      <c r="B19" s="3" t="s">
        <v>133</v>
      </c>
      <c r="C19" s="9">
        <v>3972215</v>
      </c>
      <c r="D19" s="9">
        <v>29463834</v>
      </c>
    </row>
    <row r="20" spans="1:4" x14ac:dyDescent="0.25">
      <c r="A20" s="2" t="s">
        <v>134</v>
      </c>
      <c r="B20" s="3" t="s">
        <v>135</v>
      </c>
      <c r="C20" s="9">
        <v>0</v>
      </c>
      <c r="D20" s="9">
        <v>0</v>
      </c>
    </row>
    <row r="21" spans="1:4" ht="25.5" x14ac:dyDescent="0.25">
      <c r="A21" s="4" t="s">
        <v>136</v>
      </c>
      <c r="B21" s="5" t="s">
        <v>137</v>
      </c>
      <c r="C21" s="10">
        <f>SUM(C18:C20)</f>
        <v>3972215</v>
      </c>
      <c r="D21" s="10">
        <f>SUM(D18:D20)</f>
        <v>29463834</v>
      </c>
    </row>
    <row r="22" spans="1:4" x14ac:dyDescent="0.25">
      <c r="A22" s="2" t="s">
        <v>138</v>
      </c>
      <c r="B22" s="3" t="s">
        <v>139</v>
      </c>
      <c r="C22" s="9">
        <v>2670000</v>
      </c>
      <c r="D22" s="9">
        <v>2740000</v>
      </c>
    </row>
    <row r="23" spans="1:4" x14ac:dyDescent="0.25">
      <c r="A23" s="2" t="s">
        <v>140</v>
      </c>
      <c r="B23" s="3" t="s">
        <v>141</v>
      </c>
      <c r="C23" s="9">
        <v>0</v>
      </c>
      <c r="D23" s="9">
        <v>0</v>
      </c>
    </row>
    <row r="24" spans="1:4" x14ac:dyDescent="0.25">
      <c r="A24" s="2" t="s">
        <v>142</v>
      </c>
      <c r="B24" s="3" t="s">
        <v>143</v>
      </c>
      <c r="C24" s="9">
        <v>0</v>
      </c>
      <c r="D24" s="9">
        <v>0</v>
      </c>
    </row>
    <row r="25" spans="1:4" x14ac:dyDescent="0.25">
      <c r="A25" s="2" t="s">
        <v>144</v>
      </c>
      <c r="B25" s="3" t="s">
        <v>145</v>
      </c>
      <c r="C25" s="9">
        <v>4200000</v>
      </c>
      <c r="D25" s="9">
        <v>4766000</v>
      </c>
    </row>
    <row r="26" spans="1:4" ht="25.5" x14ac:dyDescent="0.25">
      <c r="A26" s="2" t="s">
        <v>72</v>
      </c>
      <c r="B26" s="3" t="s">
        <v>146</v>
      </c>
      <c r="C26" s="9">
        <v>0</v>
      </c>
      <c r="D26" s="9">
        <v>0</v>
      </c>
    </row>
    <row r="27" spans="1:4" x14ac:dyDescent="0.25">
      <c r="A27" s="2" t="s">
        <v>147</v>
      </c>
      <c r="B27" s="3" t="s">
        <v>148</v>
      </c>
      <c r="C27" s="9">
        <v>2000000</v>
      </c>
      <c r="D27" s="9">
        <v>55479</v>
      </c>
    </row>
    <row r="28" spans="1:4" ht="25.5" x14ac:dyDescent="0.25">
      <c r="A28" s="2" t="s">
        <v>149</v>
      </c>
      <c r="B28" s="3" t="s">
        <v>150</v>
      </c>
      <c r="C28" s="9">
        <v>0</v>
      </c>
      <c r="D28" s="9">
        <v>0</v>
      </c>
    </row>
    <row r="29" spans="1:4" ht="25.5" x14ac:dyDescent="0.25">
      <c r="A29" s="2" t="s">
        <v>151</v>
      </c>
      <c r="B29" s="3" t="s">
        <v>152</v>
      </c>
      <c r="C29" s="9">
        <f>C25+C27</f>
        <v>6200000</v>
      </c>
      <c r="D29" s="9">
        <f>D25+D27</f>
        <v>4821479</v>
      </c>
    </row>
    <row r="30" spans="1:4" x14ac:dyDescent="0.25">
      <c r="A30" s="2" t="s">
        <v>153</v>
      </c>
      <c r="B30" s="3" t="s">
        <v>154</v>
      </c>
      <c r="C30" s="9">
        <v>0</v>
      </c>
      <c r="D30" s="9">
        <v>0</v>
      </c>
    </row>
    <row r="31" spans="1:4" x14ac:dyDescent="0.25">
      <c r="A31" s="4" t="s">
        <v>155</v>
      </c>
      <c r="B31" s="5" t="s">
        <v>156</v>
      </c>
      <c r="C31" s="10">
        <f>C22+C29</f>
        <v>8870000</v>
      </c>
      <c r="D31" s="10">
        <f>D22+D29</f>
        <v>7561479</v>
      </c>
    </row>
    <row r="32" spans="1:4" x14ac:dyDescent="0.25">
      <c r="A32" s="2" t="s">
        <v>157</v>
      </c>
      <c r="B32" s="3" t="s">
        <v>158</v>
      </c>
      <c r="C32" s="9">
        <v>1840000</v>
      </c>
      <c r="D32" s="9">
        <v>1619064</v>
      </c>
    </row>
    <row r="33" spans="1:4" ht="25.5" x14ac:dyDescent="0.25">
      <c r="A33" s="2" t="s">
        <v>159</v>
      </c>
      <c r="B33" s="3" t="s">
        <v>160</v>
      </c>
      <c r="C33" s="9">
        <v>0</v>
      </c>
      <c r="D33" s="9">
        <v>0</v>
      </c>
    </row>
    <row r="34" spans="1:4" x14ac:dyDescent="0.25">
      <c r="A34" s="2" t="s">
        <v>92</v>
      </c>
      <c r="B34" s="3" t="s">
        <v>161</v>
      </c>
      <c r="C34" s="9">
        <v>0</v>
      </c>
      <c r="D34" s="9">
        <v>2871000</v>
      </c>
    </row>
    <row r="35" spans="1:4" x14ac:dyDescent="0.25">
      <c r="A35" s="2" t="s">
        <v>162</v>
      </c>
      <c r="B35" s="3" t="s">
        <v>163</v>
      </c>
      <c r="C35" s="9">
        <v>0</v>
      </c>
      <c r="D35" s="9">
        <v>0</v>
      </c>
    </row>
    <row r="36" spans="1:4" x14ac:dyDescent="0.25">
      <c r="A36" s="2" t="s">
        <v>100</v>
      </c>
      <c r="B36" s="3" t="s">
        <v>164</v>
      </c>
      <c r="C36" s="9">
        <v>5700000</v>
      </c>
      <c r="D36" s="9">
        <v>5429084</v>
      </c>
    </row>
    <row r="37" spans="1:4" ht="25.5" x14ac:dyDescent="0.25">
      <c r="A37" s="2" t="s">
        <v>165</v>
      </c>
      <c r="B37" s="3" t="s">
        <v>166</v>
      </c>
      <c r="C37" s="9">
        <v>0</v>
      </c>
      <c r="D37" s="9">
        <v>0</v>
      </c>
    </row>
    <row r="38" spans="1:4" ht="25.5" x14ac:dyDescent="0.25">
      <c r="A38" s="2" t="s">
        <v>167</v>
      </c>
      <c r="B38" s="3" t="s">
        <v>168</v>
      </c>
      <c r="C38" s="9">
        <v>0</v>
      </c>
      <c r="D38" s="9">
        <v>0</v>
      </c>
    </row>
    <row r="39" spans="1:4" x14ac:dyDescent="0.25">
      <c r="A39" s="2" t="s">
        <v>169</v>
      </c>
      <c r="B39" s="3" t="s">
        <v>170</v>
      </c>
      <c r="C39" s="9">
        <v>0</v>
      </c>
      <c r="D39" s="9">
        <v>595890</v>
      </c>
    </row>
    <row r="40" spans="1:4" x14ac:dyDescent="0.25">
      <c r="A40" s="2" t="s">
        <v>171</v>
      </c>
      <c r="B40" s="3" t="s">
        <v>172</v>
      </c>
      <c r="C40" s="9">
        <v>0</v>
      </c>
      <c r="D40" s="9">
        <v>1193481</v>
      </c>
    </row>
    <row r="41" spans="1:4" ht="25.5" x14ac:dyDescent="0.25">
      <c r="A41" s="4" t="s">
        <v>173</v>
      </c>
      <c r="B41" s="5" t="s">
        <v>174</v>
      </c>
      <c r="C41" s="10">
        <f>C32+C34+C36+C38+C39+C40</f>
        <v>7540000</v>
      </c>
      <c r="D41" s="10">
        <f>D32+D34+D36+D38+D39+D40</f>
        <v>11708519</v>
      </c>
    </row>
    <row r="42" spans="1:4" ht="25.5" x14ac:dyDescent="0.25">
      <c r="A42" s="2" t="s">
        <v>175</v>
      </c>
      <c r="B42" s="3" t="s">
        <v>176</v>
      </c>
      <c r="C42" s="9">
        <v>0</v>
      </c>
      <c r="D42" s="9">
        <v>557000</v>
      </c>
    </row>
    <row r="43" spans="1:4" x14ac:dyDescent="0.25">
      <c r="A43" s="2" t="s">
        <v>177</v>
      </c>
      <c r="B43" s="3" t="s">
        <v>361</v>
      </c>
      <c r="C43" s="9">
        <v>0</v>
      </c>
      <c r="D43" s="9">
        <v>0</v>
      </c>
    </row>
    <row r="44" spans="1:4" ht="25.5" x14ac:dyDescent="0.25">
      <c r="A44" s="4" t="s">
        <v>179</v>
      </c>
      <c r="B44" s="5" t="s">
        <v>180</v>
      </c>
      <c r="C44" s="10">
        <f>C42</f>
        <v>0</v>
      </c>
      <c r="D44" s="10">
        <f>D42</f>
        <v>557000</v>
      </c>
    </row>
    <row r="45" spans="1:4" ht="25.5" x14ac:dyDescent="0.25">
      <c r="A45" s="4" t="s">
        <v>181</v>
      </c>
      <c r="B45" s="5" t="s">
        <v>182</v>
      </c>
      <c r="C45" s="10">
        <f>C17+C21+C31+C41+C44</f>
        <v>96370011</v>
      </c>
      <c r="D45" s="10">
        <f>D17+D21+D31+D41+D44</f>
        <v>133779252</v>
      </c>
    </row>
    <row r="46" spans="1:4" ht="25.5" x14ac:dyDescent="0.25">
      <c r="A46" s="2" t="s">
        <v>6</v>
      </c>
      <c r="B46" s="3" t="s">
        <v>183</v>
      </c>
      <c r="C46" s="9"/>
      <c r="D46" s="9"/>
    </row>
    <row r="47" spans="1:4" ht="25.5" x14ac:dyDescent="0.25">
      <c r="A47" s="2" t="s">
        <v>113</v>
      </c>
      <c r="B47" s="3" t="s">
        <v>184</v>
      </c>
      <c r="C47" s="9"/>
      <c r="D47" s="9"/>
    </row>
    <row r="48" spans="1:4" ht="25.5" x14ac:dyDescent="0.25">
      <c r="A48" s="2" t="s">
        <v>115</v>
      </c>
      <c r="B48" s="3" t="s">
        <v>185</v>
      </c>
      <c r="C48" s="9"/>
      <c r="D48" s="9"/>
    </row>
    <row r="49" spans="1:4" ht="25.5" x14ac:dyDescent="0.25">
      <c r="A49" s="2" t="s">
        <v>117</v>
      </c>
      <c r="B49" s="3" t="s">
        <v>186</v>
      </c>
      <c r="C49" s="9"/>
      <c r="D49" s="9"/>
    </row>
    <row r="50" spans="1:4" ht="25.5" x14ac:dyDescent="0.25">
      <c r="A50" s="2" t="s">
        <v>119</v>
      </c>
      <c r="B50" s="3" t="s">
        <v>187</v>
      </c>
      <c r="C50" s="10"/>
      <c r="D50" s="10"/>
    </row>
    <row r="51" spans="1:4" x14ac:dyDescent="0.25">
      <c r="A51" s="2" t="s">
        <v>188</v>
      </c>
      <c r="B51" s="3" t="s">
        <v>189</v>
      </c>
      <c r="C51" s="9"/>
      <c r="D51" s="9"/>
    </row>
    <row r="52" spans="1:4" x14ac:dyDescent="0.25">
      <c r="A52" s="2" t="s">
        <v>121</v>
      </c>
      <c r="B52" s="3" t="s">
        <v>190</v>
      </c>
      <c r="C52" s="9"/>
      <c r="D52" s="9"/>
    </row>
    <row r="53" spans="1:4" x14ac:dyDescent="0.25">
      <c r="A53" s="2" t="s">
        <v>191</v>
      </c>
      <c r="B53" s="3" t="s">
        <v>192</v>
      </c>
      <c r="C53" s="9"/>
      <c r="D53" s="9"/>
    </row>
    <row r="54" spans="1:4" ht="25.5" x14ac:dyDescent="0.25">
      <c r="A54" s="2" t="s">
        <v>193</v>
      </c>
      <c r="B54" s="3" t="s">
        <v>194</v>
      </c>
      <c r="C54" s="10"/>
      <c r="D54" s="10"/>
    </row>
    <row r="55" spans="1:4" x14ac:dyDescent="0.25">
      <c r="A55" s="2" t="s">
        <v>195</v>
      </c>
      <c r="B55" s="3" t="s">
        <v>196</v>
      </c>
      <c r="C55" s="9"/>
      <c r="D55" s="9"/>
    </row>
    <row r="56" spans="1:4" x14ac:dyDescent="0.25">
      <c r="A56" s="2" t="s">
        <v>197</v>
      </c>
      <c r="B56" s="3" t="s">
        <v>198</v>
      </c>
      <c r="C56" s="9"/>
      <c r="D56" s="9"/>
    </row>
    <row r="57" spans="1:4" x14ac:dyDescent="0.25">
      <c r="A57" s="2" t="s">
        <v>199</v>
      </c>
      <c r="B57" s="3" t="s">
        <v>200</v>
      </c>
      <c r="C57" s="9">
        <v>26100275</v>
      </c>
      <c r="D57" s="9">
        <v>22498665</v>
      </c>
    </row>
    <row r="58" spans="1:4" x14ac:dyDescent="0.25">
      <c r="A58" s="2" t="s">
        <v>8</v>
      </c>
      <c r="B58" s="3" t="s">
        <v>201</v>
      </c>
      <c r="C58" s="10"/>
      <c r="D58" s="10"/>
    </row>
    <row r="59" spans="1:4" x14ac:dyDescent="0.25">
      <c r="A59" s="2" t="s">
        <v>202</v>
      </c>
      <c r="B59" s="3" t="s">
        <v>203</v>
      </c>
      <c r="C59" s="10">
        <v>26100275</v>
      </c>
      <c r="D59" s="10">
        <v>22498665</v>
      </c>
    </row>
    <row r="60" spans="1:4" x14ac:dyDescent="0.25">
      <c r="A60" s="2" t="s">
        <v>10</v>
      </c>
      <c r="B60" s="3" t="s">
        <v>204</v>
      </c>
      <c r="C60" s="33">
        <v>0</v>
      </c>
      <c r="D60" s="9">
        <v>2486391</v>
      </c>
    </row>
    <row r="61" spans="1:4" x14ac:dyDescent="0.25">
      <c r="A61" s="2" t="s">
        <v>12</v>
      </c>
      <c r="B61" s="3" t="s">
        <v>205</v>
      </c>
      <c r="C61" s="33"/>
      <c r="D61" s="33"/>
    </row>
    <row r="62" spans="1:4" x14ac:dyDescent="0.25">
      <c r="A62" s="2" t="s">
        <v>14</v>
      </c>
      <c r="B62" s="3" t="s">
        <v>206</v>
      </c>
      <c r="C62" s="33"/>
      <c r="D62" s="33"/>
    </row>
    <row r="63" spans="1:4" x14ac:dyDescent="0.25">
      <c r="A63" s="2" t="s">
        <v>16</v>
      </c>
      <c r="B63" s="3" t="s">
        <v>207</v>
      </c>
      <c r="C63" s="33"/>
      <c r="D63" s="33"/>
    </row>
    <row r="64" spans="1:4" x14ac:dyDescent="0.25">
      <c r="A64" s="2" t="s">
        <v>18</v>
      </c>
      <c r="B64" s="3" t="s">
        <v>208</v>
      </c>
      <c r="C64" s="33"/>
      <c r="D64" s="33"/>
    </row>
    <row r="65" spans="1:4" x14ac:dyDescent="0.25">
      <c r="A65" s="2" t="s">
        <v>20</v>
      </c>
      <c r="B65" s="3" t="s">
        <v>209</v>
      </c>
      <c r="C65" s="33"/>
      <c r="D65" s="33"/>
    </row>
    <row r="66" spans="1:4" x14ac:dyDescent="0.25">
      <c r="A66" s="2" t="s">
        <v>22</v>
      </c>
      <c r="B66" s="3" t="s">
        <v>210</v>
      </c>
      <c r="C66" s="33"/>
      <c r="D66" s="33"/>
    </row>
    <row r="67" spans="1:4" x14ac:dyDescent="0.25">
      <c r="A67" s="2" t="s">
        <v>24</v>
      </c>
      <c r="B67" s="3" t="s">
        <v>211</v>
      </c>
      <c r="C67" s="33"/>
      <c r="D67" s="33"/>
    </row>
    <row r="68" spans="1:4" ht="25.5" x14ac:dyDescent="0.25">
      <c r="A68" s="4" t="s">
        <v>212</v>
      </c>
      <c r="B68" s="5" t="s">
        <v>213</v>
      </c>
      <c r="C68" s="10">
        <f>SUM(C59:C67)</f>
        <v>26100275</v>
      </c>
      <c r="D68" s="10">
        <f>SUM(D59:D67)</f>
        <v>24985056</v>
      </c>
    </row>
    <row r="69" spans="1:4" ht="25.5" x14ac:dyDescent="0.25">
      <c r="A69" s="2" t="s">
        <v>214</v>
      </c>
      <c r="B69" s="3" t="s">
        <v>215</v>
      </c>
      <c r="C69" s="33"/>
      <c r="D69" s="33"/>
    </row>
    <row r="70" spans="1:4" ht="25.5" x14ac:dyDescent="0.25">
      <c r="A70" s="2" t="s">
        <v>26</v>
      </c>
      <c r="B70" s="3" t="s">
        <v>216</v>
      </c>
      <c r="C70" s="33"/>
      <c r="D70" s="33"/>
    </row>
    <row r="71" spans="1:4" x14ac:dyDescent="0.25">
      <c r="A71" s="2" t="s">
        <v>217</v>
      </c>
      <c r="B71" s="3" t="s">
        <v>218</v>
      </c>
      <c r="C71" s="33"/>
      <c r="D71" s="33"/>
    </row>
    <row r="72" spans="1:4" ht="25.5" x14ac:dyDescent="0.25">
      <c r="A72" s="2" t="s">
        <v>219</v>
      </c>
      <c r="B72" s="3" t="s">
        <v>220</v>
      </c>
      <c r="C72" s="33"/>
      <c r="D72" s="33"/>
    </row>
    <row r="73" spans="1:4" x14ac:dyDescent="0.25">
      <c r="A73" s="2" t="s">
        <v>221</v>
      </c>
      <c r="B73" s="3" t="s">
        <v>222</v>
      </c>
      <c r="C73" s="33"/>
      <c r="D73" s="33"/>
    </row>
    <row r="74" spans="1:4" x14ac:dyDescent="0.25">
      <c r="A74" s="2" t="s">
        <v>28</v>
      </c>
      <c r="B74" s="3" t="s">
        <v>223</v>
      </c>
      <c r="C74" s="33"/>
      <c r="D74" s="33"/>
    </row>
    <row r="75" spans="1:4" ht="25.5" x14ac:dyDescent="0.25">
      <c r="A75" s="2" t="s">
        <v>224</v>
      </c>
      <c r="B75" s="3" t="s">
        <v>225</v>
      </c>
      <c r="C75" s="33"/>
      <c r="D75" s="33"/>
    </row>
    <row r="76" spans="1:4" x14ac:dyDescent="0.25">
      <c r="A76" s="2" t="s">
        <v>30</v>
      </c>
      <c r="B76" s="3" t="s">
        <v>226</v>
      </c>
      <c r="C76" s="33"/>
      <c r="D76" s="33"/>
    </row>
    <row r="77" spans="1:4" x14ac:dyDescent="0.25">
      <c r="A77" s="4" t="s">
        <v>123</v>
      </c>
      <c r="B77" s="5" t="s">
        <v>227</v>
      </c>
      <c r="C77" s="34">
        <f>SUM(C68:C76)</f>
        <v>26100275</v>
      </c>
      <c r="D77" s="34">
        <f>SUM(D68:D76)</f>
        <v>24985056</v>
      </c>
    </row>
    <row r="78" spans="1:4" x14ac:dyDescent="0.25">
      <c r="A78" s="4"/>
      <c r="B78" s="5" t="s">
        <v>228</v>
      </c>
      <c r="C78" s="34">
        <f>C45+C77</f>
        <v>122470286</v>
      </c>
      <c r="D78" s="34">
        <f>D45+D77</f>
        <v>158764308</v>
      </c>
    </row>
    <row r="79" spans="1:4" x14ac:dyDescent="0.25">
      <c r="A79" s="4"/>
      <c r="B79" s="5"/>
      <c r="C79" s="34"/>
      <c r="D79" s="34"/>
    </row>
    <row r="80" spans="1:4" ht="15.75" x14ac:dyDescent="0.25">
      <c r="A80" s="33"/>
      <c r="B80" s="8" t="s">
        <v>229</v>
      </c>
      <c r="C80" s="33"/>
      <c r="D80" s="33"/>
    </row>
    <row r="81" spans="1:4" ht="30" x14ac:dyDescent="0.25">
      <c r="A81" s="1" t="s">
        <v>0</v>
      </c>
      <c r="B81" s="1" t="s">
        <v>1</v>
      </c>
      <c r="C81" s="1" t="s">
        <v>2</v>
      </c>
      <c r="D81" s="1" t="s">
        <v>3</v>
      </c>
    </row>
    <row r="82" spans="1:4" x14ac:dyDescent="0.25">
      <c r="A82" s="2" t="s">
        <v>6</v>
      </c>
      <c r="B82" s="3" t="s">
        <v>7</v>
      </c>
      <c r="C82" s="9">
        <v>16578072</v>
      </c>
      <c r="D82" s="9">
        <v>16578072</v>
      </c>
    </row>
    <row r="83" spans="1:4" x14ac:dyDescent="0.25">
      <c r="A83" s="2" t="s">
        <v>8</v>
      </c>
      <c r="B83" s="3" t="s">
        <v>9</v>
      </c>
      <c r="C83" s="9">
        <v>240000</v>
      </c>
      <c r="D83" s="9">
        <v>299317</v>
      </c>
    </row>
    <row r="84" spans="1:4" x14ac:dyDescent="0.25">
      <c r="A84" s="2" t="s">
        <v>10</v>
      </c>
      <c r="B84" s="3" t="s">
        <v>11</v>
      </c>
      <c r="C84" s="9">
        <v>16818072</v>
      </c>
      <c r="D84" s="9">
        <v>16877389</v>
      </c>
    </row>
    <row r="85" spans="1:4" x14ac:dyDescent="0.25">
      <c r="A85" s="2" t="s">
        <v>12</v>
      </c>
      <c r="B85" s="3" t="s">
        <v>13</v>
      </c>
      <c r="C85" s="9">
        <v>4584000</v>
      </c>
      <c r="D85" s="9">
        <v>4524683</v>
      </c>
    </row>
    <row r="86" spans="1:4" ht="25.5" x14ac:dyDescent="0.25">
      <c r="A86" s="2" t="s">
        <v>14</v>
      </c>
      <c r="B86" s="3" t="s">
        <v>15</v>
      </c>
      <c r="C86" s="9"/>
      <c r="D86" s="9"/>
    </row>
    <row r="87" spans="1:4" x14ac:dyDescent="0.25">
      <c r="A87" s="2" t="s">
        <v>16</v>
      </c>
      <c r="B87" s="3" t="s">
        <v>17</v>
      </c>
      <c r="C87" s="9"/>
      <c r="D87" s="9"/>
    </row>
    <row r="88" spans="1:4" x14ac:dyDescent="0.25">
      <c r="A88" s="2" t="s">
        <v>18</v>
      </c>
      <c r="B88" s="3" t="s">
        <v>19</v>
      </c>
      <c r="C88" s="9">
        <v>4584000</v>
      </c>
      <c r="D88" s="9">
        <v>4524683</v>
      </c>
    </row>
    <row r="89" spans="1:4" x14ac:dyDescent="0.25">
      <c r="A89" s="4" t="s">
        <v>20</v>
      </c>
      <c r="B89" s="5" t="s">
        <v>21</v>
      </c>
      <c r="C89" s="10">
        <f>C84+C88</f>
        <v>21402072</v>
      </c>
      <c r="D89" s="10">
        <f>D84+D88</f>
        <v>21402072</v>
      </c>
    </row>
    <row r="90" spans="1:4" ht="25.5" x14ac:dyDescent="0.25">
      <c r="A90" s="4" t="s">
        <v>22</v>
      </c>
      <c r="B90" s="5" t="s">
        <v>23</v>
      </c>
      <c r="C90" s="10">
        <v>3146128</v>
      </c>
      <c r="D90" s="10">
        <v>3146128</v>
      </c>
    </row>
    <row r="91" spans="1:4" x14ac:dyDescent="0.25">
      <c r="A91" s="2" t="s">
        <v>24</v>
      </c>
      <c r="B91" s="3" t="s">
        <v>25</v>
      </c>
      <c r="C91" s="9">
        <v>0</v>
      </c>
      <c r="D91" s="9">
        <v>0</v>
      </c>
    </row>
    <row r="92" spans="1:4" x14ac:dyDescent="0.25">
      <c r="A92" s="2" t="s">
        <v>26</v>
      </c>
      <c r="B92" s="3" t="s">
        <v>27</v>
      </c>
      <c r="C92" s="9">
        <v>0</v>
      </c>
      <c r="D92" s="9">
        <v>0</v>
      </c>
    </row>
    <row r="93" spans="1:4" x14ac:dyDescent="0.25">
      <c r="A93" s="2" t="s">
        <v>28</v>
      </c>
      <c r="B93" s="3" t="s">
        <v>29</v>
      </c>
      <c r="C93" s="9">
        <v>3831863</v>
      </c>
      <c r="D93" s="9">
        <v>3424979</v>
      </c>
    </row>
    <row r="94" spans="1:4" x14ac:dyDescent="0.25">
      <c r="A94" s="2" t="s">
        <v>30</v>
      </c>
      <c r="B94" s="3" t="s">
        <v>31</v>
      </c>
      <c r="C94" s="9">
        <f>C93</f>
        <v>3831863</v>
      </c>
      <c r="D94" s="9">
        <f>D93</f>
        <v>3424979</v>
      </c>
    </row>
    <row r="95" spans="1:4" x14ac:dyDescent="0.25">
      <c r="A95" s="2">
        <v>32</v>
      </c>
      <c r="B95" s="3" t="s">
        <v>362</v>
      </c>
      <c r="C95" s="9">
        <v>0</v>
      </c>
      <c r="D95" s="9">
        <v>29500</v>
      </c>
    </row>
    <row r="96" spans="1:4" x14ac:dyDescent="0.25">
      <c r="A96" s="2" t="s">
        <v>32</v>
      </c>
      <c r="B96" s="3" t="s">
        <v>33</v>
      </c>
      <c r="C96" s="9">
        <v>230000</v>
      </c>
      <c r="D96" s="9">
        <v>244189</v>
      </c>
    </row>
    <row r="97" spans="1:4" x14ac:dyDescent="0.25">
      <c r="A97" s="2" t="s">
        <v>34</v>
      </c>
      <c r="B97" s="3" t="s">
        <v>35</v>
      </c>
      <c r="C97" s="9">
        <f>C95+C96</f>
        <v>230000</v>
      </c>
      <c r="D97" s="9">
        <f>D95+D96</f>
        <v>273689</v>
      </c>
    </row>
    <row r="98" spans="1:4" x14ac:dyDescent="0.25">
      <c r="A98" s="2" t="s">
        <v>36</v>
      </c>
      <c r="B98" s="3" t="s">
        <v>37</v>
      </c>
      <c r="C98" s="9">
        <v>2670252</v>
      </c>
      <c r="D98" s="9">
        <v>2983605</v>
      </c>
    </row>
    <row r="99" spans="1:4" x14ac:dyDescent="0.25">
      <c r="A99" s="2" t="s">
        <v>38</v>
      </c>
      <c r="B99" s="3" t="s">
        <v>39</v>
      </c>
      <c r="C99" s="9">
        <v>14916762</v>
      </c>
      <c r="D99" s="9">
        <v>14908706</v>
      </c>
    </row>
    <row r="100" spans="1:4" x14ac:dyDescent="0.25">
      <c r="A100" s="2" t="s">
        <v>40</v>
      </c>
      <c r="B100" s="3" t="s">
        <v>41</v>
      </c>
      <c r="C100" s="9">
        <v>1288704</v>
      </c>
      <c r="D100" s="9">
        <v>252022</v>
      </c>
    </row>
    <row r="101" spans="1:4" x14ac:dyDescent="0.25">
      <c r="A101" s="2" t="s">
        <v>42</v>
      </c>
      <c r="B101" s="3" t="s">
        <v>43</v>
      </c>
      <c r="C101" s="9"/>
      <c r="D101" s="9">
        <v>470260</v>
      </c>
    </row>
    <row r="102" spans="1:4" x14ac:dyDescent="0.25">
      <c r="A102" s="2" t="s">
        <v>44</v>
      </c>
      <c r="B102" s="3" t="s">
        <v>45</v>
      </c>
      <c r="C102" s="9"/>
      <c r="D102" s="9"/>
    </row>
    <row r="103" spans="1:4" x14ac:dyDescent="0.25">
      <c r="A103" s="2" t="s">
        <v>46</v>
      </c>
      <c r="B103" s="3" t="s">
        <v>47</v>
      </c>
      <c r="C103" s="9"/>
      <c r="D103" s="9">
        <v>1038590</v>
      </c>
    </row>
    <row r="104" spans="1:4" x14ac:dyDescent="0.25">
      <c r="A104" s="2" t="s">
        <v>48</v>
      </c>
      <c r="B104" s="3" t="s">
        <v>49</v>
      </c>
      <c r="C104" s="9">
        <v>4317999</v>
      </c>
      <c r="D104" s="9">
        <v>3928951</v>
      </c>
    </row>
    <row r="105" spans="1:4" x14ac:dyDescent="0.25">
      <c r="A105" s="2" t="s">
        <v>50</v>
      </c>
      <c r="B105" s="3" t="s">
        <v>51</v>
      </c>
      <c r="C105" s="9"/>
      <c r="D105" s="9"/>
    </row>
    <row r="106" spans="1:4" x14ac:dyDescent="0.25">
      <c r="A106" s="2" t="s">
        <v>52</v>
      </c>
      <c r="B106" s="3" t="s">
        <v>53</v>
      </c>
      <c r="C106" s="9">
        <f>C98+C99+C100+C101+C102+C103+C104</f>
        <v>23193717</v>
      </c>
      <c r="D106" s="9">
        <f>D98+D99+D100+D101+D102+D103+D104</f>
        <v>23582134</v>
      </c>
    </row>
    <row r="107" spans="1:4" ht="25.5" x14ac:dyDescent="0.25">
      <c r="A107" s="2" t="s">
        <v>54</v>
      </c>
      <c r="B107" s="3" t="s">
        <v>55</v>
      </c>
      <c r="C107" s="9">
        <v>6681454</v>
      </c>
      <c r="D107" s="9">
        <v>6528762</v>
      </c>
    </row>
    <row r="108" spans="1:4" x14ac:dyDescent="0.25">
      <c r="A108" s="2">
        <v>51</v>
      </c>
      <c r="B108" s="3" t="s">
        <v>363</v>
      </c>
      <c r="C108" s="9">
        <v>0</v>
      </c>
      <c r="D108" s="9">
        <v>76</v>
      </c>
    </row>
    <row r="109" spans="1:4" x14ac:dyDescent="0.25">
      <c r="A109" s="2" t="s">
        <v>56</v>
      </c>
      <c r="B109" s="3" t="s">
        <v>57</v>
      </c>
      <c r="C109" s="9">
        <v>200000</v>
      </c>
      <c r="D109" s="9">
        <v>4000</v>
      </c>
    </row>
    <row r="110" spans="1:4" ht="25.5" x14ac:dyDescent="0.25">
      <c r="A110" s="2" t="s">
        <v>58</v>
      </c>
      <c r="B110" s="3" t="s">
        <v>59</v>
      </c>
      <c r="C110" s="9">
        <f>C107+C108+C109</f>
        <v>6881454</v>
      </c>
      <c r="D110" s="9">
        <f>D107+D108+D109</f>
        <v>6532838</v>
      </c>
    </row>
    <row r="111" spans="1:4" x14ac:dyDescent="0.25">
      <c r="A111" s="4" t="s">
        <v>60</v>
      </c>
      <c r="B111" s="5" t="s">
        <v>61</v>
      </c>
      <c r="C111" s="10">
        <f>C94+C97+C106+C110</f>
        <v>34137034</v>
      </c>
      <c r="D111" s="10">
        <f>D94+D97+D106+D110</f>
        <v>33813640</v>
      </c>
    </row>
    <row r="112" spans="1:4" x14ac:dyDescent="0.25">
      <c r="A112" s="2" t="s">
        <v>62</v>
      </c>
      <c r="B112" s="3" t="s">
        <v>63</v>
      </c>
      <c r="C112" s="9">
        <v>103000</v>
      </c>
      <c r="D112" s="9">
        <v>103000</v>
      </c>
    </row>
    <row r="113" spans="1:4" x14ac:dyDescent="0.25">
      <c r="A113" s="2" t="s">
        <v>64</v>
      </c>
      <c r="B113" s="3" t="s">
        <v>65</v>
      </c>
      <c r="C113" s="9">
        <v>4164000</v>
      </c>
      <c r="D113" s="9">
        <v>2821795</v>
      </c>
    </row>
    <row r="114" spans="1:4" x14ac:dyDescent="0.25">
      <c r="A114" s="2" t="s">
        <v>66</v>
      </c>
      <c r="B114" s="3" t="s">
        <v>67</v>
      </c>
      <c r="C114" s="9"/>
      <c r="D114" s="9"/>
    </row>
    <row r="115" spans="1:4" ht="25.5" x14ac:dyDescent="0.25">
      <c r="A115" s="2" t="s">
        <v>68</v>
      </c>
      <c r="B115" s="3" t="s">
        <v>69</v>
      </c>
      <c r="C115" s="9"/>
      <c r="D115" s="9"/>
    </row>
    <row r="116" spans="1:4" ht="25.5" x14ac:dyDescent="0.25">
      <c r="A116" s="4" t="s">
        <v>70</v>
      </c>
      <c r="B116" s="5" t="s">
        <v>71</v>
      </c>
      <c r="C116" s="10">
        <f>SUM(C112:C115)</f>
        <v>4267000</v>
      </c>
      <c r="D116" s="10">
        <f>SUM(D112:D115)</f>
        <v>2924795</v>
      </c>
    </row>
    <row r="117" spans="1:4" ht="25.5" x14ac:dyDescent="0.25">
      <c r="A117" s="2" t="s">
        <v>72</v>
      </c>
      <c r="B117" s="3" t="s">
        <v>73</v>
      </c>
      <c r="C117" s="9">
        <v>0</v>
      </c>
      <c r="D117" s="9">
        <v>775042</v>
      </c>
    </row>
    <row r="118" spans="1:4" x14ac:dyDescent="0.25">
      <c r="A118" s="2" t="s">
        <v>74</v>
      </c>
      <c r="B118" s="3" t="s">
        <v>75</v>
      </c>
      <c r="C118" s="9">
        <v>0</v>
      </c>
      <c r="D118" s="9">
        <v>775042</v>
      </c>
    </row>
    <row r="119" spans="1:4" ht="25.5" x14ac:dyDescent="0.25">
      <c r="A119" s="2" t="s">
        <v>76</v>
      </c>
      <c r="B119" s="3" t="s">
        <v>77</v>
      </c>
      <c r="C119" s="9">
        <v>739000</v>
      </c>
      <c r="D119" s="9">
        <v>741069</v>
      </c>
    </row>
    <row r="120" spans="1:4" x14ac:dyDescent="0.25">
      <c r="A120" s="2" t="s">
        <v>78</v>
      </c>
      <c r="B120" s="3" t="s">
        <v>79</v>
      </c>
      <c r="C120" s="9"/>
      <c r="D120" s="9"/>
    </row>
    <row r="121" spans="1:4" x14ac:dyDescent="0.25">
      <c r="A121" s="2" t="s">
        <v>80</v>
      </c>
      <c r="B121" s="3" t="s">
        <v>81</v>
      </c>
      <c r="C121" s="9"/>
      <c r="D121" s="9"/>
    </row>
    <row r="122" spans="1:4" x14ac:dyDescent="0.25">
      <c r="A122" s="2" t="s">
        <v>82</v>
      </c>
      <c r="B122" s="3" t="s">
        <v>83</v>
      </c>
      <c r="C122" s="9"/>
      <c r="D122" s="9"/>
    </row>
    <row r="123" spans="1:4" ht="25.5" x14ac:dyDescent="0.25">
      <c r="A123" s="2" t="s">
        <v>84</v>
      </c>
      <c r="B123" s="3" t="s">
        <v>85</v>
      </c>
      <c r="C123" s="9">
        <v>2959998</v>
      </c>
      <c r="D123" s="9">
        <v>3056039</v>
      </c>
    </row>
    <row r="124" spans="1:4" x14ac:dyDescent="0.25">
      <c r="A124" s="2" t="s">
        <v>86</v>
      </c>
      <c r="B124" s="3" t="s">
        <v>87</v>
      </c>
      <c r="C124" s="9"/>
      <c r="D124" s="9"/>
    </row>
    <row r="125" spans="1:4" x14ac:dyDescent="0.25">
      <c r="A125" s="2" t="s">
        <v>88</v>
      </c>
      <c r="B125" s="3" t="s">
        <v>89</v>
      </c>
      <c r="C125" s="9"/>
      <c r="D125" s="9"/>
    </row>
    <row r="126" spans="1:4" x14ac:dyDescent="0.25">
      <c r="A126" s="2" t="s">
        <v>90</v>
      </c>
      <c r="B126" s="3" t="s">
        <v>91</v>
      </c>
      <c r="C126" s="9">
        <v>9694970</v>
      </c>
      <c r="D126" s="9">
        <v>9694970</v>
      </c>
    </row>
    <row r="127" spans="1:4" ht="38.25" x14ac:dyDescent="0.25">
      <c r="A127" s="4" t="s">
        <v>92</v>
      </c>
      <c r="B127" s="5" t="s">
        <v>93</v>
      </c>
      <c r="C127" s="10">
        <f>C126+C123+C119</f>
        <v>13393968</v>
      </c>
      <c r="D127" s="10">
        <f>D118+D126+D123+D119</f>
        <v>14267120</v>
      </c>
    </row>
    <row r="128" spans="1:4" x14ac:dyDescent="0.25">
      <c r="A128" s="2" t="s">
        <v>94</v>
      </c>
      <c r="B128" s="3" t="s">
        <v>95</v>
      </c>
      <c r="C128" s="9">
        <v>0</v>
      </c>
      <c r="D128" s="9">
        <v>330020</v>
      </c>
    </row>
    <row r="129" spans="1:4" x14ac:dyDescent="0.25">
      <c r="A129" s="2" t="s">
        <v>96</v>
      </c>
      <c r="B129" s="3" t="s">
        <v>97</v>
      </c>
      <c r="C129" s="9">
        <v>4685030</v>
      </c>
      <c r="D129" s="9">
        <v>805780</v>
      </c>
    </row>
    <row r="130" spans="1:4" ht="25.5" x14ac:dyDescent="0.25">
      <c r="A130" s="2" t="s">
        <v>98</v>
      </c>
      <c r="B130" s="3" t="s">
        <v>99</v>
      </c>
      <c r="C130" s="9">
        <v>1264970</v>
      </c>
      <c r="D130" s="9">
        <v>306557</v>
      </c>
    </row>
    <row r="131" spans="1:4" x14ac:dyDescent="0.25">
      <c r="A131" s="4" t="s">
        <v>100</v>
      </c>
      <c r="B131" s="5" t="s">
        <v>101</v>
      </c>
      <c r="C131" s="10">
        <f>C128+C129+C130</f>
        <v>5950000</v>
      </c>
      <c r="D131" s="10">
        <f>D128+D129+D130</f>
        <v>1442357</v>
      </c>
    </row>
    <row r="132" spans="1:4" x14ac:dyDescent="0.25">
      <c r="A132" s="2" t="s">
        <v>102</v>
      </c>
      <c r="B132" s="3" t="s">
        <v>103</v>
      </c>
      <c r="C132" s="9">
        <v>9985005</v>
      </c>
      <c r="D132" s="9">
        <v>39806754</v>
      </c>
    </row>
    <row r="133" spans="1:4" x14ac:dyDescent="0.25">
      <c r="A133" s="2" t="s">
        <v>104</v>
      </c>
      <c r="B133" s="3" t="s">
        <v>105</v>
      </c>
      <c r="C133" s="9"/>
      <c r="D133" s="9">
        <v>700034</v>
      </c>
    </row>
    <row r="134" spans="1:4" ht="25.5" x14ac:dyDescent="0.25">
      <c r="A134" s="2" t="s">
        <v>106</v>
      </c>
      <c r="B134" s="3" t="s">
        <v>107</v>
      </c>
      <c r="C134" s="9">
        <v>2695977</v>
      </c>
      <c r="D134" s="9">
        <v>10936834</v>
      </c>
    </row>
    <row r="135" spans="1:4" x14ac:dyDescent="0.25">
      <c r="A135" s="4" t="s">
        <v>108</v>
      </c>
      <c r="B135" s="5" t="s">
        <v>109</v>
      </c>
      <c r="C135" s="10">
        <f>C132+C133+C134</f>
        <v>12680982</v>
      </c>
      <c r="D135" s="10">
        <f>D132+D133+D134</f>
        <v>51443622</v>
      </c>
    </row>
    <row r="136" spans="1:4" ht="31.5" x14ac:dyDescent="0.25">
      <c r="A136" s="7" t="s">
        <v>110</v>
      </c>
      <c r="B136" s="8" t="s">
        <v>111</v>
      </c>
      <c r="C136" s="11">
        <f>C89+C90+C111+C116+C127+C131+C135</f>
        <v>94977184</v>
      </c>
      <c r="D136" s="11">
        <f>D89+D90+D111+D116+D127+D131+D135</f>
        <v>128439734</v>
      </c>
    </row>
    <row r="137" spans="1:4" ht="25.5" x14ac:dyDescent="0.25">
      <c r="A137" s="2" t="s">
        <v>6</v>
      </c>
      <c r="B137" s="3" t="s">
        <v>230</v>
      </c>
      <c r="C137" s="33"/>
      <c r="D137" s="33"/>
    </row>
    <row r="138" spans="1:4" x14ac:dyDescent="0.25">
      <c r="A138" s="2" t="s">
        <v>113</v>
      </c>
      <c r="B138" s="3" t="s">
        <v>231</v>
      </c>
      <c r="C138" s="33"/>
      <c r="D138" s="33"/>
    </row>
    <row r="139" spans="1:4" ht="25.5" x14ac:dyDescent="0.25">
      <c r="A139" s="2" t="s">
        <v>115</v>
      </c>
      <c r="B139" s="3" t="s">
        <v>232</v>
      </c>
      <c r="C139" s="33"/>
      <c r="D139" s="33"/>
    </row>
    <row r="140" spans="1:4" ht="25.5" x14ac:dyDescent="0.25">
      <c r="A140" s="2" t="s">
        <v>117</v>
      </c>
      <c r="B140" s="3" t="s">
        <v>233</v>
      </c>
      <c r="C140" s="33"/>
      <c r="D140" s="33"/>
    </row>
    <row r="141" spans="1:4" x14ac:dyDescent="0.25">
      <c r="A141" s="2" t="s">
        <v>119</v>
      </c>
      <c r="B141" s="3" t="s">
        <v>234</v>
      </c>
      <c r="C141" s="33"/>
      <c r="D141" s="33"/>
    </row>
    <row r="142" spans="1:4" ht="25.5" x14ac:dyDescent="0.25">
      <c r="A142" s="2" t="s">
        <v>188</v>
      </c>
      <c r="B142" s="3" t="s">
        <v>235</v>
      </c>
      <c r="C142" s="33"/>
      <c r="D142" s="33"/>
    </row>
    <row r="143" spans="1:4" ht="25.5" x14ac:dyDescent="0.25">
      <c r="A143" s="2" t="s">
        <v>121</v>
      </c>
      <c r="B143" s="3" t="s">
        <v>236</v>
      </c>
      <c r="C143" s="33"/>
      <c r="D143" s="33"/>
    </row>
    <row r="144" spans="1:4" x14ac:dyDescent="0.25">
      <c r="A144" s="2" t="s">
        <v>191</v>
      </c>
      <c r="B144" s="3" t="s">
        <v>237</v>
      </c>
      <c r="C144" s="33"/>
      <c r="D144" s="33"/>
    </row>
    <row r="145" spans="1:4" x14ac:dyDescent="0.25">
      <c r="A145" s="2" t="s">
        <v>193</v>
      </c>
      <c r="B145" s="3" t="s">
        <v>238</v>
      </c>
      <c r="C145" s="33"/>
      <c r="D145" s="33"/>
    </row>
    <row r="146" spans="1:4" x14ac:dyDescent="0.25">
      <c r="A146" s="2" t="s">
        <v>195</v>
      </c>
      <c r="B146" s="3" t="s">
        <v>239</v>
      </c>
      <c r="C146" s="33"/>
      <c r="D146" s="33"/>
    </row>
    <row r="147" spans="1:4" x14ac:dyDescent="0.25">
      <c r="A147" s="2" t="s">
        <v>197</v>
      </c>
      <c r="B147" s="3" t="s">
        <v>240</v>
      </c>
      <c r="C147" s="33"/>
      <c r="D147" s="33"/>
    </row>
    <row r="148" spans="1:4" ht="25.5" x14ac:dyDescent="0.25">
      <c r="A148" s="2" t="s">
        <v>199</v>
      </c>
      <c r="B148" s="3" t="s">
        <v>241</v>
      </c>
      <c r="C148" s="33"/>
      <c r="D148" s="33"/>
    </row>
    <row r="149" spans="1:4" x14ac:dyDescent="0.25">
      <c r="A149" s="2" t="s">
        <v>8</v>
      </c>
      <c r="B149" s="3" t="s">
        <v>242</v>
      </c>
      <c r="C149" s="33"/>
      <c r="D149" s="33"/>
    </row>
    <row r="150" spans="1:4" x14ac:dyDescent="0.25">
      <c r="A150" s="2" t="s">
        <v>202</v>
      </c>
      <c r="B150" s="3" t="s">
        <v>243</v>
      </c>
      <c r="C150" s="33"/>
      <c r="D150" s="33"/>
    </row>
    <row r="151" spans="1:4" x14ac:dyDescent="0.25">
      <c r="A151" s="2" t="s">
        <v>10</v>
      </c>
      <c r="B151" s="3" t="s">
        <v>244</v>
      </c>
      <c r="C151" s="33"/>
      <c r="D151" s="33"/>
    </row>
    <row r="152" spans="1:4" x14ac:dyDescent="0.25">
      <c r="A152" s="2" t="s">
        <v>12</v>
      </c>
      <c r="B152" s="3" t="s">
        <v>245</v>
      </c>
      <c r="C152" s="33"/>
      <c r="D152" s="33"/>
    </row>
    <row r="153" spans="1:4" ht="25.5" x14ac:dyDescent="0.25">
      <c r="A153" s="2" t="s">
        <v>14</v>
      </c>
      <c r="B153" s="3" t="s">
        <v>246</v>
      </c>
      <c r="C153" s="33"/>
      <c r="D153" s="33"/>
    </row>
    <row r="154" spans="1:4" x14ac:dyDescent="0.25">
      <c r="A154" s="2" t="s">
        <v>16</v>
      </c>
      <c r="B154" s="3" t="s">
        <v>247</v>
      </c>
      <c r="C154" s="33"/>
      <c r="D154" s="33"/>
    </row>
    <row r="155" spans="1:4" x14ac:dyDescent="0.25">
      <c r="A155" s="2" t="s">
        <v>18</v>
      </c>
      <c r="B155" s="3" t="s">
        <v>248</v>
      </c>
      <c r="C155" s="33"/>
      <c r="D155" s="33"/>
    </row>
    <row r="156" spans="1:4" x14ac:dyDescent="0.25">
      <c r="A156" s="2" t="s">
        <v>20</v>
      </c>
      <c r="B156" s="3" t="s">
        <v>249</v>
      </c>
      <c r="C156" s="33"/>
      <c r="D156" s="33"/>
    </row>
    <row r="157" spans="1:4" ht="25.5" x14ac:dyDescent="0.25">
      <c r="A157" s="4" t="s">
        <v>22</v>
      </c>
      <c r="B157" s="5" t="s">
        <v>250</v>
      </c>
      <c r="C157" s="9">
        <v>2644672</v>
      </c>
      <c r="D157" s="9">
        <v>2909044</v>
      </c>
    </row>
    <row r="158" spans="1:4" x14ac:dyDescent="0.25">
      <c r="A158" s="2" t="s">
        <v>24</v>
      </c>
      <c r="B158" s="3" t="s">
        <v>251</v>
      </c>
      <c r="C158" s="9">
        <v>24848430</v>
      </c>
      <c r="D158" s="9">
        <v>27415530</v>
      </c>
    </row>
    <row r="159" spans="1:4" x14ac:dyDescent="0.25">
      <c r="A159" s="2" t="s">
        <v>212</v>
      </c>
      <c r="B159" s="3" t="s">
        <v>252</v>
      </c>
      <c r="C159" s="33"/>
      <c r="D159" s="33"/>
    </row>
    <row r="160" spans="1:4" x14ac:dyDescent="0.25">
      <c r="A160" s="2" t="s">
        <v>214</v>
      </c>
      <c r="B160" s="3" t="s">
        <v>253</v>
      </c>
      <c r="C160" s="33"/>
      <c r="D160" s="33"/>
    </row>
    <row r="161" spans="1:4" x14ac:dyDescent="0.25">
      <c r="A161" s="2" t="s">
        <v>26</v>
      </c>
      <c r="B161" s="3" t="s">
        <v>254</v>
      </c>
      <c r="C161" s="33"/>
      <c r="D161" s="33"/>
    </row>
    <row r="162" spans="1:4" x14ac:dyDescent="0.25">
      <c r="A162" s="2" t="s">
        <v>217</v>
      </c>
      <c r="B162" s="3" t="s">
        <v>255</v>
      </c>
      <c r="C162" s="33"/>
      <c r="D162" s="33"/>
    </row>
    <row r="163" spans="1:4" x14ac:dyDescent="0.25">
      <c r="A163" s="2" t="s">
        <v>219</v>
      </c>
      <c r="B163" s="3" t="s">
        <v>256</v>
      </c>
      <c r="C163" s="33"/>
      <c r="D163" s="33"/>
    </row>
    <row r="164" spans="1:4" x14ac:dyDescent="0.25">
      <c r="A164" s="2" t="s">
        <v>221</v>
      </c>
      <c r="B164" s="3" t="s">
        <v>257</v>
      </c>
      <c r="C164" s="33"/>
      <c r="D164" s="33"/>
    </row>
    <row r="165" spans="1:4" x14ac:dyDescent="0.25">
      <c r="A165" s="2" t="s">
        <v>28</v>
      </c>
      <c r="B165" s="3" t="s">
        <v>258</v>
      </c>
      <c r="C165" s="35">
        <f>SUM(C137:C164)</f>
        <v>27493102</v>
      </c>
      <c r="D165" s="35">
        <f>SUM(D137:D164)</f>
        <v>30324574</v>
      </c>
    </row>
    <row r="166" spans="1:4" x14ac:dyDescent="0.25">
      <c r="A166" s="2" t="s">
        <v>224</v>
      </c>
      <c r="B166" s="3" t="s">
        <v>259</v>
      </c>
      <c r="C166" s="33"/>
      <c r="D166" s="33"/>
    </row>
    <row r="167" spans="1:4" x14ac:dyDescent="0.25">
      <c r="A167" s="2" t="s">
        <v>30</v>
      </c>
      <c r="B167" s="3" t="s">
        <v>260</v>
      </c>
      <c r="C167" s="33"/>
      <c r="D167" s="33"/>
    </row>
    <row r="168" spans="1:4" x14ac:dyDescent="0.25">
      <c r="A168" s="2" t="s">
        <v>123</v>
      </c>
      <c r="B168" s="3" t="s">
        <v>261</v>
      </c>
      <c r="C168" s="33"/>
      <c r="D168" s="33"/>
    </row>
    <row r="169" spans="1:4" x14ac:dyDescent="0.25">
      <c r="A169" s="2" t="s">
        <v>32</v>
      </c>
      <c r="B169" s="3" t="s">
        <v>262</v>
      </c>
      <c r="C169" s="33"/>
      <c r="D169" s="33"/>
    </row>
    <row r="170" spans="1:4" ht="25.5" x14ac:dyDescent="0.25">
      <c r="A170" s="2" t="s">
        <v>34</v>
      </c>
      <c r="B170" s="3" t="s">
        <v>263</v>
      </c>
      <c r="C170" s="33"/>
      <c r="D170" s="33"/>
    </row>
    <row r="171" spans="1:4" ht="25.5" x14ac:dyDescent="0.25">
      <c r="A171" s="2" t="s">
        <v>36</v>
      </c>
      <c r="B171" s="3" t="s">
        <v>264</v>
      </c>
      <c r="C171" s="33"/>
      <c r="D171" s="33"/>
    </row>
    <row r="172" spans="1:4" x14ac:dyDescent="0.25">
      <c r="A172" s="2" t="s">
        <v>38</v>
      </c>
      <c r="B172" s="3" t="s">
        <v>265</v>
      </c>
      <c r="C172" s="33"/>
      <c r="D172" s="33"/>
    </row>
    <row r="173" spans="1:4" x14ac:dyDescent="0.25">
      <c r="A173" s="2" t="s">
        <v>126</v>
      </c>
      <c r="B173" s="3" t="s">
        <v>266</v>
      </c>
      <c r="C173" s="33"/>
      <c r="D173" s="33"/>
    </row>
    <row r="174" spans="1:4" ht="25.5" x14ac:dyDescent="0.25">
      <c r="A174" s="2" t="s">
        <v>128</v>
      </c>
      <c r="B174" s="3" t="s">
        <v>267</v>
      </c>
      <c r="C174" s="33"/>
      <c r="D174" s="33"/>
    </row>
    <row r="175" spans="1:4" x14ac:dyDescent="0.25">
      <c r="A175" s="2" t="s">
        <v>40</v>
      </c>
      <c r="B175" s="3" t="s">
        <v>268</v>
      </c>
      <c r="C175" s="33"/>
      <c r="D175" s="33"/>
    </row>
    <row r="176" spans="1:4" ht="15.75" x14ac:dyDescent="0.25">
      <c r="A176" s="7" t="s">
        <v>42</v>
      </c>
      <c r="B176" s="8" t="s">
        <v>269</v>
      </c>
      <c r="C176" s="12">
        <f>C165+C173+C174+C175</f>
        <v>27493102</v>
      </c>
      <c r="D176" s="12">
        <f>D165+D173+D174+D175</f>
        <v>30324574</v>
      </c>
    </row>
    <row r="177" spans="1:4" ht="15.75" x14ac:dyDescent="0.25">
      <c r="A177" s="6"/>
      <c r="B177" s="6" t="s">
        <v>270</v>
      </c>
      <c r="C177" s="12">
        <f>C136+C176</f>
        <v>122470286</v>
      </c>
      <c r="D177" s="12">
        <f>D136+D176</f>
        <v>158764308</v>
      </c>
    </row>
  </sheetData>
  <mergeCells count="1">
    <mergeCell ref="A1:D1"/>
  </mergeCells>
  <pageMargins left="0.7" right="0.7" top="0.75" bottom="0.75" header="0.3" footer="0.3"/>
  <pageSetup paperSize="9" scale="7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82A17-7EFA-440F-B8D3-73EBFD21514D}">
  <sheetPr>
    <pageSetUpPr fitToPage="1"/>
  </sheetPr>
  <dimension ref="A1:D151"/>
  <sheetViews>
    <sheetView workbookViewId="0">
      <selection activeCell="A2" sqref="A2"/>
    </sheetView>
  </sheetViews>
  <sheetFormatPr defaultRowHeight="15" x14ac:dyDescent="0.25"/>
  <cols>
    <col min="1" max="1" width="9.140625" style="36"/>
    <col min="2" max="2" width="53.28515625" style="36" bestFit="1" customWidth="1"/>
    <col min="3" max="3" width="16.140625" style="36" customWidth="1"/>
    <col min="4" max="4" width="14.85546875" style="36" customWidth="1"/>
  </cols>
  <sheetData>
    <row r="1" spans="1:4" x14ac:dyDescent="0.25">
      <c r="A1" s="90" t="s">
        <v>413</v>
      </c>
      <c r="B1" s="90"/>
      <c r="C1" s="90"/>
      <c r="D1" s="90"/>
    </row>
    <row r="2" spans="1:4" x14ac:dyDescent="0.25">
      <c r="A2" s="32"/>
      <c r="B2" s="32"/>
      <c r="C2" s="32"/>
      <c r="D2" s="32"/>
    </row>
    <row r="3" spans="1:4" ht="15" customHeight="1" x14ac:dyDescent="0.25">
      <c r="A3" s="91" t="s">
        <v>274</v>
      </c>
      <c r="B3" s="92"/>
      <c r="C3" s="92"/>
      <c r="D3" s="92"/>
    </row>
    <row r="4" spans="1:4" ht="15.75" x14ac:dyDescent="0.25">
      <c r="A4" s="26"/>
      <c r="B4" s="27"/>
      <c r="C4" s="27"/>
      <c r="D4" s="27"/>
    </row>
    <row r="5" spans="1:4" ht="31.5" x14ac:dyDescent="0.25">
      <c r="A5" s="13" t="s">
        <v>0</v>
      </c>
      <c r="B5" s="13" t="s">
        <v>1</v>
      </c>
      <c r="C5" s="13" t="s">
        <v>2</v>
      </c>
      <c r="D5" s="13" t="s">
        <v>3</v>
      </c>
    </row>
    <row r="6" spans="1:4" ht="25.5" x14ac:dyDescent="0.25">
      <c r="A6" s="2" t="s">
        <v>6</v>
      </c>
      <c r="B6" s="3" t="s">
        <v>112</v>
      </c>
      <c r="C6" s="33"/>
      <c r="D6" s="33"/>
    </row>
    <row r="7" spans="1:4" ht="25.5" x14ac:dyDescent="0.25">
      <c r="A7" s="2" t="s">
        <v>113</v>
      </c>
      <c r="B7" s="3" t="s">
        <v>114</v>
      </c>
      <c r="C7" s="33"/>
      <c r="D7" s="33"/>
    </row>
    <row r="8" spans="1:4" ht="25.5" x14ac:dyDescent="0.25">
      <c r="A8" s="2" t="s">
        <v>115</v>
      </c>
      <c r="B8" s="3" t="s">
        <v>116</v>
      </c>
      <c r="C8" s="33"/>
      <c r="D8" s="33"/>
    </row>
    <row r="9" spans="1:4" ht="25.5" x14ac:dyDescent="0.25">
      <c r="A9" s="2" t="s">
        <v>117</v>
      </c>
      <c r="B9" s="3" t="s">
        <v>118</v>
      </c>
      <c r="C9" s="33"/>
      <c r="D9" s="33"/>
    </row>
    <row r="10" spans="1:4" ht="25.5" x14ac:dyDescent="0.25">
      <c r="A10" s="2" t="s">
        <v>119</v>
      </c>
      <c r="B10" s="3" t="s">
        <v>120</v>
      </c>
      <c r="C10" s="33"/>
      <c r="D10" s="33"/>
    </row>
    <row r="11" spans="1:4" x14ac:dyDescent="0.25">
      <c r="A11" s="2" t="s">
        <v>121</v>
      </c>
      <c r="B11" s="3" t="s">
        <v>122</v>
      </c>
      <c r="C11" s="33"/>
      <c r="D11" s="33"/>
    </row>
    <row r="12" spans="1:4" ht="25.5" x14ac:dyDescent="0.25">
      <c r="A12" s="2" t="s">
        <v>123</v>
      </c>
      <c r="B12" s="3" t="s">
        <v>124</v>
      </c>
      <c r="C12" s="33"/>
      <c r="D12" s="33"/>
    </row>
    <row r="13" spans="1:4" ht="25.5" x14ac:dyDescent="0.25">
      <c r="A13" s="2" t="s">
        <v>36</v>
      </c>
      <c r="B13" s="3" t="s">
        <v>125</v>
      </c>
      <c r="C13" s="33"/>
      <c r="D13" s="33"/>
    </row>
    <row r="14" spans="1:4" x14ac:dyDescent="0.25">
      <c r="A14" s="2" t="s">
        <v>126</v>
      </c>
      <c r="B14" s="3" t="s">
        <v>127</v>
      </c>
      <c r="C14" s="33"/>
      <c r="D14" s="33"/>
    </row>
    <row r="15" spans="1:4" x14ac:dyDescent="0.25">
      <c r="A15" s="2" t="s">
        <v>128</v>
      </c>
      <c r="B15" s="3" t="s">
        <v>129</v>
      </c>
      <c r="C15" s="33"/>
      <c r="D15" s="33"/>
    </row>
    <row r="16" spans="1:4" ht="25.5" x14ac:dyDescent="0.25">
      <c r="A16" s="4" t="s">
        <v>48</v>
      </c>
      <c r="B16" s="5" t="s">
        <v>130</v>
      </c>
      <c r="C16" s="33"/>
      <c r="D16" s="33"/>
    </row>
    <row r="17" spans="1:4" x14ac:dyDescent="0.25">
      <c r="A17" s="2" t="s">
        <v>50</v>
      </c>
      <c r="B17" s="3" t="s">
        <v>131</v>
      </c>
      <c r="C17" s="33"/>
      <c r="D17" s="33"/>
    </row>
    <row r="18" spans="1:4" ht="25.5" x14ac:dyDescent="0.25">
      <c r="A18" s="2" t="s">
        <v>132</v>
      </c>
      <c r="B18" s="3" t="s">
        <v>133</v>
      </c>
      <c r="C18" s="33"/>
      <c r="D18" s="33"/>
    </row>
    <row r="19" spans="1:4" x14ac:dyDescent="0.25">
      <c r="A19" s="2" t="s">
        <v>134</v>
      </c>
      <c r="B19" s="3" t="s">
        <v>135</v>
      </c>
      <c r="C19" s="33"/>
      <c r="D19" s="33"/>
    </row>
    <row r="20" spans="1:4" ht="25.5" x14ac:dyDescent="0.25">
      <c r="A20" s="4" t="s">
        <v>136</v>
      </c>
      <c r="B20" s="5" t="s">
        <v>137</v>
      </c>
      <c r="C20" s="33"/>
      <c r="D20" s="33"/>
    </row>
    <row r="21" spans="1:4" x14ac:dyDescent="0.25">
      <c r="A21" s="2" t="s">
        <v>138</v>
      </c>
      <c r="B21" s="3" t="s">
        <v>139</v>
      </c>
      <c r="C21" s="33"/>
      <c r="D21" s="33"/>
    </row>
    <row r="22" spans="1:4" x14ac:dyDescent="0.25">
      <c r="A22" s="2" t="s">
        <v>140</v>
      </c>
      <c r="B22" s="3" t="s">
        <v>141</v>
      </c>
      <c r="C22" s="33"/>
      <c r="D22" s="33"/>
    </row>
    <row r="23" spans="1:4" x14ac:dyDescent="0.25">
      <c r="A23" s="2" t="s">
        <v>142</v>
      </c>
      <c r="B23" s="3" t="s">
        <v>143</v>
      </c>
      <c r="C23" s="33"/>
      <c r="D23" s="33"/>
    </row>
    <row r="24" spans="1:4" x14ac:dyDescent="0.25">
      <c r="A24" s="2" t="s">
        <v>144</v>
      </c>
      <c r="B24" s="3" t="s">
        <v>145</v>
      </c>
      <c r="C24" s="33"/>
      <c r="D24" s="33"/>
    </row>
    <row r="25" spans="1:4" ht="25.5" x14ac:dyDescent="0.25">
      <c r="A25" s="2" t="s">
        <v>72</v>
      </c>
      <c r="B25" s="3" t="s">
        <v>146</v>
      </c>
      <c r="C25" s="33"/>
      <c r="D25" s="33"/>
    </row>
    <row r="26" spans="1:4" x14ac:dyDescent="0.25">
      <c r="A26" s="2" t="s">
        <v>147</v>
      </c>
      <c r="B26" s="3" t="s">
        <v>148</v>
      </c>
      <c r="C26" s="33"/>
      <c r="D26" s="33"/>
    </row>
    <row r="27" spans="1:4" ht="25.5" x14ac:dyDescent="0.25">
      <c r="A27" s="2" t="s">
        <v>149</v>
      </c>
      <c r="B27" s="3" t="s">
        <v>150</v>
      </c>
      <c r="C27" s="33"/>
      <c r="D27" s="33"/>
    </row>
    <row r="28" spans="1:4" ht="25.5" x14ac:dyDescent="0.25">
      <c r="A28" s="2" t="s">
        <v>151</v>
      </c>
      <c r="B28" s="3" t="s">
        <v>152</v>
      </c>
      <c r="C28" s="33"/>
      <c r="D28" s="33"/>
    </row>
    <row r="29" spans="1:4" x14ac:dyDescent="0.25">
      <c r="A29" s="2" t="s">
        <v>153</v>
      </c>
      <c r="B29" s="3" t="s">
        <v>154</v>
      </c>
      <c r="C29" s="33"/>
      <c r="D29" s="33"/>
    </row>
    <row r="30" spans="1:4" x14ac:dyDescent="0.25">
      <c r="A30" s="4" t="s">
        <v>155</v>
      </c>
      <c r="B30" s="5" t="s">
        <v>156</v>
      </c>
      <c r="C30" s="33"/>
      <c r="D30" s="33"/>
    </row>
    <row r="31" spans="1:4" x14ac:dyDescent="0.25">
      <c r="A31" s="2" t="s">
        <v>157</v>
      </c>
      <c r="B31" s="3" t="s">
        <v>158</v>
      </c>
      <c r="C31" s="33"/>
      <c r="D31" s="33"/>
    </row>
    <row r="32" spans="1:4" ht="25.5" x14ac:dyDescent="0.25">
      <c r="A32" s="2" t="s">
        <v>159</v>
      </c>
      <c r="B32" s="3" t="s">
        <v>160</v>
      </c>
      <c r="C32" s="33"/>
      <c r="D32" s="33"/>
    </row>
    <row r="33" spans="1:4" x14ac:dyDescent="0.25">
      <c r="A33" s="2" t="s">
        <v>92</v>
      </c>
      <c r="B33" s="3" t="s">
        <v>161</v>
      </c>
      <c r="C33" s="33"/>
      <c r="D33" s="33"/>
    </row>
    <row r="34" spans="1:4" x14ac:dyDescent="0.25">
      <c r="A34" s="2" t="s">
        <v>162</v>
      </c>
      <c r="B34" s="3" t="s">
        <v>163</v>
      </c>
      <c r="C34" s="33"/>
      <c r="D34" s="33"/>
    </row>
    <row r="35" spans="1:4" x14ac:dyDescent="0.25">
      <c r="A35" s="2" t="s">
        <v>100</v>
      </c>
      <c r="B35" s="3" t="s">
        <v>164</v>
      </c>
      <c r="C35" s="33"/>
      <c r="D35" s="33"/>
    </row>
    <row r="36" spans="1:4" ht="25.5" x14ac:dyDescent="0.25">
      <c r="A36" s="2" t="s">
        <v>165</v>
      </c>
      <c r="B36" s="3" t="s">
        <v>166</v>
      </c>
      <c r="C36" s="33"/>
      <c r="D36" s="33"/>
    </row>
    <row r="37" spans="1:4" ht="25.5" x14ac:dyDescent="0.25">
      <c r="A37" s="2" t="s">
        <v>167</v>
      </c>
      <c r="B37" s="3" t="s">
        <v>168</v>
      </c>
      <c r="C37" s="33"/>
      <c r="D37" s="33"/>
    </row>
    <row r="38" spans="1:4" x14ac:dyDescent="0.25">
      <c r="A38" s="2" t="s">
        <v>169</v>
      </c>
      <c r="B38" s="3" t="s">
        <v>170</v>
      </c>
      <c r="C38" s="33"/>
      <c r="D38" s="33"/>
    </row>
    <row r="39" spans="1:4" x14ac:dyDescent="0.25">
      <c r="A39" s="2" t="s">
        <v>171</v>
      </c>
      <c r="B39" s="3" t="s">
        <v>172</v>
      </c>
      <c r="C39" s="33">
        <v>0</v>
      </c>
      <c r="D39" s="9">
        <v>0</v>
      </c>
    </row>
    <row r="40" spans="1:4" ht="25.5" x14ac:dyDescent="0.25">
      <c r="A40" s="4" t="s">
        <v>173</v>
      </c>
      <c r="B40" s="5" t="s">
        <v>174</v>
      </c>
      <c r="C40" s="34">
        <f>SUM(C31:C39)</f>
        <v>0</v>
      </c>
      <c r="D40" s="34">
        <f>SUM(D31:D39)</f>
        <v>0</v>
      </c>
    </row>
    <row r="41" spans="1:4" ht="25.5" x14ac:dyDescent="0.25">
      <c r="A41" s="2" t="s">
        <v>175</v>
      </c>
      <c r="B41" s="3" t="s">
        <v>176</v>
      </c>
      <c r="C41" s="33"/>
      <c r="D41" s="33"/>
    </row>
    <row r="42" spans="1:4" x14ac:dyDescent="0.25">
      <c r="A42" s="2" t="s">
        <v>177</v>
      </c>
      <c r="B42" s="3" t="s">
        <v>178</v>
      </c>
      <c r="C42" s="33"/>
      <c r="D42" s="33"/>
    </row>
    <row r="43" spans="1:4" ht="25.5" x14ac:dyDescent="0.25">
      <c r="A43" s="4" t="s">
        <v>179</v>
      </c>
      <c r="B43" s="5" t="s">
        <v>180</v>
      </c>
      <c r="C43" s="33"/>
      <c r="D43" s="33"/>
    </row>
    <row r="44" spans="1:4" ht="25.5" x14ac:dyDescent="0.25">
      <c r="A44" s="4" t="s">
        <v>181</v>
      </c>
      <c r="B44" s="5" t="s">
        <v>182</v>
      </c>
      <c r="C44" s="34">
        <f>C16+C20+C30+C40+C43</f>
        <v>0</v>
      </c>
      <c r="D44" s="34">
        <f>D16+D20+D30+D40+D43</f>
        <v>0</v>
      </c>
    </row>
    <row r="45" spans="1:4" ht="25.5" x14ac:dyDescent="0.25">
      <c r="A45" s="2" t="s">
        <v>6</v>
      </c>
      <c r="B45" s="3" t="s">
        <v>183</v>
      </c>
      <c r="C45" s="33"/>
      <c r="D45" s="33"/>
    </row>
    <row r="46" spans="1:4" ht="25.5" x14ac:dyDescent="0.25">
      <c r="A46" s="2" t="s">
        <v>113</v>
      </c>
      <c r="B46" s="3" t="s">
        <v>184</v>
      </c>
      <c r="C46" s="33"/>
      <c r="D46" s="33"/>
    </row>
    <row r="47" spans="1:4" ht="25.5" x14ac:dyDescent="0.25">
      <c r="A47" s="2" t="s">
        <v>115</v>
      </c>
      <c r="B47" s="3" t="s">
        <v>185</v>
      </c>
      <c r="C47" s="33"/>
      <c r="D47" s="33"/>
    </row>
    <row r="48" spans="1:4" ht="25.5" x14ac:dyDescent="0.25">
      <c r="A48" s="2" t="s">
        <v>117</v>
      </c>
      <c r="B48" s="3" t="s">
        <v>186</v>
      </c>
      <c r="C48" s="33"/>
      <c r="D48" s="33"/>
    </row>
    <row r="49" spans="1:4" ht="25.5" x14ac:dyDescent="0.25">
      <c r="A49" s="2" t="s">
        <v>119</v>
      </c>
      <c r="B49" s="3" t="s">
        <v>187</v>
      </c>
      <c r="C49" s="33"/>
      <c r="D49" s="33"/>
    </row>
    <row r="50" spans="1:4" x14ac:dyDescent="0.25">
      <c r="A50" s="2" t="s">
        <v>188</v>
      </c>
      <c r="B50" s="3" t="s">
        <v>189</v>
      </c>
      <c r="C50" s="33"/>
      <c r="D50" s="33"/>
    </row>
    <row r="51" spans="1:4" x14ac:dyDescent="0.25">
      <c r="A51" s="2" t="s">
        <v>121</v>
      </c>
      <c r="B51" s="3" t="s">
        <v>190</v>
      </c>
      <c r="C51" s="33"/>
      <c r="D51" s="33"/>
    </row>
    <row r="52" spans="1:4" x14ac:dyDescent="0.25">
      <c r="A52" s="2" t="s">
        <v>191</v>
      </c>
      <c r="B52" s="3" t="s">
        <v>192</v>
      </c>
      <c r="C52" s="33"/>
      <c r="D52" s="33"/>
    </row>
    <row r="53" spans="1:4" ht="25.5" x14ac:dyDescent="0.25">
      <c r="A53" s="2" t="s">
        <v>193</v>
      </c>
      <c r="B53" s="3" t="s">
        <v>194</v>
      </c>
      <c r="C53" s="33"/>
      <c r="D53" s="33"/>
    </row>
    <row r="54" spans="1:4" x14ac:dyDescent="0.25">
      <c r="A54" s="2" t="s">
        <v>195</v>
      </c>
      <c r="B54" s="3" t="s">
        <v>196</v>
      </c>
      <c r="C54" s="33"/>
      <c r="D54" s="33"/>
    </row>
    <row r="55" spans="1:4" x14ac:dyDescent="0.25">
      <c r="A55" s="2" t="s">
        <v>197</v>
      </c>
      <c r="B55" s="3" t="s">
        <v>198</v>
      </c>
      <c r="C55" s="33"/>
      <c r="D55" s="33"/>
    </row>
    <row r="56" spans="1:4" x14ac:dyDescent="0.25">
      <c r="A56" s="2" t="s">
        <v>199</v>
      </c>
      <c r="B56" s="3" t="s">
        <v>200</v>
      </c>
      <c r="C56" s="9">
        <v>251993</v>
      </c>
      <c r="D56" s="9">
        <v>2748387</v>
      </c>
    </row>
    <row r="57" spans="1:4" x14ac:dyDescent="0.25">
      <c r="A57" s="2" t="s">
        <v>8</v>
      </c>
      <c r="B57" s="3" t="s">
        <v>201</v>
      </c>
      <c r="C57" s="35"/>
      <c r="D57" s="35"/>
    </row>
    <row r="58" spans="1:4" x14ac:dyDescent="0.25">
      <c r="A58" s="2" t="s">
        <v>202</v>
      </c>
      <c r="B58" s="3" t="s">
        <v>203</v>
      </c>
      <c r="C58" s="35">
        <v>251993</v>
      </c>
      <c r="D58" s="35">
        <v>2748387</v>
      </c>
    </row>
    <row r="59" spans="1:4" x14ac:dyDescent="0.25">
      <c r="A59" s="2" t="s">
        <v>10</v>
      </c>
      <c r="B59" s="3" t="s">
        <v>204</v>
      </c>
      <c r="C59" s="33"/>
      <c r="D59" s="33"/>
    </row>
    <row r="60" spans="1:4" x14ac:dyDescent="0.25">
      <c r="A60" s="2" t="s">
        <v>12</v>
      </c>
      <c r="B60" s="3" t="s">
        <v>205</v>
      </c>
      <c r="C60" s="33"/>
      <c r="D60" s="33"/>
    </row>
    <row r="61" spans="1:4" x14ac:dyDescent="0.25">
      <c r="A61" s="2" t="s">
        <v>14</v>
      </c>
      <c r="B61" s="3" t="s">
        <v>206</v>
      </c>
      <c r="C61" s="9">
        <v>24848430</v>
      </c>
      <c r="D61" s="9">
        <v>27415530</v>
      </c>
    </row>
    <row r="62" spans="1:4" x14ac:dyDescent="0.25">
      <c r="A62" s="2" t="s">
        <v>16</v>
      </c>
      <c r="B62" s="3" t="s">
        <v>207</v>
      </c>
      <c r="C62" s="33"/>
      <c r="D62" s="33"/>
    </row>
    <row r="63" spans="1:4" x14ac:dyDescent="0.25">
      <c r="A63" s="2" t="s">
        <v>18</v>
      </c>
      <c r="B63" s="3" t="s">
        <v>208</v>
      </c>
      <c r="C63" s="33"/>
      <c r="D63" s="33"/>
    </row>
    <row r="64" spans="1:4" x14ac:dyDescent="0.25">
      <c r="A64" s="2" t="s">
        <v>20</v>
      </c>
      <c r="B64" s="3" t="s">
        <v>209</v>
      </c>
      <c r="C64" s="33"/>
      <c r="D64" s="33"/>
    </row>
    <row r="65" spans="1:4" x14ac:dyDescent="0.25">
      <c r="A65" s="2" t="s">
        <v>22</v>
      </c>
      <c r="B65" s="3" t="s">
        <v>210</v>
      </c>
      <c r="C65" s="33"/>
      <c r="D65" s="33"/>
    </row>
    <row r="66" spans="1:4" x14ac:dyDescent="0.25">
      <c r="A66" s="2" t="s">
        <v>24</v>
      </c>
      <c r="B66" s="3" t="s">
        <v>211</v>
      </c>
      <c r="C66" s="33"/>
      <c r="D66" s="33"/>
    </row>
    <row r="67" spans="1:4" ht="25.5" x14ac:dyDescent="0.25">
      <c r="A67" s="4" t="s">
        <v>212</v>
      </c>
      <c r="B67" s="5" t="s">
        <v>213</v>
      </c>
      <c r="C67" s="35">
        <f>C61+C58</f>
        <v>25100423</v>
      </c>
      <c r="D67" s="35">
        <f>D61+D58</f>
        <v>30163917</v>
      </c>
    </row>
    <row r="68" spans="1:4" ht="25.5" x14ac:dyDescent="0.25">
      <c r="A68" s="2" t="s">
        <v>214</v>
      </c>
      <c r="B68" s="3" t="s">
        <v>215</v>
      </c>
      <c r="C68" s="33"/>
      <c r="D68" s="33"/>
    </row>
    <row r="69" spans="1:4" ht="25.5" x14ac:dyDescent="0.25">
      <c r="A69" s="2" t="s">
        <v>26</v>
      </c>
      <c r="B69" s="3" t="s">
        <v>216</v>
      </c>
      <c r="C69" s="33"/>
      <c r="D69" s="33"/>
    </row>
    <row r="70" spans="1:4" x14ac:dyDescent="0.25">
      <c r="A70" s="2" t="s">
        <v>217</v>
      </c>
      <c r="B70" s="3" t="s">
        <v>218</v>
      </c>
      <c r="C70" s="33"/>
      <c r="D70" s="33"/>
    </row>
    <row r="71" spans="1:4" ht="25.5" x14ac:dyDescent="0.25">
      <c r="A71" s="2" t="s">
        <v>219</v>
      </c>
      <c r="B71" s="3" t="s">
        <v>220</v>
      </c>
      <c r="C71" s="33"/>
      <c r="D71" s="33"/>
    </row>
    <row r="72" spans="1:4" x14ac:dyDescent="0.25">
      <c r="A72" s="2" t="s">
        <v>221</v>
      </c>
      <c r="B72" s="3" t="s">
        <v>222</v>
      </c>
      <c r="C72" s="33"/>
      <c r="D72" s="33"/>
    </row>
    <row r="73" spans="1:4" x14ac:dyDescent="0.25">
      <c r="A73" s="2" t="s">
        <v>28</v>
      </c>
      <c r="B73" s="3" t="s">
        <v>223</v>
      </c>
      <c r="C73" s="33"/>
      <c r="D73" s="33"/>
    </row>
    <row r="74" spans="1:4" ht="25.5" x14ac:dyDescent="0.25">
      <c r="A74" s="2" t="s">
        <v>224</v>
      </c>
      <c r="B74" s="3" t="s">
        <v>225</v>
      </c>
      <c r="C74" s="33"/>
      <c r="D74" s="33"/>
    </row>
    <row r="75" spans="1:4" x14ac:dyDescent="0.25">
      <c r="A75" s="2" t="s">
        <v>30</v>
      </c>
      <c r="B75" s="3" t="s">
        <v>226</v>
      </c>
      <c r="C75" s="33"/>
      <c r="D75" s="33"/>
    </row>
    <row r="76" spans="1:4" x14ac:dyDescent="0.25">
      <c r="A76" s="4" t="s">
        <v>123</v>
      </c>
      <c r="B76" s="5" t="s">
        <v>227</v>
      </c>
      <c r="C76" s="35">
        <f>C67+C73+C74+C75</f>
        <v>25100423</v>
      </c>
      <c r="D76" s="35">
        <f>D67+D73+D74+D75</f>
        <v>30163917</v>
      </c>
    </row>
    <row r="77" spans="1:4" ht="15.75" x14ac:dyDescent="0.25">
      <c r="A77" s="7"/>
      <c r="B77" s="8" t="s">
        <v>228</v>
      </c>
      <c r="C77" s="12">
        <f>C44+C76</f>
        <v>25100423</v>
      </c>
      <c r="D77" s="12">
        <f>D44+D76</f>
        <v>30163917</v>
      </c>
    </row>
    <row r="78" spans="1:4" x14ac:dyDescent="0.25">
      <c r="A78" s="33"/>
      <c r="B78" s="33"/>
      <c r="C78" s="33"/>
      <c r="D78" s="33"/>
    </row>
    <row r="79" spans="1:4" ht="15.75" x14ac:dyDescent="0.25">
      <c r="A79" s="93" t="s">
        <v>229</v>
      </c>
      <c r="B79" s="94"/>
      <c r="C79" s="94"/>
      <c r="D79" s="94"/>
    </row>
    <row r="80" spans="1:4" ht="31.5" x14ac:dyDescent="0.25">
      <c r="A80" s="13" t="s">
        <v>0</v>
      </c>
      <c r="B80" s="13" t="s">
        <v>1</v>
      </c>
      <c r="C80" s="13" t="s">
        <v>2</v>
      </c>
      <c r="D80" s="13" t="s">
        <v>3</v>
      </c>
    </row>
    <row r="81" spans="1:4" x14ac:dyDescent="0.25">
      <c r="A81" s="2" t="s">
        <v>6</v>
      </c>
      <c r="B81" s="3" t="s">
        <v>7</v>
      </c>
      <c r="C81" s="9">
        <v>17287332</v>
      </c>
      <c r="D81" s="9">
        <v>17487104</v>
      </c>
    </row>
    <row r="82" spans="1:4" x14ac:dyDescent="0.25">
      <c r="A82" s="2" t="s">
        <v>121</v>
      </c>
      <c r="B82" s="3" t="s">
        <v>271</v>
      </c>
      <c r="C82" s="9"/>
      <c r="D82" s="9"/>
    </row>
    <row r="83" spans="1:4" x14ac:dyDescent="0.25">
      <c r="A83" s="2" t="s">
        <v>193</v>
      </c>
      <c r="B83" s="3" t="s">
        <v>272</v>
      </c>
      <c r="C83" s="9"/>
      <c r="D83" s="9">
        <v>62700</v>
      </c>
    </row>
    <row r="84" spans="1:4" x14ac:dyDescent="0.25">
      <c r="A84" s="2" t="s">
        <v>8</v>
      </c>
      <c r="B84" s="3" t="s">
        <v>9</v>
      </c>
      <c r="C84" s="9">
        <v>876960</v>
      </c>
      <c r="D84" s="9">
        <v>577188</v>
      </c>
    </row>
    <row r="85" spans="1:4" x14ac:dyDescent="0.25">
      <c r="A85" s="2" t="s">
        <v>10</v>
      </c>
      <c r="B85" s="3" t="s">
        <v>11</v>
      </c>
      <c r="C85" s="9">
        <f>SUM(C81:C84)</f>
        <v>18164292</v>
      </c>
      <c r="D85" s="9">
        <f>SUM(D81:D84)</f>
        <v>18126992</v>
      </c>
    </row>
    <row r="86" spans="1:4" ht="25.5" x14ac:dyDescent="0.25">
      <c r="A86" s="2" t="s">
        <v>14</v>
      </c>
      <c r="B86" s="3" t="s">
        <v>15</v>
      </c>
      <c r="C86" s="9"/>
      <c r="D86" s="9">
        <v>62790</v>
      </c>
    </row>
    <row r="87" spans="1:4" x14ac:dyDescent="0.25">
      <c r="A87" s="2" t="s">
        <v>18</v>
      </c>
      <c r="B87" s="3" t="s">
        <v>19</v>
      </c>
      <c r="C87" s="9"/>
      <c r="D87" s="9">
        <v>62790</v>
      </c>
    </row>
    <row r="88" spans="1:4" x14ac:dyDescent="0.25">
      <c r="A88" s="4" t="s">
        <v>20</v>
      </c>
      <c r="B88" s="5" t="s">
        <v>21</v>
      </c>
      <c r="C88" s="10">
        <f>C85+C87</f>
        <v>18164292</v>
      </c>
      <c r="D88" s="10">
        <f>D85+D87</f>
        <v>18189782</v>
      </c>
    </row>
    <row r="89" spans="1:4" ht="25.5" x14ac:dyDescent="0.25">
      <c r="A89" s="4" t="s">
        <v>22</v>
      </c>
      <c r="B89" s="5" t="s">
        <v>23</v>
      </c>
      <c r="C89" s="10">
        <v>3206958</v>
      </c>
      <c r="D89" s="10">
        <v>3206958</v>
      </c>
    </row>
    <row r="90" spans="1:4" x14ac:dyDescent="0.25">
      <c r="A90" s="2" t="s">
        <v>24</v>
      </c>
      <c r="B90" s="3" t="s">
        <v>25</v>
      </c>
      <c r="C90" s="9"/>
      <c r="D90" s="9"/>
    </row>
    <row r="91" spans="1:4" x14ac:dyDescent="0.25">
      <c r="A91" s="2" t="s">
        <v>26</v>
      </c>
      <c r="B91" s="3" t="s">
        <v>27</v>
      </c>
      <c r="C91" s="9"/>
      <c r="D91" s="9"/>
    </row>
    <row r="92" spans="1:4" x14ac:dyDescent="0.25">
      <c r="A92" s="2" t="s">
        <v>221</v>
      </c>
      <c r="B92" s="3" t="s">
        <v>273</v>
      </c>
      <c r="C92" s="9">
        <v>400000</v>
      </c>
      <c r="D92" s="9">
        <v>169905</v>
      </c>
    </row>
    <row r="93" spans="1:4" x14ac:dyDescent="0.25">
      <c r="A93" s="2" t="s">
        <v>28</v>
      </c>
      <c r="B93" s="3" t="s">
        <v>29</v>
      </c>
      <c r="C93" s="9">
        <v>900000</v>
      </c>
      <c r="D93" s="9">
        <v>1776807</v>
      </c>
    </row>
    <row r="94" spans="1:4" x14ac:dyDescent="0.25">
      <c r="A94" s="2" t="s">
        <v>30</v>
      </c>
      <c r="B94" s="3" t="s">
        <v>31</v>
      </c>
      <c r="C94" s="9">
        <f>C92+C93</f>
        <v>1300000</v>
      </c>
      <c r="D94" s="9">
        <f>D92+D93</f>
        <v>1946712</v>
      </c>
    </row>
    <row r="95" spans="1:4" x14ac:dyDescent="0.25">
      <c r="A95" s="2" t="s">
        <v>32</v>
      </c>
      <c r="B95" s="3" t="s">
        <v>33</v>
      </c>
      <c r="C95" s="9">
        <v>70000</v>
      </c>
      <c r="D95" s="9">
        <v>50000</v>
      </c>
    </row>
    <row r="96" spans="1:4" x14ac:dyDescent="0.25">
      <c r="A96" s="2" t="s">
        <v>34</v>
      </c>
      <c r="B96" s="3" t="s">
        <v>35</v>
      </c>
      <c r="C96" s="9">
        <v>70000</v>
      </c>
      <c r="D96" s="9">
        <v>50000</v>
      </c>
    </row>
    <row r="97" spans="1:4" x14ac:dyDescent="0.25">
      <c r="A97" s="2" t="s">
        <v>36</v>
      </c>
      <c r="B97" s="3" t="s">
        <v>37</v>
      </c>
      <c r="C97" s="9">
        <v>650000</v>
      </c>
      <c r="D97" s="9">
        <v>690073</v>
      </c>
    </row>
    <row r="98" spans="1:4" x14ac:dyDescent="0.25">
      <c r="A98" s="2" t="s">
        <v>40</v>
      </c>
      <c r="B98" s="3" t="s">
        <v>41</v>
      </c>
      <c r="C98" s="9">
        <v>451993</v>
      </c>
      <c r="D98" s="9">
        <v>1264236</v>
      </c>
    </row>
    <row r="99" spans="1:4" x14ac:dyDescent="0.25">
      <c r="A99" s="2" t="s">
        <v>46</v>
      </c>
      <c r="B99" s="3" t="s">
        <v>47</v>
      </c>
      <c r="C99" s="9"/>
      <c r="D99" s="9">
        <v>45000</v>
      </c>
    </row>
    <row r="100" spans="1:4" x14ac:dyDescent="0.25">
      <c r="A100" s="2" t="s">
        <v>48</v>
      </c>
      <c r="B100" s="3" t="s">
        <v>49</v>
      </c>
      <c r="C100" s="9">
        <v>517931</v>
      </c>
      <c r="D100" s="9">
        <v>406046</v>
      </c>
    </row>
    <row r="101" spans="1:4" x14ac:dyDescent="0.25">
      <c r="A101" s="2" t="s">
        <v>52</v>
      </c>
      <c r="B101" s="3" t="s">
        <v>53</v>
      </c>
      <c r="C101" s="9">
        <f>C97+C98+C99+C100</f>
        <v>1619924</v>
      </c>
      <c r="D101" s="9">
        <f>D97+D98+D99+D100</f>
        <v>2405355</v>
      </c>
    </row>
    <row r="102" spans="1:4" ht="25.5" x14ac:dyDescent="0.25">
      <c r="A102" s="2" t="s">
        <v>54</v>
      </c>
      <c r="B102" s="3" t="s">
        <v>55</v>
      </c>
      <c r="C102" s="9">
        <v>739249</v>
      </c>
      <c r="D102" s="9">
        <v>886392</v>
      </c>
    </row>
    <row r="103" spans="1:4" x14ac:dyDescent="0.25">
      <c r="A103" s="2" t="s">
        <v>56</v>
      </c>
      <c r="B103" s="3" t="s">
        <v>57</v>
      </c>
      <c r="C103" s="9"/>
      <c r="D103" s="9">
        <v>2501394</v>
      </c>
    </row>
    <row r="104" spans="1:4" ht="25.5" x14ac:dyDescent="0.25">
      <c r="A104" s="2" t="s">
        <v>58</v>
      </c>
      <c r="B104" s="3" t="s">
        <v>59</v>
      </c>
      <c r="C104" s="9">
        <f>C102+C103</f>
        <v>739249</v>
      </c>
      <c r="D104" s="9">
        <f>D102+D103</f>
        <v>3387786</v>
      </c>
    </row>
    <row r="105" spans="1:4" x14ac:dyDescent="0.25">
      <c r="A105" s="4" t="s">
        <v>60</v>
      </c>
      <c r="B105" s="5" t="s">
        <v>61</v>
      </c>
      <c r="C105" s="10">
        <f>C94+C96+C101+C104</f>
        <v>3729173</v>
      </c>
      <c r="D105" s="10">
        <f>D94+D96+D101+D104</f>
        <v>7789853</v>
      </c>
    </row>
    <row r="106" spans="1:4" x14ac:dyDescent="0.25">
      <c r="A106" s="2">
        <v>194</v>
      </c>
      <c r="B106" s="3" t="s">
        <v>95</v>
      </c>
      <c r="C106" s="9">
        <v>0</v>
      </c>
      <c r="D106" s="9">
        <v>44874</v>
      </c>
    </row>
    <row r="107" spans="1:4" x14ac:dyDescent="0.25">
      <c r="A107" s="2">
        <v>195</v>
      </c>
      <c r="B107" s="3" t="s">
        <v>97</v>
      </c>
      <c r="C107" s="9">
        <v>0</v>
      </c>
      <c r="D107" s="9">
        <v>724672</v>
      </c>
    </row>
    <row r="108" spans="1:4" ht="25.5" x14ac:dyDescent="0.25">
      <c r="A108" s="2" t="s">
        <v>98</v>
      </c>
      <c r="B108" s="3" t="s">
        <v>99</v>
      </c>
      <c r="C108" s="9">
        <v>0</v>
      </c>
      <c r="D108" s="9">
        <v>207778</v>
      </c>
    </row>
    <row r="109" spans="1:4" x14ac:dyDescent="0.25">
      <c r="A109" s="4" t="s">
        <v>100</v>
      </c>
      <c r="B109" s="5" t="s">
        <v>101</v>
      </c>
      <c r="C109" s="10">
        <f>C106+C107+C108</f>
        <v>0</v>
      </c>
      <c r="D109" s="10">
        <f>D106+D107+D108</f>
        <v>977324</v>
      </c>
    </row>
    <row r="110" spans="1:4" ht="25.5" x14ac:dyDescent="0.25">
      <c r="A110" s="4" t="s">
        <v>110</v>
      </c>
      <c r="B110" s="5" t="s">
        <v>111</v>
      </c>
      <c r="C110" s="10">
        <f>C88+C89+C105+C109</f>
        <v>25100423</v>
      </c>
      <c r="D110" s="10">
        <f>D88+D89+D105+D109</f>
        <v>30163917</v>
      </c>
    </row>
    <row r="111" spans="1:4" ht="25.5" x14ac:dyDescent="0.25">
      <c r="A111" s="2" t="s">
        <v>6</v>
      </c>
      <c r="B111" s="3" t="s">
        <v>230</v>
      </c>
      <c r="C111" s="33"/>
      <c r="D111" s="33"/>
    </row>
    <row r="112" spans="1:4" x14ac:dyDescent="0.25">
      <c r="A112" s="2" t="s">
        <v>113</v>
      </c>
      <c r="B112" s="3" t="s">
        <v>231</v>
      </c>
      <c r="C112" s="33"/>
      <c r="D112" s="33"/>
    </row>
    <row r="113" spans="1:4" ht="25.5" x14ac:dyDescent="0.25">
      <c r="A113" s="2" t="s">
        <v>115</v>
      </c>
      <c r="B113" s="3" t="s">
        <v>232</v>
      </c>
      <c r="C113" s="33"/>
      <c r="D113" s="33"/>
    </row>
    <row r="114" spans="1:4" ht="25.5" x14ac:dyDescent="0.25">
      <c r="A114" s="2" t="s">
        <v>117</v>
      </c>
      <c r="B114" s="3" t="s">
        <v>233</v>
      </c>
      <c r="C114" s="33"/>
      <c r="D114" s="33"/>
    </row>
    <row r="115" spans="1:4" x14ac:dyDescent="0.25">
      <c r="A115" s="2" t="s">
        <v>119</v>
      </c>
      <c r="B115" s="3" t="s">
        <v>234</v>
      </c>
      <c r="C115" s="33"/>
      <c r="D115" s="33"/>
    </row>
    <row r="116" spans="1:4" ht="25.5" x14ac:dyDescent="0.25">
      <c r="A116" s="2" t="s">
        <v>188</v>
      </c>
      <c r="B116" s="3" t="s">
        <v>235</v>
      </c>
      <c r="C116" s="33"/>
      <c r="D116" s="33"/>
    </row>
    <row r="117" spans="1:4" ht="25.5" x14ac:dyDescent="0.25">
      <c r="A117" s="2" t="s">
        <v>121</v>
      </c>
      <c r="B117" s="3" t="s">
        <v>236</v>
      </c>
      <c r="C117" s="33"/>
      <c r="D117" s="33"/>
    </row>
    <row r="118" spans="1:4" x14ac:dyDescent="0.25">
      <c r="A118" s="2" t="s">
        <v>191</v>
      </c>
      <c r="B118" s="3" t="s">
        <v>237</v>
      </c>
      <c r="C118" s="33"/>
      <c r="D118" s="33"/>
    </row>
    <row r="119" spans="1:4" x14ac:dyDescent="0.25">
      <c r="A119" s="2" t="s">
        <v>193</v>
      </c>
      <c r="B119" s="3" t="s">
        <v>238</v>
      </c>
      <c r="C119" s="33"/>
      <c r="D119" s="33"/>
    </row>
    <row r="120" spans="1:4" x14ac:dyDescent="0.25">
      <c r="A120" s="2" t="s">
        <v>195</v>
      </c>
      <c r="B120" s="3" t="s">
        <v>239</v>
      </c>
      <c r="C120" s="33"/>
      <c r="D120" s="33"/>
    </row>
    <row r="121" spans="1:4" x14ac:dyDescent="0.25">
      <c r="A121" s="2" t="s">
        <v>197</v>
      </c>
      <c r="B121" s="3" t="s">
        <v>240</v>
      </c>
      <c r="C121" s="33"/>
      <c r="D121" s="33"/>
    </row>
    <row r="122" spans="1:4" ht="25.5" x14ac:dyDescent="0.25">
      <c r="A122" s="2" t="s">
        <v>199</v>
      </c>
      <c r="B122" s="3" t="s">
        <v>241</v>
      </c>
      <c r="C122" s="33"/>
      <c r="D122" s="33"/>
    </row>
    <row r="123" spans="1:4" x14ac:dyDescent="0.25">
      <c r="A123" s="2" t="s">
        <v>8</v>
      </c>
      <c r="B123" s="3" t="s">
        <v>242</v>
      </c>
      <c r="C123" s="33"/>
      <c r="D123" s="33"/>
    </row>
    <row r="124" spans="1:4" x14ac:dyDescent="0.25">
      <c r="A124" s="2" t="s">
        <v>202</v>
      </c>
      <c r="B124" s="3" t="s">
        <v>243</v>
      </c>
      <c r="C124" s="33"/>
      <c r="D124" s="33"/>
    </row>
    <row r="125" spans="1:4" x14ac:dyDescent="0.25">
      <c r="A125" s="2" t="s">
        <v>10</v>
      </c>
      <c r="B125" s="3" t="s">
        <v>244</v>
      </c>
      <c r="C125" s="33"/>
      <c r="D125" s="33"/>
    </row>
    <row r="126" spans="1:4" x14ac:dyDescent="0.25">
      <c r="A126" s="2" t="s">
        <v>12</v>
      </c>
      <c r="B126" s="3" t="s">
        <v>245</v>
      </c>
      <c r="C126" s="33"/>
      <c r="D126" s="33"/>
    </row>
    <row r="127" spans="1:4" ht="25.5" x14ac:dyDescent="0.25">
      <c r="A127" s="2" t="s">
        <v>14</v>
      </c>
      <c r="B127" s="3" t="s">
        <v>246</v>
      </c>
      <c r="C127" s="33"/>
      <c r="D127" s="33"/>
    </row>
    <row r="128" spans="1:4" x14ac:dyDescent="0.25">
      <c r="A128" s="2" t="s">
        <v>16</v>
      </c>
      <c r="B128" s="3" t="s">
        <v>247</v>
      </c>
      <c r="C128" s="33"/>
      <c r="D128" s="33"/>
    </row>
    <row r="129" spans="1:4" x14ac:dyDescent="0.25">
      <c r="A129" s="2" t="s">
        <v>18</v>
      </c>
      <c r="B129" s="3" t="s">
        <v>248</v>
      </c>
      <c r="C129" s="33"/>
      <c r="D129" s="33"/>
    </row>
    <row r="130" spans="1:4" x14ac:dyDescent="0.25">
      <c r="A130" s="2" t="s">
        <v>20</v>
      </c>
      <c r="B130" s="3" t="s">
        <v>249</v>
      </c>
      <c r="C130" s="33"/>
      <c r="D130" s="33"/>
    </row>
    <row r="131" spans="1:4" ht="25.5" x14ac:dyDescent="0.25">
      <c r="A131" s="4" t="s">
        <v>22</v>
      </c>
      <c r="B131" s="5" t="s">
        <v>250</v>
      </c>
      <c r="C131" s="9"/>
      <c r="D131" s="9"/>
    </row>
    <row r="132" spans="1:4" x14ac:dyDescent="0.25">
      <c r="A132" s="2" t="s">
        <v>24</v>
      </c>
      <c r="B132" s="3" t="s">
        <v>251</v>
      </c>
      <c r="C132" s="9"/>
      <c r="D132" s="9"/>
    </row>
    <row r="133" spans="1:4" x14ac:dyDescent="0.25">
      <c r="A133" s="2" t="s">
        <v>212</v>
      </c>
      <c r="B133" s="3" t="s">
        <v>252</v>
      </c>
      <c r="C133" s="33"/>
      <c r="D133" s="33"/>
    </row>
    <row r="134" spans="1:4" x14ac:dyDescent="0.25">
      <c r="A134" s="2" t="s">
        <v>214</v>
      </c>
      <c r="B134" s="3" t="s">
        <v>253</v>
      </c>
      <c r="C134" s="33"/>
      <c r="D134" s="33"/>
    </row>
    <row r="135" spans="1:4" x14ac:dyDescent="0.25">
      <c r="A135" s="2" t="s">
        <v>26</v>
      </c>
      <c r="B135" s="3" t="s">
        <v>254</v>
      </c>
      <c r="C135" s="33"/>
      <c r="D135" s="33"/>
    </row>
    <row r="136" spans="1:4" x14ac:dyDescent="0.25">
      <c r="A136" s="2" t="s">
        <v>217</v>
      </c>
      <c r="B136" s="3" t="s">
        <v>255</v>
      </c>
      <c r="C136" s="33"/>
      <c r="D136" s="33"/>
    </row>
    <row r="137" spans="1:4" x14ac:dyDescent="0.25">
      <c r="A137" s="2" t="s">
        <v>219</v>
      </c>
      <c r="B137" s="3" t="s">
        <v>256</v>
      </c>
      <c r="C137" s="33"/>
      <c r="D137" s="33"/>
    </row>
    <row r="138" spans="1:4" x14ac:dyDescent="0.25">
      <c r="A138" s="2" t="s">
        <v>221</v>
      </c>
      <c r="B138" s="3" t="s">
        <v>257</v>
      </c>
      <c r="C138" s="33"/>
      <c r="D138" s="33"/>
    </row>
    <row r="139" spans="1:4" x14ac:dyDescent="0.25">
      <c r="A139" s="2" t="s">
        <v>28</v>
      </c>
      <c r="B139" s="3" t="s">
        <v>258</v>
      </c>
      <c r="C139" s="35"/>
      <c r="D139" s="35"/>
    </row>
    <row r="140" spans="1:4" x14ac:dyDescent="0.25">
      <c r="A140" s="2" t="s">
        <v>224</v>
      </c>
      <c r="B140" s="3" t="s">
        <v>259</v>
      </c>
      <c r="C140" s="33"/>
      <c r="D140" s="33"/>
    </row>
    <row r="141" spans="1:4" x14ac:dyDescent="0.25">
      <c r="A141" s="2" t="s">
        <v>30</v>
      </c>
      <c r="B141" s="3" t="s">
        <v>260</v>
      </c>
      <c r="C141" s="33"/>
      <c r="D141" s="33"/>
    </row>
    <row r="142" spans="1:4" x14ac:dyDescent="0.25">
      <c r="A142" s="2" t="s">
        <v>123</v>
      </c>
      <c r="B142" s="3" t="s">
        <v>261</v>
      </c>
      <c r="C142" s="33"/>
      <c r="D142" s="33"/>
    </row>
    <row r="143" spans="1:4" x14ac:dyDescent="0.25">
      <c r="A143" s="2" t="s">
        <v>32</v>
      </c>
      <c r="B143" s="3" t="s">
        <v>262</v>
      </c>
      <c r="C143" s="33"/>
      <c r="D143" s="33"/>
    </row>
    <row r="144" spans="1:4" ht="25.5" x14ac:dyDescent="0.25">
      <c r="A144" s="2" t="s">
        <v>34</v>
      </c>
      <c r="B144" s="3" t="s">
        <v>263</v>
      </c>
      <c r="C144" s="33"/>
      <c r="D144" s="33"/>
    </row>
    <row r="145" spans="1:4" ht="25.5" x14ac:dyDescent="0.25">
      <c r="A145" s="2" t="s">
        <v>36</v>
      </c>
      <c r="B145" s="3" t="s">
        <v>264</v>
      </c>
      <c r="C145" s="33"/>
      <c r="D145" s="33"/>
    </row>
    <row r="146" spans="1:4" x14ac:dyDescent="0.25">
      <c r="A146" s="2" t="s">
        <v>38</v>
      </c>
      <c r="B146" s="3" t="s">
        <v>265</v>
      </c>
      <c r="C146" s="33"/>
      <c r="D146" s="33"/>
    </row>
    <row r="147" spans="1:4" x14ac:dyDescent="0.25">
      <c r="A147" s="2" t="s">
        <v>126</v>
      </c>
      <c r="B147" s="3" t="s">
        <v>266</v>
      </c>
      <c r="C147" s="33"/>
      <c r="D147" s="33"/>
    </row>
    <row r="148" spans="1:4" ht="25.5" x14ac:dyDescent="0.25">
      <c r="A148" s="2" t="s">
        <v>128</v>
      </c>
      <c r="B148" s="3" t="s">
        <v>267</v>
      </c>
      <c r="C148" s="33"/>
      <c r="D148" s="33"/>
    </row>
    <row r="149" spans="1:4" x14ac:dyDescent="0.25">
      <c r="A149" s="2" t="s">
        <v>40</v>
      </c>
      <c r="B149" s="3" t="s">
        <v>268</v>
      </c>
      <c r="C149" s="33"/>
      <c r="D149" s="33"/>
    </row>
    <row r="150" spans="1:4" ht="15.75" x14ac:dyDescent="0.25">
      <c r="A150" s="7" t="s">
        <v>42</v>
      </c>
      <c r="B150" s="8" t="s">
        <v>269</v>
      </c>
      <c r="C150" s="12">
        <v>0</v>
      </c>
      <c r="D150" s="12">
        <v>0</v>
      </c>
    </row>
    <row r="151" spans="1:4" ht="15.75" x14ac:dyDescent="0.25">
      <c r="A151" s="6"/>
      <c r="B151" s="6" t="s">
        <v>270</v>
      </c>
      <c r="C151" s="12">
        <f>C110+C150</f>
        <v>25100423</v>
      </c>
      <c r="D151" s="12">
        <f>D110+D150</f>
        <v>30163917</v>
      </c>
    </row>
  </sheetData>
  <mergeCells count="3">
    <mergeCell ref="A1:D1"/>
    <mergeCell ref="A3:D3"/>
    <mergeCell ref="A79:D79"/>
  </mergeCells>
  <pageMargins left="0.7" right="0.7" top="0.75" bottom="0.75" header="0.3" footer="0.3"/>
  <pageSetup paperSize="9" scale="7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32"/>
  <sheetViews>
    <sheetView topLeftCell="A10" workbookViewId="0">
      <selection activeCell="D10" sqref="D1:D1048576"/>
    </sheetView>
  </sheetViews>
  <sheetFormatPr defaultRowHeight="15" x14ac:dyDescent="0.25"/>
  <cols>
    <col min="1" max="1" width="76.5703125" style="36" customWidth="1"/>
    <col min="2" max="3" width="15.7109375" style="36"/>
  </cols>
  <sheetData>
    <row r="1" spans="1:3" x14ac:dyDescent="0.25">
      <c r="A1" s="14" t="s">
        <v>364</v>
      </c>
      <c r="B1" s="14"/>
      <c r="C1" s="14"/>
    </row>
    <row r="2" spans="1:3" x14ac:dyDescent="0.25">
      <c r="A2" s="14"/>
      <c r="B2" s="14"/>
      <c r="C2" s="14"/>
    </row>
    <row r="3" spans="1:3" ht="30" customHeight="1" x14ac:dyDescent="0.25">
      <c r="A3" s="95" t="s">
        <v>368</v>
      </c>
      <c r="B3" s="95"/>
      <c r="C3" s="95"/>
    </row>
    <row r="4" spans="1:3" ht="15" customHeight="1" x14ac:dyDescent="0.25">
      <c r="A4" s="20" t="s">
        <v>278</v>
      </c>
      <c r="B4" s="16" t="s">
        <v>279</v>
      </c>
      <c r="C4" s="16" t="s">
        <v>293</v>
      </c>
    </row>
    <row r="5" spans="1:3" x14ac:dyDescent="0.25">
      <c r="A5" s="21" t="s">
        <v>294</v>
      </c>
      <c r="B5" s="15"/>
      <c r="C5" s="15"/>
    </row>
    <row r="6" spans="1:3" ht="26.25" x14ac:dyDescent="0.25">
      <c r="A6" s="17" t="s">
        <v>280</v>
      </c>
      <c r="B6" s="28">
        <v>1970640</v>
      </c>
      <c r="C6" s="28">
        <v>1970640</v>
      </c>
    </row>
    <row r="7" spans="1:3" ht="26.25" x14ac:dyDescent="0.25">
      <c r="A7" s="17" t="s">
        <v>281</v>
      </c>
      <c r="B7" s="28">
        <v>2944000</v>
      </c>
      <c r="C7" s="28">
        <v>2944000</v>
      </c>
    </row>
    <row r="8" spans="1:3" ht="26.25" x14ac:dyDescent="0.25">
      <c r="A8" s="17" t="s">
        <v>282</v>
      </c>
      <c r="B8" s="28">
        <v>846906</v>
      </c>
      <c r="C8" s="28">
        <v>846906</v>
      </c>
    </row>
    <row r="9" spans="1:3" ht="26.25" x14ac:dyDescent="0.25">
      <c r="A9" s="17" t="s">
        <v>283</v>
      </c>
      <c r="B9" s="28">
        <v>764990</v>
      </c>
      <c r="C9" s="28">
        <v>764990</v>
      </c>
    </row>
    <row r="10" spans="1:3" ht="26.25" x14ac:dyDescent="0.25">
      <c r="A10" s="17" t="s">
        <v>284</v>
      </c>
      <c r="B10" s="28">
        <v>5000000</v>
      </c>
      <c r="C10" s="28">
        <v>5000000</v>
      </c>
    </row>
    <row r="11" spans="1:3" x14ac:dyDescent="0.25">
      <c r="A11" s="17" t="s">
        <v>295</v>
      </c>
      <c r="B11" s="28">
        <v>7650</v>
      </c>
      <c r="C11" s="28">
        <v>7650</v>
      </c>
    </row>
    <row r="12" spans="1:3" x14ac:dyDescent="0.25">
      <c r="A12" s="17" t="s">
        <v>296</v>
      </c>
      <c r="B12" s="28">
        <v>5455571</v>
      </c>
      <c r="C12" s="28">
        <v>5455571</v>
      </c>
    </row>
    <row r="13" spans="1:3" x14ac:dyDescent="0.25">
      <c r="A13" s="17" t="s">
        <v>285</v>
      </c>
      <c r="B13" s="28">
        <v>512400</v>
      </c>
      <c r="C13" s="28">
        <v>512400</v>
      </c>
    </row>
    <row r="14" spans="1:3" x14ac:dyDescent="0.25">
      <c r="A14" s="22" t="s">
        <v>286</v>
      </c>
      <c r="B14" s="29">
        <f>SUM(B6:B13)</f>
        <v>17502157</v>
      </c>
      <c r="C14" s="29">
        <f>SUM(C6:C13)</f>
        <v>17502157</v>
      </c>
    </row>
    <row r="15" spans="1:3" x14ac:dyDescent="0.25">
      <c r="A15" s="23" t="s">
        <v>297</v>
      </c>
      <c r="B15" s="28">
        <v>20974550</v>
      </c>
      <c r="C15" s="28">
        <v>23611590</v>
      </c>
    </row>
    <row r="16" spans="1:3" x14ac:dyDescent="0.25">
      <c r="A16" s="23" t="s">
        <v>298</v>
      </c>
      <c r="B16" s="28">
        <v>3477180</v>
      </c>
      <c r="C16" s="28">
        <v>3866780</v>
      </c>
    </row>
    <row r="17" spans="1:3" ht="26.25" x14ac:dyDescent="0.25">
      <c r="A17" s="62" t="s">
        <v>376</v>
      </c>
      <c r="B17" s="28">
        <v>396700</v>
      </c>
      <c r="C17" s="28">
        <v>396700</v>
      </c>
    </row>
    <row r="18" spans="1:3" x14ac:dyDescent="0.25">
      <c r="A18" s="22" t="s">
        <v>299</v>
      </c>
      <c r="B18" s="29">
        <f>SUM(B15:B17)</f>
        <v>24848430</v>
      </c>
      <c r="C18" s="29">
        <f>SUM(C15:C17)</f>
        <v>27875070</v>
      </c>
    </row>
    <row r="19" spans="1:3" x14ac:dyDescent="0.25">
      <c r="A19" s="21" t="s">
        <v>287</v>
      </c>
      <c r="B19" s="28"/>
      <c r="C19" s="28"/>
    </row>
    <row r="20" spans="1:3" x14ac:dyDescent="0.25">
      <c r="A20" s="18" t="s">
        <v>300</v>
      </c>
      <c r="B20" s="28"/>
      <c r="C20" s="28"/>
    </row>
    <row r="21" spans="1:3" ht="26.25" x14ac:dyDescent="0.25">
      <c r="A21" s="17" t="s">
        <v>288</v>
      </c>
      <c r="B21" s="28">
        <v>4080000</v>
      </c>
      <c r="C21" s="28">
        <v>4080000</v>
      </c>
    </row>
    <row r="22" spans="1:3" x14ac:dyDescent="0.25">
      <c r="A22" s="17" t="s">
        <v>301</v>
      </c>
      <c r="B22" s="28">
        <v>784320</v>
      </c>
      <c r="C22" s="28">
        <v>784320</v>
      </c>
    </row>
    <row r="23" spans="1:3" x14ac:dyDescent="0.25">
      <c r="A23" s="19" t="s">
        <v>289</v>
      </c>
      <c r="B23" s="28">
        <v>4250000</v>
      </c>
      <c r="C23" s="63">
        <v>4742139</v>
      </c>
    </row>
    <row r="24" spans="1:3" x14ac:dyDescent="0.25">
      <c r="A24" s="17" t="s">
        <v>302</v>
      </c>
      <c r="B24" s="28">
        <v>11286000</v>
      </c>
      <c r="C24" s="63">
        <v>11657360</v>
      </c>
    </row>
    <row r="25" spans="1:3" x14ac:dyDescent="0.25">
      <c r="A25" s="17" t="s">
        <v>303</v>
      </c>
      <c r="B25" s="28">
        <v>1565890</v>
      </c>
      <c r="C25" s="63">
        <v>3537669</v>
      </c>
    </row>
    <row r="26" spans="1:3" x14ac:dyDescent="0.25">
      <c r="A26" s="17" t="s">
        <v>304</v>
      </c>
      <c r="B26" s="29">
        <f>SUM(B24:B25)</f>
        <v>12851890</v>
      </c>
      <c r="C26" s="29">
        <f>SUM(C24:C25)</f>
        <v>15195029</v>
      </c>
    </row>
    <row r="27" spans="1:3" x14ac:dyDescent="0.25">
      <c r="A27" s="24" t="s">
        <v>305</v>
      </c>
      <c r="B27" s="29">
        <f>B21+B22+B23+B26</f>
        <v>21966210</v>
      </c>
      <c r="C27" s="29">
        <f>C21+C22+C23+C26</f>
        <v>24801488</v>
      </c>
    </row>
    <row r="28" spans="1:3" x14ac:dyDescent="0.25">
      <c r="A28" s="21" t="s">
        <v>290</v>
      </c>
      <c r="B28" s="28"/>
      <c r="C28" s="28"/>
    </row>
    <row r="29" spans="1:3" ht="39" x14ac:dyDescent="0.25">
      <c r="A29" s="17" t="s">
        <v>291</v>
      </c>
      <c r="B29" s="28">
        <v>1800000</v>
      </c>
      <c r="C29" s="28">
        <v>2069180</v>
      </c>
    </row>
    <row r="30" spans="1:3" x14ac:dyDescent="0.25">
      <c r="A30" s="17" t="s">
        <v>375</v>
      </c>
      <c r="B30" s="28">
        <v>211000</v>
      </c>
      <c r="C30" s="28">
        <v>876300</v>
      </c>
    </row>
    <row r="31" spans="1:3" x14ac:dyDescent="0.25">
      <c r="A31" s="17" t="s">
        <v>377</v>
      </c>
      <c r="B31" s="28"/>
      <c r="C31" s="28">
        <v>377007</v>
      </c>
    </row>
    <row r="32" spans="1:3" x14ac:dyDescent="0.25">
      <c r="A32" s="25" t="s">
        <v>292</v>
      </c>
      <c r="B32" s="29">
        <f>B18+B27+B29+B14+B30+B31</f>
        <v>66327797</v>
      </c>
      <c r="C32" s="29">
        <f t="shared" ref="C32" si="0">C18+C27+C29+C14+C30+C31</f>
        <v>73501202</v>
      </c>
    </row>
  </sheetData>
  <mergeCells count="1">
    <mergeCell ref="A3:C3"/>
  </mergeCells>
  <pageMargins left="0.7" right="0.7" top="0.75" bottom="0.75" header="0.3" footer="0.3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E12"/>
  <sheetViews>
    <sheetView workbookViewId="0">
      <selection activeCell="D30" sqref="D30"/>
    </sheetView>
  </sheetViews>
  <sheetFormatPr defaultRowHeight="15" x14ac:dyDescent="0.25"/>
  <cols>
    <col min="1" max="1" width="9.140625" style="36"/>
    <col min="2" max="2" width="31.140625" style="36" customWidth="1"/>
    <col min="3" max="3" width="21" style="36" bestFit="1" customWidth="1"/>
    <col min="4" max="4" width="14.140625" style="36" customWidth="1"/>
    <col min="5" max="5" width="25.7109375" style="36" customWidth="1"/>
  </cols>
  <sheetData>
    <row r="2" spans="1:5" x14ac:dyDescent="0.25">
      <c r="A2" s="90" t="s">
        <v>365</v>
      </c>
      <c r="B2" s="90"/>
      <c r="C2" s="90"/>
      <c r="D2" s="90"/>
      <c r="E2" s="90"/>
    </row>
    <row r="6" spans="1:5" x14ac:dyDescent="0.25">
      <c r="A6" s="96" t="s">
        <v>306</v>
      </c>
      <c r="B6" s="96"/>
      <c r="C6" s="96"/>
      <c r="D6" s="96"/>
      <c r="E6" s="96"/>
    </row>
    <row r="7" spans="1:5" x14ac:dyDescent="0.25">
      <c r="A7" s="96" t="s">
        <v>307</v>
      </c>
      <c r="B7" s="96"/>
      <c r="C7" s="96"/>
      <c r="D7" s="96"/>
      <c r="E7" s="96"/>
    </row>
    <row r="9" spans="1:5" x14ac:dyDescent="0.25">
      <c r="E9" s="37" t="s">
        <v>308</v>
      </c>
    </row>
    <row r="10" spans="1:5" x14ac:dyDescent="0.25">
      <c r="A10" s="38" t="s">
        <v>309</v>
      </c>
      <c r="B10" s="38" t="s">
        <v>1</v>
      </c>
      <c r="C10" s="38" t="s">
        <v>279</v>
      </c>
      <c r="D10" s="38" t="s">
        <v>310</v>
      </c>
      <c r="E10" s="38" t="s">
        <v>4</v>
      </c>
    </row>
    <row r="11" spans="1:5" x14ac:dyDescent="0.25">
      <c r="A11" s="33" t="s">
        <v>311</v>
      </c>
      <c r="B11" s="33" t="s">
        <v>312</v>
      </c>
      <c r="C11" s="31">
        <v>5950000</v>
      </c>
      <c r="D11" s="31">
        <v>1442357</v>
      </c>
      <c r="E11" s="39">
        <v>1441963</v>
      </c>
    </row>
    <row r="12" spans="1:5" x14ac:dyDescent="0.25">
      <c r="A12" s="33"/>
      <c r="B12" s="40" t="s">
        <v>292</v>
      </c>
      <c r="C12" s="41">
        <f>SUM(C11:C11)</f>
        <v>5950000</v>
      </c>
      <c r="D12" s="41">
        <f>SUM(D11:D11)</f>
        <v>1442357</v>
      </c>
      <c r="E12" s="41">
        <f>SUM(E11:E11)</f>
        <v>1441963</v>
      </c>
    </row>
  </sheetData>
  <mergeCells count="3">
    <mergeCell ref="A6:E6"/>
    <mergeCell ref="A7:E7"/>
    <mergeCell ref="A2:E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0"/>
  <sheetViews>
    <sheetView workbookViewId="0">
      <selection activeCell="E1" sqref="E1:E1048576"/>
    </sheetView>
  </sheetViews>
  <sheetFormatPr defaultRowHeight="15" x14ac:dyDescent="0.25"/>
  <cols>
    <col min="2" max="2" width="50" bestFit="1" customWidth="1"/>
    <col min="3" max="3" width="21" bestFit="1" customWidth="1"/>
    <col min="4" max="4" width="14.140625" customWidth="1"/>
  </cols>
  <sheetData>
    <row r="1" spans="1:4" x14ac:dyDescent="0.25">
      <c r="A1" s="36"/>
      <c r="B1" s="36"/>
      <c r="C1" s="36"/>
      <c r="D1" s="36"/>
    </row>
    <row r="2" spans="1:4" x14ac:dyDescent="0.25">
      <c r="A2" s="90" t="s">
        <v>366</v>
      </c>
      <c r="B2" s="90"/>
      <c r="C2" s="90"/>
      <c r="D2" s="90"/>
    </row>
    <row r="3" spans="1:4" x14ac:dyDescent="0.25">
      <c r="A3" s="36"/>
      <c r="B3" s="36"/>
      <c r="C3" s="36"/>
      <c r="D3" s="36"/>
    </row>
    <row r="4" spans="1:4" x14ac:dyDescent="0.25">
      <c r="A4" s="36"/>
      <c r="B4" s="36"/>
      <c r="C4" s="36"/>
      <c r="D4" s="36"/>
    </row>
    <row r="5" spans="1:4" x14ac:dyDescent="0.25">
      <c r="A5" s="36"/>
      <c r="B5" s="36"/>
      <c r="C5" s="36"/>
      <c r="D5" s="36"/>
    </row>
    <row r="6" spans="1:4" x14ac:dyDescent="0.25">
      <c r="A6" s="96" t="s">
        <v>306</v>
      </c>
      <c r="B6" s="96"/>
      <c r="C6" s="96"/>
      <c r="D6" s="96"/>
    </row>
    <row r="7" spans="1:4" x14ac:dyDescent="0.25">
      <c r="A7" s="96" t="s">
        <v>313</v>
      </c>
      <c r="B7" s="96"/>
      <c r="C7" s="96"/>
      <c r="D7" s="96"/>
    </row>
    <row r="8" spans="1:4" x14ac:dyDescent="0.25">
      <c r="A8" s="36"/>
      <c r="B8" s="36"/>
      <c r="C8" s="36"/>
      <c r="D8" s="36"/>
    </row>
    <row r="9" spans="1:4" x14ac:dyDescent="0.25">
      <c r="A9" s="36"/>
      <c r="B9" s="36"/>
      <c r="C9" s="36"/>
      <c r="D9" s="36"/>
    </row>
    <row r="10" spans="1:4" x14ac:dyDescent="0.25">
      <c r="A10" s="38" t="s">
        <v>309</v>
      </c>
      <c r="B10" s="38" t="s">
        <v>1</v>
      </c>
      <c r="C10" s="38" t="s">
        <v>279</v>
      </c>
      <c r="D10" s="38" t="s">
        <v>310</v>
      </c>
    </row>
    <row r="11" spans="1:4" x14ac:dyDescent="0.25">
      <c r="A11" s="38" t="s">
        <v>325</v>
      </c>
      <c r="B11" s="42" t="s">
        <v>369</v>
      </c>
      <c r="C11" s="43">
        <v>5866184</v>
      </c>
      <c r="D11" s="43">
        <v>29832172</v>
      </c>
    </row>
    <row r="12" spans="1:4" x14ac:dyDescent="0.25">
      <c r="A12" s="38" t="s">
        <v>326</v>
      </c>
      <c r="B12" s="42" t="s">
        <v>370</v>
      </c>
      <c r="C12" s="43">
        <v>1562000</v>
      </c>
      <c r="D12" s="43">
        <v>9153017</v>
      </c>
    </row>
    <row r="13" spans="1:4" x14ac:dyDescent="0.25">
      <c r="A13" s="38" t="s">
        <v>327</v>
      </c>
      <c r="B13" s="42" t="s">
        <v>371</v>
      </c>
      <c r="C13" s="43">
        <v>2238400</v>
      </c>
      <c r="D13" s="43">
        <v>6846931</v>
      </c>
    </row>
    <row r="14" spans="1:4" x14ac:dyDescent="0.25">
      <c r="A14" s="38" t="s">
        <v>328</v>
      </c>
      <c r="B14" s="42" t="s">
        <v>372</v>
      </c>
      <c r="C14" s="43">
        <v>1767498</v>
      </c>
      <c r="D14" s="43">
        <v>4523105</v>
      </c>
    </row>
    <row r="15" spans="1:4" x14ac:dyDescent="0.25">
      <c r="A15" s="38" t="s">
        <v>329</v>
      </c>
      <c r="B15" s="42" t="s">
        <v>373</v>
      </c>
      <c r="C15" s="43">
        <v>1246900</v>
      </c>
      <c r="D15" s="43">
        <v>1088397</v>
      </c>
    </row>
    <row r="16" spans="1:4" x14ac:dyDescent="0.25">
      <c r="A16" s="36"/>
      <c r="B16" s="44" t="s">
        <v>292</v>
      </c>
      <c r="C16" s="45">
        <f t="shared" ref="C16:D16" si="0">C11+C12+C13+C14+C15</f>
        <v>12680982</v>
      </c>
      <c r="D16" s="45">
        <f t="shared" si="0"/>
        <v>51443622</v>
      </c>
    </row>
    <row r="17" spans="1:4" x14ac:dyDescent="0.25">
      <c r="A17" s="36"/>
      <c r="B17" s="36"/>
      <c r="C17" s="36"/>
      <c r="D17" s="36"/>
    </row>
    <row r="18" spans="1:4" x14ac:dyDescent="0.25">
      <c r="A18" s="36"/>
      <c r="B18" s="36"/>
      <c r="C18" s="36"/>
      <c r="D18" s="36"/>
    </row>
    <row r="19" spans="1:4" x14ac:dyDescent="0.25">
      <c r="A19" s="36"/>
      <c r="B19" s="36"/>
      <c r="C19" s="36"/>
      <c r="D19" s="36"/>
    </row>
    <row r="20" spans="1:4" x14ac:dyDescent="0.25">
      <c r="A20" s="36"/>
      <c r="B20" s="36"/>
      <c r="C20" s="36"/>
      <c r="D20" s="36"/>
    </row>
  </sheetData>
  <mergeCells count="3">
    <mergeCell ref="A6:D6"/>
    <mergeCell ref="A7:D7"/>
    <mergeCell ref="A2:D2"/>
  </mergeCells>
  <phoneticPr fontId="14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D15"/>
  <sheetViews>
    <sheetView workbookViewId="0">
      <selection activeCell="E24" sqref="E24"/>
    </sheetView>
  </sheetViews>
  <sheetFormatPr defaultRowHeight="15" x14ac:dyDescent="0.25"/>
  <cols>
    <col min="1" max="1" width="19.7109375" style="36" bestFit="1" customWidth="1"/>
    <col min="2" max="3" width="37" style="36" bestFit="1" customWidth="1"/>
    <col min="4" max="4" width="13.28515625" style="36" bestFit="1" customWidth="1"/>
  </cols>
  <sheetData>
    <row r="2" spans="1:4" x14ac:dyDescent="0.25">
      <c r="A2" s="90" t="s">
        <v>367</v>
      </c>
      <c r="B2" s="90"/>
      <c r="C2" s="90"/>
      <c r="D2" s="90"/>
    </row>
    <row r="6" spans="1:4" x14ac:dyDescent="0.25">
      <c r="A6" s="97" t="s">
        <v>314</v>
      </c>
      <c r="B6" s="96"/>
      <c r="C6" s="96"/>
      <c r="D6" s="96"/>
    </row>
    <row r="8" spans="1:4" x14ac:dyDescent="0.25">
      <c r="D8" s="37" t="s">
        <v>315</v>
      </c>
    </row>
    <row r="9" spans="1:4" x14ac:dyDescent="0.25">
      <c r="A9" s="33"/>
      <c r="B9" s="46" t="s">
        <v>277</v>
      </c>
      <c r="C9" s="46" t="s">
        <v>316</v>
      </c>
      <c r="D9" s="42" t="s">
        <v>317</v>
      </c>
    </row>
    <row r="10" spans="1:4" x14ac:dyDescent="0.25">
      <c r="A10" s="38" t="s">
        <v>1</v>
      </c>
      <c r="B10" s="38" t="s">
        <v>374</v>
      </c>
      <c r="C10" s="38" t="s">
        <v>374</v>
      </c>
      <c r="D10" s="38" t="s">
        <v>318</v>
      </c>
    </row>
    <row r="11" spans="1:4" x14ac:dyDescent="0.25">
      <c r="A11" s="33"/>
      <c r="B11" s="47" t="s">
        <v>319</v>
      </c>
      <c r="C11" s="47" t="s">
        <v>320</v>
      </c>
      <c r="D11" s="33"/>
    </row>
    <row r="12" spans="1:4" x14ac:dyDescent="0.25">
      <c r="A12" s="48" t="s">
        <v>321</v>
      </c>
      <c r="B12" s="33">
        <v>2</v>
      </c>
      <c r="C12" s="33">
        <v>5</v>
      </c>
      <c r="D12" s="33"/>
    </row>
    <row r="13" spans="1:4" x14ac:dyDescent="0.25">
      <c r="A13" s="48" t="s">
        <v>322</v>
      </c>
      <c r="B13" s="33">
        <v>7</v>
      </c>
      <c r="C13" s="33"/>
      <c r="D13" s="33"/>
    </row>
    <row r="14" spans="1:4" ht="45" x14ac:dyDescent="0.25">
      <c r="A14" s="49" t="s">
        <v>323</v>
      </c>
      <c r="B14" s="33">
        <v>2</v>
      </c>
      <c r="C14" s="33"/>
      <c r="D14" s="50"/>
    </row>
    <row r="15" spans="1:4" x14ac:dyDescent="0.25">
      <c r="A15" s="40" t="s">
        <v>324</v>
      </c>
      <c r="B15" s="40">
        <v>11</v>
      </c>
      <c r="C15" s="51">
        <v>5</v>
      </c>
      <c r="D15" s="52"/>
    </row>
  </sheetData>
  <mergeCells count="2">
    <mergeCell ref="A6:D6"/>
    <mergeCell ref="A2:D2"/>
  </mergeCells>
  <pageMargins left="0.7" right="0.7" top="0.75" bottom="0.75" header="0.3" footer="0.3"/>
  <pageSetup paperSize="9" scale="8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4BACE-0CA8-458E-B269-6218EAB662DC}">
  <sheetPr>
    <pageSetUpPr fitToPage="1"/>
  </sheetPr>
  <dimension ref="A1:O17"/>
  <sheetViews>
    <sheetView workbookViewId="0">
      <selection activeCell="F30" sqref="F30"/>
    </sheetView>
  </sheetViews>
  <sheetFormatPr defaultRowHeight="15" x14ac:dyDescent="0.25"/>
  <cols>
    <col min="1" max="1" width="9.140625" style="64"/>
    <col min="2" max="2" width="42" style="64" bestFit="1" customWidth="1"/>
    <col min="3" max="5" width="10.85546875" style="64" bestFit="1" customWidth="1"/>
    <col min="6" max="7" width="11.85546875" style="64" bestFit="1" customWidth="1"/>
    <col min="8" max="9" width="10.85546875" style="64" bestFit="1" customWidth="1"/>
    <col min="10" max="10" width="12" style="64" bestFit="1" customWidth="1"/>
    <col min="11" max="11" width="10.85546875" style="64" bestFit="1" customWidth="1"/>
    <col min="12" max="12" width="11.85546875" style="64" bestFit="1" customWidth="1"/>
    <col min="13" max="14" width="10.85546875" style="64" bestFit="1" customWidth="1"/>
    <col min="15" max="15" width="14.5703125" style="64" customWidth="1"/>
    <col min="258" max="258" width="42" bestFit="1" customWidth="1"/>
    <col min="259" max="261" width="10.85546875" bestFit="1" customWidth="1"/>
    <col min="262" max="263" width="11.85546875" bestFit="1" customWidth="1"/>
    <col min="264" max="265" width="10.85546875" bestFit="1" customWidth="1"/>
    <col min="266" max="266" width="12" bestFit="1" customWidth="1"/>
    <col min="267" max="267" width="10.85546875" bestFit="1" customWidth="1"/>
    <col min="268" max="268" width="11.85546875" bestFit="1" customWidth="1"/>
    <col min="269" max="270" width="10.85546875" bestFit="1" customWidth="1"/>
    <col min="271" max="271" width="14.5703125" customWidth="1"/>
    <col min="514" max="514" width="42" bestFit="1" customWidth="1"/>
    <col min="515" max="517" width="10.85546875" bestFit="1" customWidth="1"/>
    <col min="518" max="519" width="11.85546875" bestFit="1" customWidth="1"/>
    <col min="520" max="521" width="10.85546875" bestFit="1" customWidth="1"/>
    <col min="522" max="522" width="12" bestFit="1" customWidth="1"/>
    <col min="523" max="523" width="10.85546875" bestFit="1" customWidth="1"/>
    <col min="524" max="524" width="11.85546875" bestFit="1" customWidth="1"/>
    <col min="525" max="526" width="10.85546875" bestFit="1" customWidth="1"/>
    <col min="527" max="527" width="14.5703125" customWidth="1"/>
    <col min="770" max="770" width="42" bestFit="1" customWidth="1"/>
    <col min="771" max="773" width="10.85546875" bestFit="1" customWidth="1"/>
    <col min="774" max="775" width="11.85546875" bestFit="1" customWidth="1"/>
    <col min="776" max="777" width="10.85546875" bestFit="1" customWidth="1"/>
    <col min="778" max="778" width="12" bestFit="1" customWidth="1"/>
    <col min="779" max="779" width="10.85546875" bestFit="1" customWidth="1"/>
    <col min="780" max="780" width="11.85546875" bestFit="1" customWidth="1"/>
    <col min="781" max="782" width="10.85546875" bestFit="1" customWidth="1"/>
    <col min="783" max="783" width="14.5703125" customWidth="1"/>
    <col min="1026" max="1026" width="42" bestFit="1" customWidth="1"/>
    <col min="1027" max="1029" width="10.85546875" bestFit="1" customWidth="1"/>
    <col min="1030" max="1031" width="11.85546875" bestFit="1" customWidth="1"/>
    <col min="1032" max="1033" width="10.85546875" bestFit="1" customWidth="1"/>
    <col min="1034" max="1034" width="12" bestFit="1" customWidth="1"/>
    <col min="1035" max="1035" width="10.85546875" bestFit="1" customWidth="1"/>
    <col min="1036" max="1036" width="11.85546875" bestFit="1" customWidth="1"/>
    <col min="1037" max="1038" width="10.85546875" bestFit="1" customWidth="1"/>
    <col min="1039" max="1039" width="14.5703125" customWidth="1"/>
    <col min="1282" max="1282" width="42" bestFit="1" customWidth="1"/>
    <col min="1283" max="1285" width="10.85546875" bestFit="1" customWidth="1"/>
    <col min="1286" max="1287" width="11.85546875" bestFit="1" customWidth="1"/>
    <col min="1288" max="1289" width="10.85546875" bestFit="1" customWidth="1"/>
    <col min="1290" max="1290" width="12" bestFit="1" customWidth="1"/>
    <col min="1291" max="1291" width="10.85546875" bestFit="1" customWidth="1"/>
    <col min="1292" max="1292" width="11.85546875" bestFit="1" customWidth="1"/>
    <col min="1293" max="1294" width="10.85546875" bestFit="1" customWidth="1"/>
    <col min="1295" max="1295" width="14.5703125" customWidth="1"/>
    <col min="1538" max="1538" width="42" bestFit="1" customWidth="1"/>
    <col min="1539" max="1541" width="10.85546875" bestFit="1" customWidth="1"/>
    <col min="1542" max="1543" width="11.85546875" bestFit="1" customWidth="1"/>
    <col min="1544" max="1545" width="10.85546875" bestFit="1" customWidth="1"/>
    <col min="1546" max="1546" width="12" bestFit="1" customWidth="1"/>
    <col min="1547" max="1547" width="10.85546875" bestFit="1" customWidth="1"/>
    <col min="1548" max="1548" width="11.85546875" bestFit="1" customWidth="1"/>
    <col min="1549" max="1550" width="10.85546875" bestFit="1" customWidth="1"/>
    <col min="1551" max="1551" width="14.5703125" customWidth="1"/>
    <col min="1794" max="1794" width="42" bestFit="1" customWidth="1"/>
    <col min="1795" max="1797" width="10.85546875" bestFit="1" customWidth="1"/>
    <col min="1798" max="1799" width="11.85546875" bestFit="1" customWidth="1"/>
    <col min="1800" max="1801" width="10.85546875" bestFit="1" customWidth="1"/>
    <col min="1802" max="1802" width="12" bestFit="1" customWidth="1"/>
    <col min="1803" max="1803" width="10.85546875" bestFit="1" customWidth="1"/>
    <col min="1804" max="1804" width="11.85546875" bestFit="1" customWidth="1"/>
    <col min="1805" max="1806" width="10.85546875" bestFit="1" customWidth="1"/>
    <col min="1807" max="1807" width="14.5703125" customWidth="1"/>
    <col min="2050" max="2050" width="42" bestFit="1" customWidth="1"/>
    <col min="2051" max="2053" width="10.85546875" bestFit="1" customWidth="1"/>
    <col min="2054" max="2055" width="11.85546875" bestFit="1" customWidth="1"/>
    <col min="2056" max="2057" width="10.85546875" bestFit="1" customWidth="1"/>
    <col min="2058" max="2058" width="12" bestFit="1" customWidth="1"/>
    <col min="2059" max="2059" width="10.85546875" bestFit="1" customWidth="1"/>
    <col min="2060" max="2060" width="11.85546875" bestFit="1" customWidth="1"/>
    <col min="2061" max="2062" width="10.85546875" bestFit="1" customWidth="1"/>
    <col min="2063" max="2063" width="14.5703125" customWidth="1"/>
    <col min="2306" max="2306" width="42" bestFit="1" customWidth="1"/>
    <col min="2307" max="2309" width="10.85546875" bestFit="1" customWidth="1"/>
    <col min="2310" max="2311" width="11.85546875" bestFit="1" customWidth="1"/>
    <col min="2312" max="2313" width="10.85546875" bestFit="1" customWidth="1"/>
    <col min="2314" max="2314" width="12" bestFit="1" customWidth="1"/>
    <col min="2315" max="2315" width="10.85546875" bestFit="1" customWidth="1"/>
    <col min="2316" max="2316" width="11.85546875" bestFit="1" customWidth="1"/>
    <col min="2317" max="2318" width="10.85546875" bestFit="1" customWidth="1"/>
    <col min="2319" max="2319" width="14.5703125" customWidth="1"/>
    <col min="2562" max="2562" width="42" bestFit="1" customWidth="1"/>
    <col min="2563" max="2565" width="10.85546875" bestFit="1" customWidth="1"/>
    <col min="2566" max="2567" width="11.85546875" bestFit="1" customWidth="1"/>
    <col min="2568" max="2569" width="10.85546875" bestFit="1" customWidth="1"/>
    <col min="2570" max="2570" width="12" bestFit="1" customWidth="1"/>
    <col min="2571" max="2571" width="10.85546875" bestFit="1" customWidth="1"/>
    <col min="2572" max="2572" width="11.85546875" bestFit="1" customWidth="1"/>
    <col min="2573" max="2574" width="10.85546875" bestFit="1" customWidth="1"/>
    <col min="2575" max="2575" width="14.5703125" customWidth="1"/>
    <col min="2818" max="2818" width="42" bestFit="1" customWidth="1"/>
    <col min="2819" max="2821" width="10.85546875" bestFit="1" customWidth="1"/>
    <col min="2822" max="2823" width="11.85546875" bestFit="1" customWidth="1"/>
    <col min="2824" max="2825" width="10.85546875" bestFit="1" customWidth="1"/>
    <col min="2826" max="2826" width="12" bestFit="1" customWidth="1"/>
    <col min="2827" max="2827" width="10.85546875" bestFit="1" customWidth="1"/>
    <col min="2828" max="2828" width="11.85546875" bestFit="1" customWidth="1"/>
    <col min="2829" max="2830" width="10.85546875" bestFit="1" customWidth="1"/>
    <col min="2831" max="2831" width="14.5703125" customWidth="1"/>
    <col min="3074" max="3074" width="42" bestFit="1" customWidth="1"/>
    <col min="3075" max="3077" width="10.85546875" bestFit="1" customWidth="1"/>
    <col min="3078" max="3079" width="11.85546875" bestFit="1" customWidth="1"/>
    <col min="3080" max="3081" width="10.85546875" bestFit="1" customWidth="1"/>
    <col min="3082" max="3082" width="12" bestFit="1" customWidth="1"/>
    <col min="3083" max="3083" width="10.85546875" bestFit="1" customWidth="1"/>
    <col min="3084" max="3084" width="11.85546875" bestFit="1" customWidth="1"/>
    <col min="3085" max="3086" width="10.85546875" bestFit="1" customWidth="1"/>
    <col min="3087" max="3087" width="14.5703125" customWidth="1"/>
    <col min="3330" max="3330" width="42" bestFit="1" customWidth="1"/>
    <col min="3331" max="3333" width="10.85546875" bestFit="1" customWidth="1"/>
    <col min="3334" max="3335" width="11.85546875" bestFit="1" customWidth="1"/>
    <col min="3336" max="3337" width="10.85546875" bestFit="1" customWidth="1"/>
    <col min="3338" max="3338" width="12" bestFit="1" customWidth="1"/>
    <col min="3339" max="3339" width="10.85546875" bestFit="1" customWidth="1"/>
    <col min="3340" max="3340" width="11.85546875" bestFit="1" customWidth="1"/>
    <col min="3341" max="3342" width="10.85546875" bestFit="1" customWidth="1"/>
    <col min="3343" max="3343" width="14.5703125" customWidth="1"/>
    <col min="3586" max="3586" width="42" bestFit="1" customWidth="1"/>
    <col min="3587" max="3589" width="10.85546875" bestFit="1" customWidth="1"/>
    <col min="3590" max="3591" width="11.85546875" bestFit="1" customWidth="1"/>
    <col min="3592" max="3593" width="10.85546875" bestFit="1" customWidth="1"/>
    <col min="3594" max="3594" width="12" bestFit="1" customWidth="1"/>
    <col min="3595" max="3595" width="10.85546875" bestFit="1" customWidth="1"/>
    <col min="3596" max="3596" width="11.85546875" bestFit="1" customWidth="1"/>
    <col min="3597" max="3598" width="10.85546875" bestFit="1" customWidth="1"/>
    <col min="3599" max="3599" width="14.5703125" customWidth="1"/>
    <col min="3842" max="3842" width="42" bestFit="1" customWidth="1"/>
    <col min="3843" max="3845" width="10.85546875" bestFit="1" customWidth="1"/>
    <col min="3846" max="3847" width="11.85546875" bestFit="1" customWidth="1"/>
    <col min="3848" max="3849" width="10.85546875" bestFit="1" customWidth="1"/>
    <col min="3850" max="3850" width="12" bestFit="1" customWidth="1"/>
    <col min="3851" max="3851" width="10.85546875" bestFit="1" customWidth="1"/>
    <col min="3852" max="3852" width="11.85546875" bestFit="1" customWidth="1"/>
    <col min="3853" max="3854" width="10.85546875" bestFit="1" customWidth="1"/>
    <col min="3855" max="3855" width="14.5703125" customWidth="1"/>
    <col min="4098" max="4098" width="42" bestFit="1" customWidth="1"/>
    <col min="4099" max="4101" width="10.85546875" bestFit="1" customWidth="1"/>
    <col min="4102" max="4103" width="11.85546875" bestFit="1" customWidth="1"/>
    <col min="4104" max="4105" width="10.85546875" bestFit="1" customWidth="1"/>
    <col min="4106" max="4106" width="12" bestFit="1" customWidth="1"/>
    <col min="4107" max="4107" width="10.85546875" bestFit="1" customWidth="1"/>
    <col min="4108" max="4108" width="11.85546875" bestFit="1" customWidth="1"/>
    <col min="4109" max="4110" width="10.85546875" bestFit="1" customWidth="1"/>
    <col min="4111" max="4111" width="14.5703125" customWidth="1"/>
    <col min="4354" max="4354" width="42" bestFit="1" customWidth="1"/>
    <col min="4355" max="4357" width="10.85546875" bestFit="1" customWidth="1"/>
    <col min="4358" max="4359" width="11.85546875" bestFit="1" customWidth="1"/>
    <col min="4360" max="4361" width="10.85546875" bestFit="1" customWidth="1"/>
    <col min="4362" max="4362" width="12" bestFit="1" customWidth="1"/>
    <col min="4363" max="4363" width="10.85546875" bestFit="1" customWidth="1"/>
    <col min="4364" max="4364" width="11.85546875" bestFit="1" customWidth="1"/>
    <col min="4365" max="4366" width="10.85546875" bestFit="1" customWidth="1"/>
    <col min="4367" max="4367" width="14.5703125" customWidth="1"/>
    <col min="4610" max="4610" width="42" bestFit="1" customWidth="1"/>
    <col min="4611" max="4613" width="10.85546875" bestFit="1" customWidth="1"/>
    <col min="4614" max="4615" width="11.85546875" bestFit="1" customWidth="1"/>
    <col min="4616" max="4617" width="10.85546875" bestFit="1" customWidth="1"/>
    <col min="4618" max="4618" width="12" bestFit="1" customWidth="1"/>
    <col min="4619" max="4619" width="10.85546875" bestFit="1" customWidth="1"/>
    <col min="4620" max="4620" width="11.85546875" bestFit="1" customWidth="1"/>
    <col min="4621" max="4622" width="10.85546875" bestFit="1" customWidth="1"/>
    <col min="4623" max="4623" width="14.5703125" customWidth="1"/>
    <col min="4866" max="4866" width="42" bestFit="1" customWidth="1"/>
    <col min="4867" max="4869" width="10.85546875" bestFit="1" customWidth="1"/>
    <col min="4870" max="4871" width="11.85546875" bestFit="1" customWidth="1"/>
    <col min="4872" max="4873" width="10.85546875" bestFit="1" customWidth="1"/>
    <col min="4874" max="4874" width="12" bestFit="1" customWidth="1"/>
    <col min="4875" max="4875" width="10.85546875" bestFit="1" customWidth="1"/>
    <col min="4876" max="4876" width="11.85546875" bestFit="1" customWidth="1"/>
    <col min="4877" max="4878" width="10.85546875" bestFit="1" customWidth="1"/>
    <col min="4879" max="4879" width="14.5703125" customWidth="1"/>
    <col min="5122" max="5122" width="42" bestFit="1" customWidth="1"/>
    <col min="5123" max="5125" width="10.85546875" bestFit="1" customWidth="1"/>
    <col min="5126" max="5127" width="11.85546875" bestFit="1" customWidth="1"/>
    <col min="5128" max="5129" width="10.85546875" bestFit="1" customWidth="1"/>
    <col min="5130" max="5130" width="12" bestFit="1" customWidth="1"/>
    <col min="5131" max="5131" width="10.85546875" bestFit="1" customWidth="1"/>
    <col min="5132" max="5132" width="11.85546875" bestFit="1" customWidth="1"/>
    <col min="5133" max="5134" width="10.85546875" bestFit="1" customWidth="1"/>
    <col min="5135" max="5135" width="14.5703125" customWidth="1"/>
    <col min="5378" max="5378" width="42" bestFit="1" customWidth="1"/>
    <col min="5379" max="5381" width="10.85546875" bestFit="1" customWidth="1"/>
    <col min="5382" max="5383" width="11.85546875" bestFit="1" customWidth="1"/>
    <col min="5384" max="5385" width="10.85546875" bestFit="1" customWidth="1"/>
    <col min="5386" max="5386" width="12" bestFit="1" customWidth="1"/>
    <col min="5387" max="5387" width="10.85546875" bestFit="1" customWidth="1"/>
    <col min="5388" max="5388" width="11.85546875" bestFit="1" customWidth="1"/>
    <col min="5389" max="5390" width="10.85546875" bestFit="1" customWidth="1"/>
    <col min="5391" max="5391" width="14.5703125" customWidth="1"/>
    <col min="5634" max="5634" width="42" bestFit="1" customWidth="1"/>
    <col min="5635" max="5637" width="10.85546875" bestFit="1" customWidth="1"/>
    <col min="5638" max="5639" width="11.85546875" bestFit="1" customWidth="1"/>
    <col min="5640" max="5641" width="10.85546875" bestFit="1" customWidth="1"/>
    <col min="5642" max="5642" width="12" bestFit="1" customWidth="1"/>
    <col min="5643" max="5643" width="10.85546875" bestFit="1" customWidth="1"/>
    <col min="5644" max="5644" width="11.85546875" bestFit="1" customWidth="1"/>
    <col min="5645" max="5646" width="10.85546875" bestFit="1" customWidth="1"/>
    <col min="5647" max="5647" width="14.5703125" customWidth="1"/>
    <col min="5890" max="5890" width="42" bestFit="1" customWidth="1"/>
    <col min="5891" max="5893" width="10.85546875" bestFit="1" customWidth="1"/>
    <col min="5894" max="5895" width="11.85546875" bestFit="1" customWidth="1"/>
    <col min="5896" max="5897" width="10.85546875" bestFit="1" customWidth="1"/>
    <col min="5898" max="5898" width="12" bestFit="1" customWidth="1"/>
    <col min="5899" max="5899" width="10.85546875" bestFit="1" customWidth="1"/>
    <col min="5900" max="5900" width="11.85546875" bestFit="1" customWidth="1"/>
    <col min="5901" max="5902" width="10.85546875" bestFit="1" customWidth="1"/>
    <col min="5903" max="5903" width="14.5703125" customWidth="1"/>
    <col min="6146" max="6146" width="42" bestFit="1" customWidth="1"/>
    <col min="6147" max="6149" width="10.85546875" bestFit="1" customWidth="1"/>
    <col min="6150" max="6151" width="11.85546875" bestFit="1" customWidth="1"/>
    <col min="6152" max="6153" width="10.85546875" bestFit="1" customWidth="1"/>
    <col min="6154" max="6154" width="12" bestFit="1" customWidth="1"/>
    <col min="6155" max="6155" width="10.85546875" bestFit="1" customWidth="1"/>
    <col min="6156" max="6156" width="11.85546875" bestFit="1" customWidth="1"/>
    <col min="6157" max="6158" width="10.85546875" bestFit="1" customWidth="1"/>
    <col min="6159" max="6159" width="14.5703125" customWidth="1"/>
    <col min="6402" max="6402" width="42" bestFit="1" customWidth="1"/>
    <col min="6403" max="6405" width="10.85546875" bestFit="1" customWidth="1"/>
    <col min="6406" max="6407" width="11.85546875" bestFit="1" customWidth="1"/>
    <col min="6408" max="6409" width="10.85546875" bestFit="1" customWidth="1"/>
    <col min="6410" max="6410" width="12" bestFit="1" customWidth="1"/>
    <col min="6411" max="6411" width="10.85546875" bestFit="1" customWidth="1"/>
    <col min="6412" max="6412" width="11.85546875" bestFit="1" customWidth="1"/>
    <col min="6413" max="6414" width="10.85546875" bestFit="1" customWidth="1"/>
    <col min="6415" max="6415" width="14.5703125" customWidth="1"/>
    <col min="6658" max="6658" width="42" bestFit="1" customWidth="1"/>
    <col min="6659" max="6661" width="10.85546875" bestFit="1" customWidth="1"/>
    <col min="6662" max="6663" width="11.85546875" bestFit="1" customWidth="1"/>
    <col min="6664" max="6665" width="10.85546875" bestFit="1" customWidth="1"/>
    <col min="6666" max="6666" width="12" bestFit="1" customWidth="1"/>
    <col min="6667" max="6667" width="10.85546875" bestFit="1" customWidth="1"/>
    <col min="6668" max="6668" width="11.85546875" bestFit="1" customWidth="1"/>
    <col min="6669" max="6670" width="10.85546875" bestFit="1" customWidth="1"/>
    <col min="6671" max="6671" width="14.5703125" customWidth="1"/>
    <col min="6914" max="6914" width="42" bestFit="1" customWidth="1"/>
    <col min="6915" max="6917" width="10.85546875" bestFit="1" customWidth="1"/>
    <col min="6918" max="6919" width="11.85546875" bestFit="1" customWidth="1"/>
    <col min="6920" max="6921" width="10.85546875" bestFit="1" customWidth="1"/>
    <col min="6922" max="6922" width="12" bestFit="1" customWidth="1"/>
    <col min="6923" max="6923" width="10.85546875" bestFit="1" customWidth="1"/>
    <col min="6924" max="6924" width="11.85546875" bestFit="1" customWidth="1"/>
    <col min="6925" max="6926" width="10.85546875" bestFit="1" customWidth="1"/>
    <col min="6927" max="6927" width="14.5703125" customWidth="1"/>
    <col min="7170" max="7170" width="42" bestFit="1" customWidth="1"/>
    <col min="7171" max="7173" width="10.85546875" bestFit="1" customWidth="1"/>
    <col min="7174" max="7175" width="11.85546875" bestFit="1" customWidth="1"/>
    <col min="7176" max="7177" width="10.85546875" bestFit="1" customWidth="1"/>
    <col min="7178" max="7178" width="12" bestFit="1" customWidth="1"/>
    <col min="7179" max="7179" width="10.85546875" bestFit="1" customWidth="1"/>
    <col min="7180" max="7180" width="11.85546875" bestFit="1" customWidth="1"/>
    <col min="7181" max="7182" width="10.85546875" bestFit="1" customWidth="1"/>
    <col min="7183" max="7183" width="14.5703125" customWidth="1"/>
    <col min="7426" max="7426" width="42" bestFit="1" customWidth="1"/>
    <col min="7427" max="7429" width="10.85546875" bestFit="1" customWidth="1"/>
    <col min="7430" max="7431" width="11.85546875" bestFit="1" customWidth="1"/>
    <col min="7432" max="7433" width="10.85546875" bestFit="1" customWidth="1"/>
    <col min="7434" max="7434" width="12" bestFit="1" customWidth="1"/>
    <col min="7435" max="7435" width="10.85546875" bestFit="1" customWidth="1"/>
    <col min="7436" max="7436" width="11.85546875" bestFit="1" customWidth="1"/>
    <col min="7437" max="7438" width="10.85546875" bestFit="1" customWidth="1"/>
    <col min="7439" max="7439" width="14.5703125" customWidth="1"/>
    <col min="7682" max="7682" width="42" bestFit="1" customWidth="1"/>
    <col min="7683" max="7685" width="10.85546875" bestFit="1" customWidth="1"/>
    <col min="7686" max="7687" width="11.85546875" bestFit="1" customWidth="1"/>
    <col min="7688" max="7689" width="10.85546875" bestFit="1" customWidth="1"/>
    <col min="7690" max="7690" width="12" bestFit="1" customWidth="1"/>
    <col min="7691" max="7691" width="10.85546875" bestFit="1" customWidth="1"/>
    <col min="7692" max="7692" width="11.85546875" bestFit="1" customWidth="1"/>
    <col min="7693" max="7694" width="10.85546875" bestFit="1" customWidth="1"/>
    <col min="7695" max="7695" width="14.5703125" customWidth="1"/>
    <col min="7938" max="7938" width="42" bestFit="1" customWidth="1"/>
    <col min="7939" max="7941" width="10.85546875" bestFit="1" customWidth="1"/>
    <col min="7942" max="7943" width="11.85546875" bestFit="1" customWidth="1"/>
    <col min="7944" max="7945" width="10.85546875" bestFit="1" customWidth="1"/>
    <col min="7946" max="7946" width="12" bestFit="1" customWidth="1"/>
    <col min="7947" max="7947" width="10.85546875" bestFit="1" customWidth="1"/>
    <col min="7948" max="7948" width="11.85546875" bestFit="1" customWidth="1"/>
    <col min="7949" max="7950" width="10.85546875" bestFit="1" customWidth="1"/>
    <col min="7951" max="7951" width="14.5703125" customWidth="1"/>
    <col min="8194" max="8194" width="42" bestFit="1" customWidth="1"/>
    <col min="8195" max="8197" width="10.85546875" bestFit="1" customWidth="1"/>
    <col min="8198" max="8199" width="11.85546875" bestFit="1" customWidth="1"/>
    <col min="8200" max="8201" width="10.85546875" bestFit="1" customWidth="1"/>
    <col min="8202" max="8202" width="12" bestFit="1" customWidth="1"/>
    <col min="8203" max="8203" width="10.85546875" bestFit="1" customWidth="1"/>
    <col min="8204" max="8204" width="11.85546875" bestFit="1" customWidth="1"/>
    <col min="8205" max="8206" width="10.85546875" bestFit="1" customWidth="1"/>
    <col min="8207" max="8207" width="14.5703125" customWidth="1"/>
    <col min="8450" max="8450" width="42" bestFit="1" customWidth="1"/>
    <col min="8451" max="8453" width="10.85546875" bestFit="1" customWidth="1"/>
    <col min="8454" max="8455" width="11.85546875" bestFit="1" customWidth="1"/>
    <col min="8456" max="8457" width="10.85546875" bestFit="1" customWidth="1"/>
    <col min="8458" max="8458" width="12" bestFit="1" customWidth="1"/>
    <col min="8459" max="8459" width="10.85546875" bestFit="1" customWidth="1"/>
    <col min="8460" max="8460" width="11.85546875" bestFit="1" customWidth="1"/>
    <col min="8461" max="8462" width="10.85546875" bestFit="1" customWidth="1"/>
    <col min="8463" max="8463" width="14.5703125" customWidth="1"/>
    <col min="8706" max="8706" width="42" bestFit="1" customWidth="1"/>
    <col min="8707" max="8709" width="10.85546875" bestFit="1" customWidth="1"/>
    <col min="8710" max="8711" width="11.85546875" bestFit="1" customWidth="1"/>
    <col min="8712" max="8713" width="10.85546875" bestFit="1" customWidth="1"/>
    <col min="8714" max="8714" width="12" bestFit="1" customWidth="1"/>
    <col min="8715" max="8715" width="10.85546875" bestFit="1" customWidth="1"/>
    <col min="8716" max="8716" width="11.85546875" bestFit="1" customWidth="1"/>
    <col min="8717" max="8718" width="10.85546875" bestFit="1" customWidth="1"/>
    <col min="8719" max="8719" width="14.5703125" customWidth="1"/>
    <col min="8962" max="8962" width="42" bestFit="1" customWidth="1"/>
    <col min="8963" max="8965" width="10.85546875" bestFit="1" customWidth="1"/>
    <col min="8966" max="8967" width="11.85546875" bestFit="1" customWidth="1"/>
    <col min="8968" max="8969" width="10.85546875" bestFit="1" customWidth="1"/>
    <col min="8970" max="8970" width="12" bestFit="1" customWidth="1"/>
    <col min="8971" max="8971" width="10.85546875" bestFit="1" customWidth="1"/>
    <col min="8972" max="8972" width="11.85546875" bestFit="1" customWidth="1"/>
    <col min="8973" max="8974" width="10.85546875" bestFit="1" customWidth="1"/>
    <col min="8975" max="8975" width="14.5703125" customWidth="1"/>
    <col min="9218" max="9218" width="42" bestFit="1" customWidth="1"/>
    <col min="9219" max="9221" width="10.85546875" bestFit="1" customWidth="1"/>
    <col min="9222" max="9223" width="11.85546875" bestFit="1" customWidth="1"/>
    <col min="9224" max="9225" width="10.85546875" bestFit="1" customWidth="1"/>
    <col min="9226" max="9226" width="12" bestFit="1" customWidth="1"/>
    <col min="9227" max="9227" width="10.85546875" bestFit="1" customWidth="1"/>
    <col min="9228" max="9228" width="11.85546875" bestFit="1" customWidth="1"/>
    <col min="9229" max="9230" width="10.85546875" bestFit="1" customWidth="1"/>
    <col min="9231" max="9231" width="14.5703125" customWidth="1"/>
    <col min="9474" max="9474" width="42" bestFit="1" customWidth="1"/>
    <col min="9475" max="9477" width="10.85546875" bestFit="1" customWidth="1"/>
    <col min="9478" max="9479" width="11.85546875" bestFit="1" customWidth="1"/>
    <col min="9480" max="9481" width="10.85546875" bestFit="1" customWidth="1"/>
    <col min="9482" max="9482" width="12" bestFit="1" customWidth="1"/>
    <col min="9483" max="9483" width="10.85546875" bestFit="1" customWidth="1"/>
    <col min="9484" max="9484" width="11.85546875" bestFit="1" customWidth="1"/>
    <col min="9485" max="9486" width="10.85546875" bestFit="1" customWidth="1"/>
    <col min="9487" max="9487" width="14.5703125" customWidth="1"/>
    <col min="9730" max="9730" width="42" bestFit="1" customWidth="1"/>
    <col min="9731" max="9733" width="10.85546875" bestFit="1" customWidth="1"/>
    <col min="9734" max="9735" width="11.85546875" bestFit="1" customWidth="1"/>
    <col min="9736" max="9737" width="10.85546875" bestFit="1" customWidth="1"/>
    <col min="9738" max="9738" width="12" bestFit="1" customWidth="1"/>
    <col min="9739" max="9739" width="10.85546875" bestFit="1" customWidth="1"/>
    <col min="9740" max="9740" width="11.85546875" bestFit="1" customWidth="1"/>
    <col min="9741" max="9742" width="10.85546875" bestFit="1" customWidth="1"/>
    <col min="9743" max="9743" width="14.5703125" customWidth="1"/>
    <col min="9986" max="9986" width="42" bestFit="1" customWidth="1"/>
    <col min="9987" max="9989" width="10.85546875" bestFit="1" customWidth="1"/>
    <col min="9990" max="9991" width="11.85546875" bestFit="1" customWidth="1"/>
    <col min="9992" max="9993" width="10.85546875" bestFit="1" customWidth="1"/>
    <col min="9994" max="9994" width="12" bestFit="1" customWidth="1"/>
    <col min="9995" max="9995" width="10.85546875" bestFit="1" customWidth="1"/>
    <col min="9996" max="9996" width="11.85546875" bestFit="1" customWidth="1"/>
    <col min="9997" max="9998" width="10.85546875" bestFit="1" customWidth="1"/>
    <col min="9999" max="9999" width="14.5703125" customWidth="1"/>
    <col min="10242" max="10242" width="42" bestFit="1" customWidth="1"/>
    <col min="10243" max="10245" width="10.85546875" bestFit="1" customWidth="1"/>
    <col min="10246" max="10247" width="11.85546875" bestFit="1" customWidth="1"/>
    <col min="10248" max="10249" width="10.85546875" bestFit="1" customWidth="1"/>
    <col min="10250" max="10250" width="12" bestFit="1" customWidth="1"/>
    <col min="10251" max="10251" width="10.85546875" bestFit="1" customWidth="1"/>
    <col min="10252" max="10252" width="11.85546875" bestFit="1" customWidth="1"/>
    <col min="10253" max="10254" width="10.85546875" bestFit="1" customWidth="1"/>
    <col min="10255" max="10255" width="14.5703125" customWidth="1"/>
    <col min="10498" max="10498" width="42" bestFit="1" customWidth="1"/>
    <col min="10499" max="10501" width="10.85546875" bestFit="1" customWidth="1"/>
    <col min="10502" max="10503" width="11.85546875" bestFit="1" customWidth="1"/>
    <col min="10504" max="10505" width="10.85546875" bestFit="1" customWidth="1"/>
    <col min="10506" max="10506" width="12" bestFit="1" customWidth="1"/>
    <col min="10507" max="10507" width="10.85546875" bestFit="1" customWidth="1"/>
    <col min="10508" max="10508" width="11.85546875" bestFit="1" customWidth="1"/>
    <col min="10509" max="10510" width="10.85546875" bestFit="1" customWidth="1"/>
    <col min="10511" max="10511" width="14.5703125" customWidth="1"/>
    <col min="10754" max="10754" width="42" bestFit="1" customWidth="1"/>
    <col min="10755" max="10757" width="10.85546875" bestFit="1" customWidth="1"/>
    <col min="10758" max="10759" width="11.85546875" bestFit="1" customWidth="1"/>
    <col min="10760" max="10761" width="10.85546875" bestFit="1" customWidth="1"/>
    <col min="10762" max="10762" width="12" bestFit="1" customWidth="1"/>
    <col min="10763" max="10763" width="10.85546875" bestFit="1" customWidth="1"/>
    <col min="10764" max="10764" width="11.85546875" bestFit="1" customWidth="1"/>
    <col min="10765" max="10766" width="10.85546875" bestFit="1" customWidth="1"/>
    <col min="10767" max="10767" width="14.5703125" customWidth="1"/>
    <col min="11010" max="11010" width="42" bestFit="1" customWidth="1"/>
    <col min="11011" max="11013" width="10.85546875" bestFit="1" customWidth="1"/>
    <col min="11014" max="11015" width="11.85546875" bestFit="1" customWidth="1"/>
    <col min="11016" max="11017" width="10.85546875" bestFit="1" customWidth="1"/>
    <col min="11018" max="11018" width="12" bestFit="1" customWidth="1"/>
    <col min="11019" max="11019" width="10.85546875" bestFit="1" customWidth="1"/>
    <col min="11020" max="11020" width="11.85546875" bestFit="1" customWidth="1"/>
    <col min="11021" max="11022" width="10.85546875" bestFit="1" customWidth="1"/>
    <col min="11023" max="11023" width="14.5703125" customWidth="1"/>
    <col min="11266" max="11266" width="42" bestFit="1" customWidth="1"/>
    <col min="11267" max="11269" width="10.85546875" bestFit="1" customWidth="1"/>
    <col min="11270" max="11271" width="11.85546875" bestFit="1" customWidth="1"/>
    <col min="11272" max="11273" width="10.85546875" bestFit="1" customWidth="1"/>
    <col min="11274" max="11274" width="12" bestFit="1" customWidth="1"/>
    <col min="11275" max="11275" width="10.85546875" bestFit="1" customWidth="1"/>
    <col min="11276" max="11276" width="11.85546875" bestFit="1" customWidth="1"/>
    <col min="11277" max="11278" width="10.85546875" bestFit="1" customWidth="1"/>
    <col min="11279" max="11279" width="14.5703125" customWidth="1"/>
    <col min="11522" max="11522" width="42" bestFit="1" customWidth="1"/>
    <col min="11523" max="11525" width="10.85546875" bestFit="1" customWidth="1"/>
    <col min="11526" max="11527" width="11.85546875" bestFit="1" customWidth="1"/>
    <col min="11528" max="11529" width="10.85546875" bestFit="1" customWidth="1"/>
    <col min="11530" max="11530" width="12" bestFit="1" customWidth="1"/>
    <col min="11531" max="11531" width="10.85546875" bestFit="1" customWidth="1"/>
    <col min="11532" max="11532" width="11.85546875" bestFit="1" customWidth="1"/>
    <col min="11533" max="11534" width="10.85546875" bestFit="1" customWidth="1"/>
    <col min="11535" max="11535" width="14.5703125" customWidth="1"/>
    <col min="11778" max="11778" width="42" bestFit="1" customWidth="1"/>
    <col min="11779" max="11781" width="10.85546875" bestFit="1" customWidth="1"/>
    <col min="11782" max="11783" width="11.85546875" bestFit="1" customWidth="1"/>
    <col min="11784" max="11785" width="10.85546875" bestFit="1" customWidth="1"/>
    <col min="11786" max="11786" width="12" bestFit="1" customWidth="1"/>
    <col min="11787" max="11787" width="10.85546875" bestFit="1" customWidth="1"/>
    <col min="11788" max="11788" width="11.85546875" bestFit="1" customWidth="1"/>
    <col min="11789" max="11790" width="10.85546875" bestFit="1" customWidth="1"/>
    <col min="11791" max="11791" width="14.5703125" customWidth="1"/>
    <col min="12034" max="12034" width="42" bestFit="1" customWidth="1"/>
    <col min="12035" max="12037" width="10.85546875" bestFit="1" customWidth="1"/>
    <col min="12038" max="12039" width="11.85546875" bestFit="1" customWidth="1"/>
    <col min="12040" max="12041" width="10.85546875" bestFit="1" customWidth="1"/>
    <col min="12042" max="12042" width="12" bestFit="1" customWidth="1"/>
    <col min="12043" max="12043" width="10.85546875" bestFit="1" customWidth="1"/>
    <col min="12044" max="12044" width="11.85546875" bestFit="1" customWidth="1"/>
    <col min="12045" max="12046" width="10.85546875" bestFit="1" customWidth="1"/>
    <col min="12047" max="12047" width="14.5703125" customWidth="1"/>
    <col min="12290" max="12290" width="42" bestFit="1" customWidth="1"/>
    <col min="12291" max="12293" width="10.85546875" bestFit="1" customWidth="1"/>
    <col min="12294" max="12295" width="11.85546875" bestFit="1" customWidth="1"/>
    <col min="12296" max="12297" width="10.85546875" bestFit="1" customWidth="1"/>
    <col min="12298" max="12298" width="12" bestFit="1" customWidth="1"/>
    <col min="12299" max="12299" width="10.85546875" bestFit="1" customWidth="1"/>
    <col min="12300" max="12300" width="11.85546875" bestFit="1" customWidth="1"/>
    <col min="12301" max="12302" width="10.85546875" bestFit="1" customWidth="1"/>
    <col min="12303" max="12303" width="14.5703125" customWidth="1"/>
    <col min="12546" max="12546" width="42" bestFit="1" customWidth="1"/>
    <col min="12547" max="12549" width="10.85546875" bestFit="1" customWidth="1"/>
    <col min="12550" max="12551" width="11.85546875" bestFit="1" customWidth="1"/>
    <col min="12552" max="12553" width="10.85546875" bestFit="1" customWidth="1"/>
    <col min="12554" max="12554" width="12" bestFit="1" customWidth="1"/>
    <col min="12555" max="12555" width="10.85546875" bestFit="1" customWidth="1"/>
    <col min="12556" max="12556" width="11.85546875" bestFit="1" customWidth="1"/>
    <col min="12557" max="12558" width="10.85546875" bestFit="1" customWidth="1"/>
    <col min="12559" max="12559" width="14.5703125" customWidth="1"/>
    <col min="12802" max="12802" width="42" bestFit="1" customWidth="1"/>
    <col min="12803" max="12805" width="10.85546875" bestFit="1" customWidth="1"/>
    <col min="12806" max="12807" width="11.85546875" bestFit="1" customWidth="1"/>
    <col min="12808" max="12809" width="10.85546875" bestFit="1" customWidth="1"/>
    <col min="12810" max="12810" width="12" bestFit="1" customWidth="1"/>
    <col min="12811" max="12811" width="10.85546875" bestFit="1" customWidth="1"/>
    <col min="12812" max="12812" width="11.85546875" bestFit="1" customWidth="1"/>
    <col min="12813" max="12814" width="10.85546875" bestFit="1" customWidth="1"/>
    <col min="12815" max="12815" width="14.5703125" customWidth="1"/>
    <col min="13058" max="13058" width="42" bestFit="1" customWidth="1"/>
    <col min="13059" max="13061" width="10.85546875" bestFit="1" customWidth="1"/>
    <col min="13062" max="13063" width="11.85546875" bestFit="1" customWidth="1"/>
    <col min="13064" max="13065" width="10.85546875" bestFit="1" customWidth="1"/>
    <col min="13066" max="13066" width="12" bestFit="1" customWidth="1"/>
    <col min="13067" max="13067" width="10.85546875" bestFit="1" customWidth="1"/>
    <col min="13068" max="13068" width="11.85546875" bestFit="1" customWidth="1"/>
    <col min="13069" max="13070" width="10.85546875" bestFit="1" customWidth="1"/>
    <col min="13071" max="13071" width="14.5703125" customWidth="1"/>
    <col min="13314" max="13314" width="42" bestFit="1" customWidth="1"/>
    <col min="13315" max="13317" width="10.85546875" bestFit="1" customWidth="1"/>
    <col min="13318" max="13319" width="11.85546875" bestFit="1" customWidth="1"/>
    <col min="13320" max="13321" width="10.85546875" bestFit="1" customWidth="1"/>
    <col min="13322" max="13322" width="12" bestFit="1" customWidth="1"/>
    <col min="13323" max="13323" width="10.85546875" bestFit="1" customWidth="1"/>
    <col min="13324" max="13324" width="11.85546875" bestFit="1" customWidth="1"/>
    <col min="13325" max="13326" width="10.85546875" bestFit="1" customWidth="1"/>
    <col min="13327" max="13327" width="14.5703125" customWidth="1"/>
    <col min="13570" max="13570" width="42" bestFit="1" customWidth="1"/>
    <col min="13571" max="13573" width="10.85546875" bestFit="1" customWidth="1"/>
    <col min="13574" max="13575" width="11.85546875" bestFit="1" customWidth="1"/>
    <col min="13576" max="13577" width="10.85546875" bestFit="1" customWidth="1"/>
    <col min="13578" max="13578" width="12" bestFit="1" customWidth="1"/>
    <col min="13579" max="13579" width="10.85546875" bestFit="1" customWidth="1"/>
    <col min="13580" max="13580" width="11.85546875" bestFit="1" customWidth="1"/>
    <col min="13581" max="13582" width="10.85546875" bestFit="1" customWidth="1"/>
    <col min="13583" max="13583" width="14.5703125" customWidth="1"/>
    <col min="13826" max="13826" width="42" bestFit="1" customWidth="1"/>
    <col min="13827" max="13829" width="10.85546875" bestFit="1" customWidth="1"/>
    <col min="13830" max="13831" width="11.85546875" bestFit="1" customWidth="1"/>
    <col min="13832" max="13833" width="10.85546875" bestFit="1" customWidth="1"/>
    <col min="13834" max="13834" width="12" bestFit="1" customWidth="1"/>
    <col min="13835" max="13835" width="10.85546875" bestFit="1" customWidth="1"/>
    <col min="13836" max="13836" width="11.85546875" bestFit="1" customWidth="1"/>
    <col min="13837" max="13838" width="10.85546875" bestFit="1" customWidth="1"/>
    <col min="13839" max="13839" width="14.5703125" customWidth="1"/>
    <col min="14082" max="14082" width="42" bestFit="1" customWidth="1"/>
    <col min="14083" max="14085" width="10.85546875" bestFit="1" customWidth="1"/>
    <col min="14086" max="14087" width="11.85546875" bestFit="1" customWidth="1"/>
    <col min="14088" max="14089" width="10.85546875" bestFit="1" customWidth="1"/>
    <col min="14090" max="14090" width="12" bestFit="1" customWidth="1"/>
    <col min="14091" max="14091" width="10.85546875" bestFit="1" customWidth="1"/>
    <col min="14092" max="14092" width="11.85546875" bestFit="1" customWidth="1"/>
    <col min="14093" max="14094" width="10.85546875" bestFit="1" customWidth="1"/>
    <col min="14095" max="14095" width="14.5703125" customWidth="1"/>
    <col min="14338" max="14338" width="42" bestFit="1" customWidth="1"/>
    <col min="14339" max="14341" width="10.85546875" bestFit="1" customWidth="1"/>
    <col min="14342" max="14343" width="11.85546875" bestFit="1" customWidth="1"/>
    <col min="14344" max="14345" width="10.85546875" bestFit="1" customWidth="1"/>
    <col min="14346" max="14346" width="12" bestFit="1" customWidth="1"/>
    <col min="14347" max="14347" width="10.85546875" bestFit="1" customWidth="1"/>
    <col min="14348" max="14348" width="11.85546875" bestFit="1" customWidth="1"/>
    <col min="14349" max="14350" width="10.85546875" bestFit="1" customWidth="1"/>
    <col min="14351" max="14351" width="14.5703125" customWidth="1"/>
    <col min="14594" max="14594" width="42" bestFit="1" customWidth="1"/>
    <col min="14595" max="14597" width="10.85546875" bestFit="1" customWidth="1"/>
    <col min="14598" max="14599" width="11.85546875" bestFit="1" customWidth="1"/>
    <col min="14600" max="14601" width="10.85546875" bestFit="1" customWidth="1"/>
    <col min="14602" max="14602" width="12" bestFit="1" customWidth="1"/>
    <col min="14603" max="14603" width="10.85546875" bestFit="1" customWidth="1"/>
    <col min="14604" max="14604" width="11.85546875" bestFit="1" customWidth="1"/>
    <col min="14605" max="14606" width="10.85546875" bestFit="1" customWidth="1"/>
    <col min="14607" max="14607" width="14.5703125" customWidth="1"/>
    <col min="14850" max="14850" width="42" bestFit="1" customWidth="1"/>
    <col min="14851" max="14853" width="10.85546875" bestFit="1" customWidth="1"/>
    <col min="14854" max="14855" width="11.85546875" bestFit="1" customWidth="1"/>
    <col min="14856" max="14857" width="10.85546875" bestFit="1" customWidth="1"/>
    <col min="14858" max="14858" width="12" bestFit="1" customWidth="1"/>
    <col min="14859" max="14859" width="10.85546875" bestFit="1" customWidth="1"/>
    <col min="14860" max="14860" width="11.85546875" bestFit="1" customWidth="1"/>
    <col min="14861" max="14862" width="10.85546875" bestFit="1" customWidth="1"/>
    <col min="14863" max="14863" width="14.5703125" customWidth="1"/>
    <col min="15106" max="15106" width="42" bestFit="1" customWidth="1"/>
    <col min="15107" max="15109" width="10.85546875" bestFit="1" customWidth="1"/>
    <col min="15110" max="15111" width="11.85546875" bestFit="1" customWidth="1"/>
    <col min="15112" max="15113" width="10.85546875" bestFit="1" customWidth="1"/>
    <col min="15114" max="15114" width="12" bestFit="1" customWidth="1"/>
    <col min="15115" max="15115" width="10.85546875" bestFit="1" customWidth="1"/>
    <col min="15116" max="15116" width="11.85546875" bestFit="1" customWidth="1"/>
    <col min="15117" max="15118" width="10.85546875" bestFit="1" customWidth="1"/>
    <col min="15119" max="15119" width="14.5703125" customWidth="1"/>
    <col min="15362" max="15362" width="42" bestFit="1" customWidth="1"/>
    <col min="15363" max="15365" width="10.85546875" bestFit="1" customWidth="1"/>
    <col min="15366" max="15367" width="11.85546875" bestFit="1" customWidth="1"/>
    <col min="15368" max="15369" width="10.85546875" bestFit="1" customWidth="1"/>
    <col min="15370" max="15370" width="12" bestFit="1" customWidth="1"/>
    <col min="15371" max="15371" width="10.85546875" bestFit="1" customWidth="1"/>
    <col min="15372" max="15372" width="11.85546875" bestFit="1" customWidth="1"/>
    <col min="15373" max="15374" width="10.85546875" bestFit="1" customWidth="1"/>
    <col min="15375" max="15375" width="14.5703125" customWidth="1"/>
    <col min="15618" max="15618" width="42" bestFit="1" customWidth="1"/>
    <col min="15619" max="15621" width="10.85546875" bestFit="1" customWidth="1"/>
    <col min="15622" max="15623" width="11.85546875" bestFit="1" customWidth="1"/>
    <col min="15624" max="15625" width="10.85546875" bestFit="1" customWidth="1"/>
    <col min="15626" max="15626" width="12" bestFit="1" customWidth="1"/>
    <col min="15627" max="15627" width="10.85546875" bestFit="1" customWidth="1"/>
    <col min="15628" max="15628" width="11.85546875" bestFit="1" customWidth="1"/>
    <col min="15629" max="15630" width="10.85546875" bestFit="1" customWidth="1"/>
    <col min="15631" max="15631" width="14.5703125" customWidth="1"/>
    <col min="15874" max="15874" width="42" bestFit="1" customWidth="1"/>
    <col min="15875" max="15877" width="10.85546875" bestFit="1" customWidth="1"/>
    <col min="15878" max="15879" width="11.85546875" bestFit="1" customWidth="1"/>
    <col min="15880" max="15881" width="10.85546875" bestFit="1" customWidth="1"/>
    <col min="15882" max="15882" width="12" bestFit="1" customWidth="1"/>
    <col min="15883" max="15883" width="10.85546875" bestFit="1" customWidth="1"/>
    <col min="15884" max="15884" width="11.85546875" bestFit="1" customWidth="1"/>
    <col min="15885" max="15886" width="10.85546875" bestFit="1" customWidth="1"/>
    <col min="15887" max="15887" width="14.5703125" customWidth="1"/>
    <col min="16130" max="16130" width="42" bestFit="1" customWidth="1"/>
    <col min="16131" max="16133" width="10.85546875" bestFit="1" customWidth="1"/>
    <col min="16134" max="16135" width="11.85546875" bestFit="1" customWidth="1"/>
    <col min="16136" max="16137" width="10.85546875" bestFit="1" customWidth="1"/>
    <col min="16138" max="16138" width="12" bestFit="1" customWidth="1"/>
    <col min="16139" max="16139" width="10.85546875" bestFit="1" customWidth="1"/>
    <col min="16140" max="16140" width="11.85546875" bestFit="1" customWidth="1"/>
    <col min="16141" max="16142" width="10.85546875" bestFit="1" customWidth="1"/>
    <col min="16143" max="16143" width="14.5703125" customWidth="1"/>
  </cols>
  <sheetData>
    <row r="1" spans="1:15" x14ac:dyDescent="0.25">
      <c r="B1" s="64" t="s">
        <v>378</v>
      </c>
    </row>
    <row r="3" spans="1:15" x14ac:dyDescent="0.25">
      <c r="B3" s="65" t="s">
        <v>379</v>
      </c>
    </row>
    <row r="5" spans="1:15" x14ac:dyDescent="0.25">
      <c r="A5" s="66" t="s">
        <v>380</v>
      </c>
      <c r="B5" s="67" t="s">
        <v>1</v>
      </c>
      <c r="C5" s="67" t="s">
        <v>381</v>
      </c>
      <c r="D5" s="67" t="s">
        <v>382</v>
      </c>
      <c r="E5" s="67" t="s">
        <v>383</v>
      </c>
      <c r="F5" s="67" t="s">
        <v>384</v>
      </c>
      <c r="G5" s="67" t="s">
        <v>385</v>
      </c>
      <c r="H5" s="67" t="s">
        <v>386</v>
      </c>
      <c r="I5" s="67" t="s">
        <v>387</v>
      </c>
      <c r="J5" s="67" t="s">
        <v>388</v>
      </c>
      <c r="K5" s="67" t="s">
        <v>389</v>
      </c>
      <c r="L5" s="67" t="s">
        <v>390</v>
      </c>
      <c r="M5" s="67" t="s">
        <v>391</v>
      </c>
      <c r="N5" s="67" t="s">
        <v>392</v>
      </c>
      <c r="O5" s="67" t="s">
        <v>324</v>
      </c>
    </row>
    <row r="6" spans="1:15" x14ac:dyDescent="0.25">
      <c r="A6" s="66"/>
      <c r="B6" s="68" t="s">
        <v>393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</row>
    <row r="7" spans="1:15" x14ac:dyDescent="0.25">
      <c r="A7" s="66" t="s">
        <v>325</v>
      </c>
      <c r="B7" s="66" t="s">
        <v>394</v>
      </c>
      <c r="C7" s="69">
        <v>628333</v>
      </c>
      <c r="D7" s="69">
        <v>628333</v>
      </c>
      <c r="E7" s="69">
        <v>628333</v>
      </c>
      <c r="F7" s="69">
        <v>5063333</v>
      </c>
      <c r="G7" s="69">
        <v>628333</v>
      </c>
      <c r="H7" s="69">
        <v>628333</v>
      </c>
      <c r="I7" s="69">
        <v>628333</v>
      </c>
      <c r="J7" s="69">
        <v>628333</v>
      </c>
      <c r="K7" s="69">
        <v>628334</v>
      </c>
      <c r="L7" s="69">
        <v>5063334</v>
      </c>
      <c r="M7" s="69">
        <v>628334</v>
      </c>
      <c r="N7" s="69">
        <v>628334</v>
      </c>
      <c r="O7" s="69">
        <f>SUM(C7:N7)</f>
        <v>16410000</v>
      </c>
    </row>
    <row r="8" spans="1:15" x14ac:dyDescent="0.25">
      <c r="A8" s="66" t="s">
        <v>326</v>
      </c>
      <c r="B8" s="66" t="s">
        <v>395</v>
      </c>
      <c r="C8" s="69">
        <v>804999</v>
      </c>
      <c r="D8" s="69">
        <v>805000</v>
      </c>
      <c r="E8" s="69">
        <v>805000</v>
      </c>
      <c r="F8" s="69">
        <v>805000</v>
      </c>
      <c r="G8" s="69">
        <v>805000</v>
      </c>
      <c r="H8" s="69">
        <v>805000</v>
      </c>
      <c r="I8" s="69">
        <v>805000</v>
      </c>
      <c r="J8" s="69">
        <v>805000</v>
      </c>
      <c r="K8" s="69">
        <v>805000</v>
      </c>
      <c r="L8" s="69">
        <v>805000</v>
      </c>
      <c r="M8" s="69">
        <v>805000</v>
      </c>
      <c r="N8" s="69">
        <v>805000</v>
      </c>
      <c r="O8" s="69">
        <f>SUM(C8:N8)</f>
        <v>9659999</v>
      </c>
    </row>
    <row r="9" spans="1:15" x14ac:dyDescent="0.25">
      <c r="A9" s="66" t="s">
        <v>327</v>
      </c>
      <c r="B9" s="66" t="s">
        <v>396</v>
      </c>
      <c r="C9" s="69">
        <v>5527316</v>
      </c>
      <c r="D9" s="69">
        <v>5527316</v>
      </c>
      <c r="E9" s="69">
        <v>5527316</v>
      </c>
      <c r="F9" s="69">
        <v>5527316</v>
      </c>
      <c r="G9" s="69">
        <v>9499536</v>
      </c>
      <c r="H9" s="69">
        <v>5527316</v>
      </c>
      <c r="I9" s="69">
        <v>5527316</v>
      </c>
      <c r="J9" s="69">
        <v>5527316</v>
      </c>
      <c r="K9" s="69">
        <v>5527316</v>
      </c>
      <c r="L9" s="69">
        <v>5527316</v>
      </c>
      <c r="M9" s="69">
        <v>5527316</v>
      </c>
      <c r="N9" s="69">
        <v>5527316</v>
      </c>
      <c r="O9" s="69">
        <f>SUM(C9:N9)</f>
        <v>70300012</v>
      </c>
    </row>
    <row r="10" spans="1:15" x14ac:dyDescent="0.25">
      <c r="A10" s="66" t="s">
        <v>328</v>
      </c>
      <c r="B10" s="66" t="s">
        <v>397</v>
      </c>
      <c r="C10" s="69"/>
      <c r="D10" s="69"/>
      <c r="E10" s="69"/>
      <c r="F10" s="69"/>
      <c r="G10" s="69"/>
      <c r="H10" s="69"/>
      <c r="I10" s="69"/>
      <c r="J10" s="70">
        <v>26352268</v>
      </c>
      <c r="K10" s="69"/>
      <c r="L10" s="69"/>
      <c r="M10" s="69"/>
      <c r="N10" s="69"/>
      <c r="O10" s="69">
        <f>SUM(D10:N10)</f>
        <v>26352268</v>
      </c>
    </row>
    <row r="11" spans="1:15" x14ac:dyDescent="0.25">
      <c r="A11" s="66" t="s">
        <v>330</v>
      </c>
      <c r="B11" s="68" t="s">
        <v>398</v>
      </c>
      <c r="C11" s="71">
        <f>SUM(C7:C10)</f>
        <v>6960648</v>
      </c>
      <c r="D11" s="71">
        <f>SUM(D7:D10)</f>
        <v>6960649</v>
      </c>
      <c r="E11" s="71">
        <f t="shared" ref="E11:K11" si="0">SUM(E7:E10)</f>
        <v>6960649</v>
      </c>
      <c r="F11" s="71">
        <f t="shared" si="0"/>
        <v>11395649</v>
      </c>
      <c r="G11" s="71">
        <f t="shared" si="0"/>
        <v>10932869</v>
      </c>
      <c r="H11" s="71">
        <f t="shared" si="0"/>
        <v>6960649</v>
      </c>
      <c r="I11" s="71">
        <f t="shared" si="0"/>
        <v>6960649</v>
      </c>
      <c r="J11" s="71">
        <f t="shared" si="0"/>
        <v>33312917</v>
      </c>
      <c r="K11" s="71">
        <f t="shared" si="0"/>
        <v>6960650</v>
      </c>
      <c r="L11" s="71">
        <f>SUM(L7:L10)</f>
        <v>11395650</v>
      </c>
      <c r="M11" s="71">
        <f>SUM(M7:M10)</f>
        <v>6960650</v>
      </c>
      <c r="N11" s="71">
        <f>SUM(N7:N10)</f>
        <v>6960650</v>
      </c>
      <c r="O11" s="71">
        <f>SUM(O7:O10)</f>
        <v>122722279</v>
      </c>
    </row>
    <row r="12" spans="1:15" x14ac:dyDescent="0.25">
      <c r="A12" s="66"/>
      <c r="B12" s="68" t="s">
        <v>399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</row>
    <row r="13" spans="1:15" x14ac:dyDescent="0.25">
      <c r="A13" s="66" t="s">
        <v>325</v>
      </c>
      <c r="B13" s="66" t="s">
        <v>345</v>
      </c>
      <c r="C13" s="69">
        <v>4315976</v>
      </c>
      <c r="D13" s="69">
        <v>6960649</v>
      </c>
      <c r="E13" s="69">
        <v>6960649</v>
      </c>
      <c r="F13" s="69">
        <v>5895649</v>
      </c>
      <c r="G13" s="69">
        <v>10932869</v>
      </c>
      <c r="H13" s="69">
        <v>6960649</v>
      </c>
      <c r="I13" s="69">
        <v>6960649</v>
      </c>
      <c r="J13" s="69">
        <v>20631935</v>
      </c>
      <c r="K13" s="69">
        <v>6960650</v>
      </c>
      <c r="L13" s="69">
        <v>11395650</v>
      </c>
      <c r="M13" s="69">
        <v>6960650</v>
      </c>
      <c r="N13" s="69">
        <v>6960650</v>
      </c>
      <c r="O13" s="69">
        <f>SUM(C13:N13)</f>
        <v>101896625</v>
      </c>
    </row>
    <row r="14" spans="1:15" x14ac:dyDescent="0.25">
      <c r="A14" s="66" t="s">
        <v>326</v>
      </c>
      <c r="B14" s="66" t="s">
        <v>355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</row>
    <row r="15" spans="1:15" x14ac:dyDescent="0.25">
      <c r="A15" s="66" t="s">
        <v>327</v>
      </c>
      <c r="B15" s="66" t="s">
        <v>306</v>
      </c>
      <c r="C15" s="69"/>
      <c r="D15" s="69"/>
      <c r="E15" s="69"/>
      <c r="F15" s="69">
        <v>5500000</v>
      </c>
      <c r="G15" s="69"/>
      <c r="H15" s="69"/>
      <c r="I15" s="69"/>
      <c r="J15" s="69">
        <v>12680982</v>
      </c>
      <c r="K15" s="69"/>
      <c r="L15" s="69"/>
      <c r="M15" s="69"/>
      <c r="N15" s="69"/>
      <c r="O15" s="69">
        <f>SUM(C15:N15)</f>
        <v>18180982</v>
      </c>
    </row>
    <row r="16" spans="1:15" x14ac:dyDescent="0.25">
      <c r="A16" s="66" t="s">
        <v>328</v>
      </c>
      <c r="B16" s="66" t="s">
        <v>400</v>
      </c>
      <c r="C16" s="70">
        <v>2644672</v>
      </c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>
        <f>SUM(C16:N16)</f>
        <v>2644672</v>
      </c>
    </row>
    <row r="17" spans="1:15" x14ac:dyDescent="0.25">
      <c r="A17" s="66" t="s">
        <v>328</v>
      </c>
      <c r="B17" s="68" t="s">
        <v>401</v>
      </c>
      <c r="C17" s="71">
        <f>SUM(C13:C16)</f>
        <v>6960648</v>
      </c>
      <c r="D17" s="71">
        <f t="shared" ref="D17:O17" si="1">SUM(D13:D16)</f>
        <v>6960649</v>
      </c>
      <c r="E17" s="71">
        <f t="shared" si="1"/>
        <v>6960649</v>
      </c>
      <c r="F17" s="71">
        <f t="shared" si="1"/>
        <v>11395649</v>
      </c>
      <c r="G17" s="71">
        <f t="shared" si="1"/>
        <v>10932869</v>
      </c>
      <c r="H17" s="71">
        <f t="shared" si="1"/>
        <v>6960649</v>
      </c>
      <c r="I17" s="71">
        <f t="shared" si="1"/>
        <v>6960649</v>
      </c>
      <c r="J17" s="71">
        <f t="shared" si="1"/>
        <v>33312917</v>
      </c>
      <c r="K17" s="71">
        <f t="shared" si="1"/>
        <v>6960650</v>
      </c>
      <c r="L17" s="71">
        <f t="shared" si="1"/>
        <v>11395650</v>
      </c>
      <c r="M17" s="71">
        <f t="shared" si="1"/>
        <v>6960650</v>
      </c>
      <c r="N17" s="71">
        <f t="shared" si="1"/>
        <v>6960650</v>
      </c>
      <c r="O17" s="71">
        <f t="shared" si="1"/>
        <v>122722279</v>
      </c>
    </row>
  </sheetData>
  <pageMargins left="0.7" right="0.7" top="0.75" bottom="0.75" header="0.3" footer="0.3"/>
  <pageSetup paperSize="9" scale="6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A8E7D-7CBD-449C-9992-D4B25BEB0E16}">
  <sheetPr>
    <pageSetUpPr fitToPage="1"/>
  </sheetPr>
  <dimension ref="A1:J25"/>
  <sheetViews>
    <sheetView zoomScale="85" zoomScaleNormal="85" workbookViewId="0">
      <selection activeCell="A2" sqref="A2"/>
    </sheetView>
  </sheetViews>
  <sheetFormatPr defaultRowHeight="15" x14ac:dyDescent="0.25"/>
  <cols>
    <col min="1" max="1" width="59.7109375" style="53" bestFit="1" customWidth="1"/>
    <col min="2" max="3" width="18.140625" style="53" bestFit="1" customWidth="1"/>
    <col min="4" max="4" width="49" style="53" bestFit="1" customWidth="1"/>
    <col min="5" max="6" width="16.7109375" style="53" bestFit="1" customWidth="1"/>
    <col min="8" max="10" width="13.5703125" bestFit="1" customWidth="1"/>
  </cols>
  <sheetData>
    <row r="1" spans="1:10" x14ac:dyDescent="0.25">
      <c r="A1" s="98" t="s">
        <v>430</v>
      </c>
      <c r="B1" s="98"/>
      <c r="C1" s="98"/>
      <c r="D1" s="98"/>
      <c r="E1" s="98"/>
      <c r="F1" s="98"/>
    </row>
    <row r="3" spans="1:10" x14ac:dyDescent="0.25">
      <c r="A3" s="99" t="s">
        <v>331</v>
      </c>
      <c r="B3" s="99"/>
      <c r="C3" s="99"/>
      <c r="D3" s="99"/>
      <c r="E3" s="99"/>
      <c r="F3" s="99"/>
    </row>
    <row r="5" spans="1:10" x14ac:dyDescent="0.25">
      <c r="E5" s="53" t="s">
        <v>308</v>
      </c>
    </row>
    <row r="6" spans="1:10" x14ac:dyDescent="0.25">
      <c r="A6" s="54" t="s">
        <v>1</v>
      </c>
      <c r="B6" s="54" t="s">
        <v>279</v>
      </c>
      <c r="C6" s="54" t="s">
        <v>332</v>
      </c>
      <c r="D6" s="54" t="s">
        <v>1</v>
      </c>
      <c r="E6" s="54" t="s">
        <v>279</v>
      </c>
      <c r="F6" s="54" t="s">
        <v>332</v>
      </c>
    </row>
    <row r="7" spans="1:10" x14ac:dyDescent="0.25">
      <c r="A7" s="100" t="s">
        <v>333</v>
      </c>
      <c r="B7" s="101"/>
      <c r="C7" s="55"/>
      <c r="D7" s="100" t="s">
        <v>334</v>
      </c>
      <c r="E7" s="101"/>
      <c r="F7" s="55"/>
    </row>
    <row r="8" spans="1:10" x14ac:dyDescent="0.25">
      <c r="A8" s="56" t="s">
        <v>414</v>
      </c>
      <c r="B8" s="59">
        <v>7540000</v>
      </c>
      <c r="C8" s="59">
        <v>11708519</v>
      </c>
      <c r="D8" s="56" t="s">
        <v>334</v>
      </c>
      <c r="E8" s="59"/>
      <c r="F8" s="59"/>
    </row>
    <row r="9" spans="1:10" x14ac:dyDescent="0.25">
      <c r="A9" s="56" t="s">
        <v>415</v>
      </c>
      <c r="B9" s="59">
        <v>8870000</v>
      </c>
      <c r="C9" s="59">
        <v>7561479</v>
      </c>
      <c r="D9" s="56" t="s">
        <v>416</v>
      </c>
      <c r="E9" s="59">
        <v>3972215</v>
      </c>
      <c r="F9" s="59">
        <v>29463834</v>
      </c>
    </row>
    <row r="10" spans="1:10" x14ac:dyDescent="0.25">
      <c r="A10" s="56" t="s">
        <v>417</v>
      </c>
      <c r="B10" s="59">
        <v>66327797</v>
      </c>
      <c r="C10" s="59">
        <v>73501202</v>
      </c>
      <c r="D10" s="56" t="s">
        <v>338</v>
      </c>
      <c r="E10" s="59"/>
      <c r="F10" s="59"/>
    </row>
    <row r="11" spans="1:10" x14ac:dyDescent="0.25">
      <c r="A11" s="56" t="s">
        <v>418</v>
      </c>
      <c r="B11" s="59">
        <v>9659999</v>
      </c>
      <c r="C11" s="59">
        <v>11544218</v>
      </c>
      <c r="D11" s="56" t="s">
        <v>339</v>
      </c>
      <c r="E11" s="59"/>
      <c r="F11" s="59"/>
    </row>
    <row r="12" spans="1:10" x14ac:dyDescent="0.25">
      <c r="A12" s="56" t="s">
        <v>419</v>
      </c>
      <c r="B12" s="59">
        <v>26352268</v>
      </c>
      <c r="C12" s="59">
        <v>25247052</v>
      </c>
      <c r="D12" s="56" t="s">
        <v>341</v>
      </c>
      <c r="E12" s="59"/>
      <c r="F12" s="59"/>
    </row>
    <row r="13" spans="1:10" x14ac:dyDescent="0.25">
      <c r="A13" s="56" t="s">
        <v>420</v>
      </c>
      <c r="B13" s="59"/>
      <c r="C13" s="59">
        <v>2486391</v>
      </c>
      <c r="D13" s="56"/>
      <c r="E13" s="59"/>
      <c r="F13" s="59"/>
    </row>
    <row r="14" spans="1:10" x14ac:dyDescent="0.25">
      <c r="A14" s="57" t="s">
        <v>343</v>
      </c>
      <c r="B14" s="61">
        <f>SUM(B8:B13)</f>
        <v>118750064</v>
      </c>
      <c r="C14" s="61">
        <f>SUM(C8:C13)</f>
        <v>132048861</v>
      </c>
      <c r="D14" s="57" t="s">
        <v>344</v>
      </c>
      <c r="E14" s="61">
        <f>SUM(E8:E13)</f>
        <v>3972215</v>
      </c>
      <c r="F14" s="61">
        <f>SUM(F8:F13)</f>
        <v>29463834</v>
      </c>
      <c r="H14" s="30"/>
      <c r="I14" s="30"/>
      <c r="J14" s="30"/>
    </row>
    <row r="15" spans="1:10" x14ac:dyDescent="0.25">
      <c r="A15" s="100" t="s">
        <v>345</v>
      </c>
      <c r="B15" s="101"/>
      <c r="C15" s="55"/>
      <c r="D15" s="100" t="s">
        <v>306</v>
      </c>
      <c r="E15" s="101"/>
      <c r="F15" s="55"/>
    </row>
    <row r="16" spans="1:10" x14ac:dyDescent="0.25">
      <c r="A16" s="56" t="s">
        <v>421</v>
      </c>
      <c r="B16" s="89">
        <v>39566364</v>
      </c>
      <c r="C16" s="59">
        <v>39591854</v>
      </c>
      <c r="D16" s="56" t="s">
        <v>422</v>
      </c>
      <c r="E16" s="59">
        <v>5950000</v>
      </c>
      <c r="F16" s="59">
        <v>2419681</v>
      </c>
    </row>
    <row r="17" spans="1:10" x14ac:dyDescent="0.25">
      <c r="A17" s="56" t="s">
        <v>423</v>
      </c>
      <c r="B17" s="89">
        <v>6353086</v>
      </c>
      <c r="C17" s="89">
        <v>6353086</v>
      </c>
      <c r="D17" s="56" t="s">
        <v>424</v>
      </c>
      <c r="E17" s="59">
        <v>12680982</v>
      </c>
      <c r="F17" s="59">
        <v>51443622</v>
      </c>
    </row>
    <row r="18" spans="1:10" x14ac:dyDescent="0.25">
      <c r="A18" s="56" t="s">
        <v>425</v>
      </c>
      <c r="B18" s="59">
        <v>37866207</v>
      </c>
      <c r="C18" s="59">
        <v>41603493</v>
      </c>
      <c r="D18" s="56" t="s">
        <v>349</v>
      </c>
      <c r="E18" s="56"/>
      <c r="F18" s="56"/>
    </row>
    <row r="19" spans="1:10" x14ac:dyDescent="0.25">
      <c r="A19" s="56" t="s">
        <v>350</v>
      </c>
      <c r="B19" s="59"/>
      <c r="C19" s="59"/>
      <c r="D19" s="56"/>
      <c r="E19" s="56"/>
      <c r="F19" s="56"/>
    </row>
    <row r="20" spans="1:10" x14ac:dyDescent="0.25">
      <c r="A20" s="56" t="s">
        <v>426</v>
      </c>
      <c r="B20" s="59">
        <v>3698998</v>
      </c>
      <c r="C20" s="59">
        <v>4572150</v>
      </c>
      <c r="D20" s="56" t="s">
        <v>352</v>
      </c>
      <c r="E20" s="56"/>
      <c r="F20" s="56"/>
    </row>
    <row r="21" spans="1:10" x14ac:dyDescent="0.25">
      <c r="A21" s="56" t="s">
        <v>427</v>
      </c>
      <c r="B21" s="59">
        <v>4267000</v>
      </c>
      <c r="C21" s="59">
        <v>2924795</v>
      </c>
      <c r="D21" s="56"/>
      <c r="E21" s="56"/>
      <c r="F21" s="56"/>
    </row>
    <row r="22" spans="1:10" x14ac:dyDescent="0.25">
      <c r="A22" s="56" t="s">
        <v>428</v>
      </c>
      <c r="B22" s="59">
        <v>9694970</v>
      </c>
      <c r="C22" s="59">
        <v>9694970</v>
      </c>
      <c r="D22" s="56"/>
      <c r="E22" s="56"/>
      <c r="F22" s="58"/>
    </row>
    <row r="23" spans="1:10" x14ac:dyDescent="0.25">
      <c r="A23" s="56" t="s">
        <v>429</v>
      </c>
      <c r="B23" s="89">
        <v>2644672</v>
      </c>
      <c r="C23" s="89">
        <v>2909044</v>
      </c>
      <c r="D23" s="56"/>
      <c r="E23" s="56"/>
      <c r="F23" s="58"/>
    </row>
    <row r="24" spans="1:10" x14ac:dyDescent="0.25">
      <c r="A24" s="57" t="s">
        <v>356</v>
      </c>
      <c r="B24" s="60">
        <f>SUM(B16:B23)</f>
        <v>104091297</v>
      </c>
      <c r="C24" s="60">
        <f>SUM(C16:C23)</f>
        <v>107649392</v>
      </c>
      <c r="D24" s="57" t="s">
        <v>357</v>
      </c>
      <c r="E24" s="61">
        <f>SUM(E16:E21)</f>
        <v>18630982</v>
      </c>
      <c r="F24" s="60">
        <f>SUM(F16:F22)</f>
        <v>53863303</v>
      </c>
      <c r="H24" s="30"/>
      <c r="I24" s="30"/>
      <c r="J24" s="30"/>
    </row>
    <row r="25" spans="1:10" x14ac:dyDescent="0.25">
      <c r="A25" s="57" t="s">
        <v>358</v>
      </c>
      <c r="B25" s="56"/>
      <c r="C25" s="56"/>
      <c r="D25" s="57" t="s">
        <v>359</v>
      </c>
      <c r="E25" s="56"/>
      <c r="F25" s="56"/>
    </row>
  </sheetData>
  <mergeCells count="6">
    <mergeCell ref="A1:F1"/>
    <mergeCell ref="A3:F3"/>
    <mergeCell ref="A7:B7"/>
    <mergeCell ref="D7:E7"/>
    <mergeCell ref="A15:B15"/>
    <mergeCell ref="D15:E15"/>
  </mergeCells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1.melléklet </vt:lpstr>
      <vt:lpstr>1A melléklet </vt:lpstr>
      <vt:lpstr>1B melléklet</vt:lpstr>
      <vt:lpstr>2.melléklet</vt:lpstr>
      <vt:lpstr>3.melléklet</vt:lpstr>
      <vt:lpstr>4.melléklet</vt:lpstr>
      <vt:lpstr>5.melléklet</vt:lpstr>
      <vt:lpstr>6.melléklet</vt:lpstr>
      <vt:lpstr>7.melléklet</vt:lpstr>
      <vt:lpstr>8.melléklet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ASP02</dc:creator>
  <cp:lastModifiedBy>Iktato</cp:lastModifiedBy>
  <cp:lastPrinted>2021-05-26T13:29:27Z</cp:lastPrinted>
  <dcterms:created xsi:type="dcterms:W3CDTF">2020-07-03T07:37:02Z</dcterms:created>
  <dcterms:modified xsi:type="dcterms:W3CDTF">2021-07-07T08:33:00Z</dcterms:modified>
</cp:coreProperties>
</file>