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44AB3BC8-B6FD-4081-8DBD-3578DF01C7DF}" xr6:coauthVersionLast="46" xr6:coauthVersionMax="46" xr10:uidLastSave="{00000000-0000-0000-0000-000000000000}"/>
  <bookViews>
    <workbookView xWindow="-120" yWindow="-120" windowWidth="19440" windowHeight="15000" xr2:uid="{D2BDFAB1-A583-4F61-8B0B-63A70EEF40D2}"/>
  </bookViews>
  <sheets>
    <sheet name="2." sheetId="1" r:id="rId1"/>
  </sheets>
  <definedNames>
    <definedName name="_xlnm.Print_Area" localSheetId="0">'2.'!$A$1:$M$102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1" l="1"/>
  <c r="D101" i="1"/>
  <c r="C101" i="1"/>
  <c r="B101" i="1"/>
  <c r="B102" i="1" s="1"/>
  <c r="I99" i="1"/>
  <c r="H99" i="1"/>
  <c r="G99" i="1"/>
  <c r="F99" i="1"/>
  <c r="E99" i="1"/>
  <c r="H98" i="1"/>
  <c r="G98" i="1"/>
  <c r="H97" i="1"/>
  <c r="G97" i="1"/>
  <c r="L95" i="1"/>
  <c r="K95" i="1"/>
  <c r="J95" i="1"/>
  <c r="J102" i="1" s="1"/>
  <c r="L94" i="1"/>
  <c r="K94" i="1"/>
  <c r="J94" i="1"/>
  <c r="L93" i="1"/>
  <c r="K93" i="1"/>
  <c r="J93" i="1"/>
  <c r="D86" i="1"/>
  <c r="L86" i="1" s="1"/>
  <c r="C86" i="1"/>
  <c r="K86" i="1" s="1"/>
  <c r="B86" i="1"/>
  <c r="J86" i="1" s="1"/>
  <c r="L85" i="1"/>
  <c r="K85" i="1"/>
  <c r="M85" i="1" s="1"/>
  <c r="J85" i="1"/>
  <c r="E85" i="1"/>
  <c r="L82" i="1"/>
  <c r="M82" i="1" s="1"/>
  <c r="K82" i="1"/>
  <c r="J82" i="1"/>
  <c r="E82" i="1"/>
  <c r="E81" i="1"/>
  <c r="D81" i="1"/>
  <c r="L81" i="1" s="1"/>
  <c r="C81" i="1"/>
  <c r="K81" i="1" s="1"/>
  <c r="B81" i="1"/>
  <c r="J81" i="1" s="1"/>
  <c r="M80" i="1"/>
  <c r="L80" i="1"/>
  <c r="K80" i="1"/>
  <c r="J80" i="1"/>
  <c r="E80" i="1"/>
  <c r="L77" i="1"/>
  <c r="M77" i="1" s="1"/>
  <c r="K77" i="1"/>
  <c r="J77" i="1"/>
  <c r="E77" i="1"/>
  <c r="L76" i="1"/>
  <c r="K76" i="1"/>
  <c r="M76" i="1" s="1"/>
  <c r="J76" i="1"/>
  <c r="E76" i="1"/>
  <c r="L74" i="1"/>
  <c r="M74" i="1" s="1"/>
  <c r="K74" i="1"/>
  <c r="J74" i="1"/>
  <c r="E74" i="1"/>
  <c r="M73" i="1"/>
  <c r="L73" i="1"/>
  <c r="K73" i="1"/>
  <c r="H73" i="1"/>
  <c r="G73" i="1"/>
  <c r="E73" i="1"/>
  <c r="L72" i="1"/>
  <c r="K72" i="1"/>
  <c r="J72" i="1"/>
  <c r="F72" i="1"/>
  <c r="B72" i="1"/>
  <c r="H71" i="1"/>
  <c r="F71" i="1"/>
  <c r="H70" i="1"/>
  <c r="H69" i="1"/>
  <c r="H68" i="1"/>
  <c r="H67" i="1"/>
  <c r="H72" i="1" s="1"/>
  <c r="G67" i="1"/>
  <c r="F67" i="1"/>
  <c r="E67" i="1"/>
  <c r="H63" i="1"/>
  <c r="H62" i="1"/>
  <c r="H60" i="1"/>
  <c r="H59" i="1"/>
  <c r="I59" i="1" s="1"/>
  <c r="G59" i="1"/>
  <c r="F59" i="1"/>
  <c r="E59" i="1"/>
  <c r="H55" i="1"/>
  <c r="D55" i="1"/>
  <c r="D72" i="1" s="1"/>
  <c r="C55" i="1"/>
  <c r="G55" i="1" s="1"/>
  <c r="H54" i="1"/>
  <c r="I54" i="1" s="1"/>
  <c r="G54" i="1"/>
  <c r="E54" i="1"/>
  <c r="D53" i="1"/>
  <c r="E53" i="1" s="1"/>
  <c r="C53" i="1"/>
  <c r="G53" i="1" s="1"/>
  <c r="B53" i="1"/>
  <c r="F53" i="1" s="1"/>
  <c r="H52" i="1"/>
  <c r="H51" i="1"/>
  <c r="H50" i="1"/>
  <c r="I50" i="1" s="1"/>
  <c r="G50" i="1"/>
  <c r="F50" i="1"/>
  <c r="E50" i="1"/>
  <c r="H49" i="1"/>
  <c r="G48" i="1"/>
  <c r="G47" i="1"/>
  <c r="G46" i="1"/>
  <c r="E43" i="1"/>
  <c r="D43" i="1"/>
  <c r="C43" i="1"/>
  <c r="B43" i="1"/>
  <c r="I42" i="1"/>
  <c r="H42" i="1"/>
  <c r="G42" i="1"/>
  <c r="F42" i="1"/>
  <c r="E42" i="1"/>
  <c r="H39" i="1"/>
  <c r="I39" i="1" s="1"/>
  <c r="G39" i="1"/>
  <c r="E39" i="1"/>
  <c r="H38" i="1"/>
  <c r="H43" i="1" s="1"/>
  <c r="G38" i="1"/>
  <c r="G43" i="1" s="1"/>
  <c r="F38" i="1"/>
  <c r="E38" i="1"/>
  <c r="D37" i="1"/>
  <c r="E37" i="1" s="1"/>
  <c r="C37" i="1"/>
  <c r="G37" i="1" s="1"/>
  <c r="B37" i="1"/>
  <c r="F37" i="1" s="1"/>
  <c r="H36" i="1"/>
  <c r="G36" i="1"/>
  <c r="F36" i="1"/>
  <c r="E36" i="1"/>
  <c r="H35" i="1"/>
  <c r="G35" i="1"/>
  <c r="I35" i="1" s="1"/>
  <c r="E35" i="1"/>
  <c r="D34" i="1"/>
  <c r="E34" i="1" s="1"/>
  <c r="C34" i="1"/>
  <c r="B34" i="1"/>
  <c r="H33" i="1"/>
  <c r="I33" i="1" s="1"/>
  <c r="G33" i="1"/>
  <c r="F33" i="1"/>
  <c r="E33" i="1"/>
  <c r="H32" i="1"/>
  <c r="G32" i="1"/>
  <c r="F32" i="1"/>
  <c r="E32" i="1"/>
  <c r="H31" i="1"/>
  <c r="G31" i="1"/>
  <c r="F31" i="1"/>
  <c r="H30" i="1"/>
  <c r="I30" i="1" s="1"/>
  <c r="G30" i="1"/>
  <c r="F30" i="1"/>
  <c r="E30" i="1"/>
  <c r="H29" i="1"/>
  <c r="I29" i="1" s="1"/>
  <c r="G29" i="1"/>
  <c r="E29" i="1"/>
  <c r="H28" i="1"/>
  <c r="G28" i="1"/>
  <c r="E28" i="1"/>
  <c r="H27" i="1"/>
  <c r="I27" i="1" s="1"/>
  <c r="G27" i="1"/>
  <c r="G34" i="1" s="1"/>
  <c r="F27" i="1"/>
  <c r="F34" i="1" s="1"/>
  <c r="E27" i="1"/>
  <c r="D26" i="1"/>
  <c r="E26" i="1" s="1"/>
  <c r="C26" i="1"/>
  <c r="B26" i="1"/>
  <c r="H25" i="1"/>
  <c r="H26" i="1" s="1"/>
  <c r="G25" i="1"/>
  <c r="F25" i="1"/>
  <c r="E25" i="1"/>
  <c r="I24" i="1"/>
  <c r="H24" i="1"/>
  <c r="G24" i="1"/>
  <c r="G26" i="1" s="1"/>
  <c r="F24" i="1"/>
  <c r="F26" i="1" s="1"/>
  <c r="E24" i="1"/>
  <c r="D23" i="1"/>
  <c r="D44" i="1" s="1"/>
  <c r="C23" i="1"/>
  <c r="C44" i="1" s="1"/>
  <c r="B23" i="1"/>
  <c r="B44" i="1" s="1"/>
  <c r="F44" i="1" s="1"/>
  <c r="H22" i="1"/>
  <c r="I22" i="1" s="1"/>
  <c r="G22" i="1"/>
  <c r="F22" i="1"/>
  <c r="F23" i="1" s="1"/>
  <c r="E22" i="1"/>
  <c r="H21" i="1"/>
  <c r="H23" i="1" s="1"/>
  <c r="G21" i="1"/>
  <c r="G23" i="1" s="1"/>
  <c r="F21" i="1"/>
  <c r="E21" i="1"/>
  <c r="D20" i="1"/>
  <c r="H20" i="1" s="1"/>
  <c r="H19" i="1"/>
  <c r="H18" i="1"/>
  <c r="H17" i="1"/>
  <c r="I16" i="1"/>
  <c r="H16" i="1"/>
  <c r="G16" i="1"/>
  <c r="F16" i="1"/>
  <c r="E16" i="1"/>
  <c r="D14" i="1"/>
  <c r="E14" i="1" s="1"/>
  <c r="C14" i="1"/>
  <c r="B14" i="1"/>
  <c r="B15" i="1" s="1"/>
  <c r="H13" i="1"/>
  <c r="I13" i="1" s="1"/>
  <c r="G13" i="1"/>
  <c r="F13" i="1"/>
  <c r="F14" i="1" s="1"/>
  <c r="F15" i="1" s="1"/>
  <c r="E13" i="1"/>
  <c r="H12" i="1"/>
  <c r="I12" i="1" s="1"/>
  <c r="G12" i="1"/>
  <c r="F12" i="1"/>
  <c r="E12" i="1"/>
  <c r="H11" i="1"/>
  <c r="H14" i="1" s="1"/>
  <c r="G11" i="1"/>
  <c r="G14" i="1" s="1"/>
  <c r="F11" i="1"/>
  <c r="E11" i="1"/>
  <c r="E10" i="1"/>
  <c r="D10" i="1"/>
  <c r="D15" i="1" s="1"/>
  <c r="C10" i="1"/>
  <c r="C15" i="1" s="1"/>
  <c r="B10" i="1"/>
  <c r="H9" i="1"/>
  <c r="G9" i="1"/>
  <c r="F9" i="1"/>
  <c r="E9" i="1"/>
  <c r="I8" i="1"/>
  <c r="H8" i="1"/>
  <c r="G8" i="1"/>
  <c r="F8" i="1"/>
  <c r="E8" i="1"/>
  <c r="H7" i="1"/>
  <c r="I7" i="1" s="1"/>
  <c r="G7" i="1"/>
  <c r="F7" i="1"/>
  <c r="E7" i="1"/>
  <c r="H6" i="1"/>
  <c r="G6" i="1"/>
  <c r="F6" i="1"/>
  <c r="I5" i="1"/>
  <c r="H5" i="1"/>
  <c r="H10" i="1" s="1"/>
  <c r="G5" i="1"/>
  <c r="G10" i="1" s="1"/>
  <c r="F5" i="1"/>
  <c r="F10" i="1" s="1"/>
  <c r="E5" i="1"/>
  <c r="G72" i="1" l="1"/>
  <c r="I10" i="1"/>
  <c r="E15" i="1"/>
  <c r="G15" i="1"/>
  <c r="E44" i="1"/>
  <c r="E72" i="1"/>
  <c r="I72" i="1"/>
  <c r="M81" i="1"/>
  <c r="M86" i="1"/>
  <c r="K102" i="1"/>
  <c r="I14" i="1"/>
  <c r="H15" i="1"/>
  <c r="I15" i="1" s="1"/>
  <c r="I23" i="1"/>
  <c r="I26" i="1"/>
  <c r="F43" i="1"/>
  <c r="G44" i="1"/>
  <c r="I55" i="1"/>
  <c r="L102" i="1"/>
  <c r="D102" i="1"/>
  <c r="I43" i="1"/>
  <c r="I11" i="1"/>
  <c r="I25" i="1"/>
  <c r="H34" i="1"/>
  <c r="I34" i="1" s="1"/>
  <c r="H37" i="1"/>
  <c r="I37" i="1" s="1"/>
  <c r="C72" i="1"/>
  <c r="C102" i="1" s="1"/>
  <c r="F101" i="1"/>
  <c r="F102" i="1" s="1"/>
  <c r="F105" i="1" s="1"/>
  <c r="I21" i="1"/>
  <c r="H53" i="1"/>
  <c r="I53" i="1" s="1"/>
  <c r="E55" i="1"/>
  <c r="I67" i="1"/>
  <c r="E86" i="1"/>
  <c r="G101" i="1"/>
  <c r="E23" i="1"/>
  <c r="I38" i="1"/>
  <c r="H101" i="1"/>
  <c r="I101" i="1" l="1"/>
  <c r="H44" i="1"/>
  <c r="I44" i="1" s="1"/>
  <c r="E102" i="1"/>
  <c r="M102" i="1"/>
  <c r="G102" i="1"/>
  <c r="G105" i="1" s="1"/>
  <c r="H102" i="1" l="1"/>
  <c r="H105" i="1" l="1"/>
  <c r="I102" i="1"/>
</calcChain>
</file>

<file path=xl/sharedStrings.xml><?xml version="1.0" encoding="utf-8"?>
<sst xmlns="http://schemas.openxmlformats.org/spreadsheetml/2006/main" count="116" uniqueCount="109">
  <si>
    <t>Kiadási előirányzat
 megnevezése</t>
  </si>
  <si>
    <t>Előirányzatok és teljesítés</t>
  </si>
  <si>
    <t>Összesen (1) = (2) + (3)</t>
  </si>
  <si>
    <t>Összesenből</t>
  </si>
  <si>
    <t>Működési (2)</t>
  </si>
  <si>
    <t>Felhalmozási (3)</t>
  </si>
  <si>
    <t>Eredeti 
előirányzat</t>
  </si>
  <si>
    <t>Módosított
előirányzat</t>
  </si>
  <si>
    <t>éves
teljesítés</t>
  </si>
  <si>
    <t>Teljesítés 
%-a</t>
  </si>
  <si>
    <t>Teljesítés %-a</t>
  </si>
  <si>
    <t>Törvény szerinti illetmények, munkabérek        (K1101)</t>
  </si>
  <si>
    <t>Normatív jutalmak        (K1102)</t>
  </si>
  <si>
    <t>Béren kívüli juttatások        (K1107)</t>
  </si>
  <si>
    <t>Ruházati költségtérítés        (K1108)</t>
  </si>
  <si>
    <t>Foglalkoztatottak egyéb személyi juttatásai(&gt;=14)        (K1113)</t>
  </si>
  <si>
    <t>Foglalkoztatottak személyi juttatásai   (K11)</t>
  </si>
  <si>
    <t>Választott tisztségviselők juttatásai        (K121)</t>
  </si>
  <si>
    <t>Munkavégzésre irányuló egyéb jogviszonyban nem saját foglalkoztatottnak fizetett juttatások (K122)</t>
  </si>
  <si>
    <t>Egyéb külső személyi juttatások        (K123)</t>
  </si>
  <si>
    <t>Külső személyi juttatások      (K12)</t>
  </si>
  <si>
    <t>Személyi juttatások összesen         (K1)</t>
  </si>
  <si>
    <t>Munkaadókat terhelő járulékok és szociális hozzájárulási adó        (K2)</t>
  </si>
  <si>
    <t>ebből: szociális hozzájárulási adó        (K2)</t>
  </si>
  <si>
    <t>ebből: egészségügyi hozzájárulás        (K2)</t>
  </si>
  <si>
    <t>ebből: táppénz hozzájárulás        (K2)</t>
  </si>
  <si>
    <t>ebből: munkáltatót terhelő személyi jövedelemadó (K2)</t>
  </si>
  <si>
    <t>Szakmai anyagok beszerzése        (K311)</t>
  </si>
  <si>
    <t>Üzemeltetési anyagok beszerzése        (K312)</t>
  </si>
  <si>
    <t>Készletbeszerzés   (K31)</t>
  </si>
  <si>
    <t>Informatikai szolgáltatások igénybevétele        (K321)</t>
  </si>
  <si>
    <t>Egyéb kommunikációs szolgáltatások        (K322)</t>
  </si>
  <si>
    <t>Kommunikációs szolgáltatások     (K32)</t>
  </si>
  <si>
    <t>Közüzemi díjak        (K331)</t>
  </si>
  <si>
    <t>Vásárolt élelmezés        (K332)</t>
  </si>
  <si>
    <t>Bérleti és lízing díjak (&gt;=39)        (K333)</t>
  </si>
  <si>
    <t>Karbantartási, kisjavítási szolgáltatások        (K334)</t>
  </si>
  <si>
    <t>Közvetített szolgáltatások  (&gt;=42)        (K335)</t>
  </si>
  <si>
    <t>Szakmai tevékenységet segítő szolgáltatások         (K336)</t>
  </si>
  <si>
    <t>Egyéb szolgáltatások         (K337)</t>
  </si>
  <si>
    <t>Szolgáltatási kiadások  (K33)</t>
  </si>
  <si>
    <t>Kiküldetések kiadásai        (K341)</t>
  </si>
  <si>
    <t>Reklám- és propagandakiadások        (K342)</t>
  </si>
  <si>
    <t>Kiküldetések, reklám- és propagandakiadások  (K34)</t>
  </si>
  <si>
    <t>Működési célú előzetesen felszámított általános forgalmi adó        (K351)</t>
  </si>
  <si>
    <t>Fizetendő általános forgalmi adó         (K352)</t>
  </si>
  <si>
    <t>Kamatkiadások      (K353)</t>
  </si>
  <si>
    <t>Egyéb pénzügyi műveletek kiadásai      (K354)</t>
  </si>
  <si>
    <t>Egyéb dologi kiadások        (K355)</t>
  </si>
  <si>
    <t>Különféle befizetések és egyéb dologi kiadások   (K35)</t>
  </si>
  <si>
    <t>Dologi kiadások (=32+35+45+48+59)        (K3)</t>
  </si>
  <si>
    <t>Társadalombiztosítási ellátások        (K41)</t>
  </si>
  <si>
    <t>Családi támogatások     (K42)</t>
  </si>
  <si>
    <t>ebből:  az egyéb pénzbeli és természetbeni gyermekvédelmi támogatások         (K42)</t>
  </si>
  <si>
    <t>Intézményi ellátottak pénzbeli juttatásai (K47)</t>
  </si>
  <si>
    <t>ebből: oktatásban résztvevők pénzbeli juttatásai (K47)</t>
  </si>
  <si>
    <t>Egyéb nem intézményi ellátások   (K48)</t>
  </si>
  <si>
    <t>ebből: egyéb, az önkormányzat rendeletében megállapított juttatás   (K48)</t>
  </si>
  <si>
    <t>ebből: települési támogatás [Szoctv. 45.§]        (K48)</t>
  </si>
  <si>
    <t>Ellátottak pénzbeli juttatásai     (K4)</t>
  </si>
  <si>
    <t>A helyi önkormányzatok előző évi elszámolásából származó kiadások (K5021)</t>
  </si>
  <si>
    <t>Elvonások és befizetések        (K502)</t>
  </si>
  <si>
    <t>Működési célú garancia- és kezességvállalásból származó kifizetés államháztartáson belülre        (K503)</t>
  </si>
  <si>
    <t>Működési célú visszatérítendő támogatások, kölcsönök nyújtása államháztartáson belülre  (K504)</t>
  </si>
  <si>
    <t>Működési célú visszatérítendő támogatások, kölcsönök törlesztése államháztartáson belülre    (K505)</t>
  </si>
  <si>
    <t>Egyéb működési célú támogatások államháztartáson belülre  (K506)</t>
  </si>
  <si>
    <t>ebből: központi kezelésű előirányzatok        (K506)</t>
  </si>
  <si>
    <t>ebből: egyéb fejezeti kezelésű előirányzatok (K506)</t>
  </si>
  <si>
    <t>ebből: helyi önkormányzatok és költségvetési szerveik        (K506)</t>
  </si>
  <si>
    <t>ebből: társulások és költségvetési szerveik        (K506)</t>
  </si>
  <si>
    <t>Működési célú visszatérítendő támogatások, kölcsönök nyújtása államháztartáson kívülre   (K508)</t>
  </si>
  <si>
    <t>Árkiegészítések, ártámogatások        (K509)</t>
  </si>
  <si>
    <t>Kamattámogatások        (K510)</t>
  </si>
  <si>
    <t>Egyéb működési célú támogatások államháztartáson kívülre    (K511)</t>
  </si>
  <si>
    <t>ebből: egyéb civil szervezetek        (K511)</t>
  </si>
  <si>
    <t>ebből: nonprofit gazdasági társaságok        (K511)</t>
  </si>
  <si>
    <t>ebből: egyéb vállakozások (K512)</t>
  </si>
  <si>
    <t>Tartalékok        (K512)</t>
  </si>
  <si>
    <t>Egyéb működési célú kiadások  (K5)</t>
  </si>
  <si>
    <t>Immateriális javak beszerzése, létesítése        (K61)</t>
  </si>
  <si>
    <t>Ingatlanok beszerzése, létesítése    (K62)</t>
  </si>
  <si>
    <t>ebből: termőföld-vásárlás kiadásai        (K62)</t>
  </si>
  <si>
    <t>Informatikai eszközök beszerzése, létesítése        (K63)</t>
  </si>
  <si>
    <t>Egyéb tárgyi eszközök beszerzése, létesítése        (K64)</t>
  </si>
  <si>
    <t>Részesedések beszerzése        (K65)</t>
  </si>
  <si>
    <t>Meglévő részesedések növeléséhez kapcsolódó kiadások        (K66)</t>
  </si>
  <si>
    <t>Beruházási célú előzetesen felszámított általános forgalmi adó        (K67)</t>
  </si>
  <si>
    <t>Beruházások  (K6)</t>
  </si>
  <si>
    <t>Ingatlanok felújítása        (K71)</t>
  </si>
  <si>
    <t>Informatikai eszközök felújítása        (K72)</t>
  </si>
  <si>
    <t>Egyéb tárgyi eszközök felújítása         (K73)</t>
  </si>
  <si>
    <t>Felújítási célú előzetesen felszámított általános forgalmi adó        (K74)</t>
  </si>
  <si>
    <t>Felújítások   (K7)</t>
  </si>
  <si>
    <t>Felhalmozási célú garancia- és kezességvállalásból származó kifizetés államháztartáson belülre        (K81)</t>
  </si>
  <si>
    <t>Felhalmozási célú visszatérítendő támogatások, kölcsönök nyújtása államháztartáson belülre   (K82)</t>
  </si>
  <si>
    <t>Felhalmozási célú visszatérítendő támogatások, kölcsönök törlesztése államháztartáson belülre    (K83)</t>
  </si>
  <si>
    <t>Egyéb felhalmozási célú támogatások államháztartáson belülre    (K84)</t>
  </si>
  <si>
    <t>Felhalmozási célú garancia- és kezességvállalásból származó kifizetés államháztartáson kívülre     (K85)</t>
  </si>
  <si>
    <t>Felhalmozási célú visszatérítendő támogatások, kölcsönök nyújtása államháztartáson kívülre (=246+…+256)        (K86)</t>
  </si>
  <si>
    <t>Lakástámogatás        (K87)</t>
  </si>
  <si>
    <t>Egyéb felhalmozási célú támogatások államháztartáson kívülre    (K88)</t>
  </si>
  <si>
    <t>Egyéb felhalmozási célú kiadások  (K8)</t>
  </si>
  <si>
    <t>Hitel-, kölcsöntörlesztés államháztartáson kívülre (K911)</t>
  </si>
  <si>
    <t>Forgatási célú belföldi értékpapírok vásárlása  (K9121)</t>
  </si>
  <si>
    <t>Belföldi értékpapírok kiadásai   (K912)</t>
  </si>
  <si>
    <t>Belföldi finanszírozás kiadásai   (K91)</t>
  </si>
  <si>
    <t>Külföldi finanszírozás kiadásai   (K92)</t>
  </si>
  <si>
    <t>Finanszírozási kiadások    (K9)</t>
  </si>
  <si>
    <t>Költségvetési kiadások (K1-K8)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</si>
</sst>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MS Sans Serif"/>
      <family val="2"/>
      <charset val="238"/>
    </font>
    <font>
      <sz val="8"/>
      <name val="Arial"/>
      <charset val="238"/>
    </font>
    <font>
      <sz val="10"/>
      <name val="Arial"/>
    </font>
    <font>
      <b/>
      <sz val="10"/>
      <name val="Arial"/>
    </font>
    <font>
      <b/>
      <sz val="10"/>
      <name val="MS Sans Serif"/>
      <family val="2"/>
      <charset val="238"/>
    </font>
    <font>
      <b/>
      <sz val="10"/>
      <name val="MS Sans Serif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3" xfId="1" applyFont="1" applyBorder="1" applyAlignment="1">
      <alignment horizontal="right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10" fontId="1" fillId="0" borderId="14" xfId="1" applyNumberFormat="1" applyBorder="1" applyAlignment="1">
      <alignment horizontal="right" vertical="center"/>
    </xf>
    <xf numFmtId="3" fontId="1" fillId="0" borderId="15" xfId="1" applyNumberFormat="1" applyBorder="1" applyAlignment="1">
      <alignment horizontal="right" vertical="center"/>
    </xf>
    <xf numFmtId="3" fontId="1" fillId="0" borderId="13" xfId="1" applyNumberFormat="1" applyBorder="1" applyAlignment="1">
      <alignment horizontal="right" vertical="center"/>
    </xf>
    <xf numFmtId="0" fontId="1" fillId="0" borderId="15" xfId="1" applyBorder="1" applyAlignment="1">
      <alignment horizontal="right" vertical="center"/>
    </xf>
    <xf numFmtId="0" fontId="1" fillId="0" borderId="13" xfId="1" applyBorder="1" applyAlignment="1">
      <alignment horizontal="right" vertical="center"/>
    </xf>
    <xf numFmtId="0" fontId="4" fillId="0" borderId="13" xfId="1" applyFont="1" applyBorder="1" applyAlignment="1">
      <alignment horizontal="right" vertical="center" wrapText="1"/>
    </xf>
    <xf numFmtId="3" fontId="4" fillId="0" borderId="13" xfId="1" applyNumberFormat="1" applyFont="1" applyBorder="1" applyAlignment="1">
      <alignment horizontal="right" vertical="center" wrapText="1"/>
    </xf>
    <xf numFmtId="10" fontId="5" fillId="0" borderId="14" xfId="1" applyNumberFormat="1" applyFont="1" applyBorder="1" applyAlignment="1">
      <alignment horizontal="right" vertical="center"/>
    </xf>
    <xf numFmtId="3" fontId="5" fillId="0" borderId="15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 wrapText="1"/>
    </xf>
    <xf numFmtId="10" fontId="1" fillId="0" borderId="16" xfId="1" applyNumberFormat="1" applyBorder="1" applyAlignment="1">
      <alignment horizontal="right" vertical="center"/>
    </xf>
    <xf numFmtId="0" fontId="7" fillId="0" borderId="13" xfId="1" applyFont="1" applyBorder="1" applyAlignment="1">
      <alignment horizontal="left" vertical="top" wrapText="1"/>
    </xf>
    <xf numFmtId="3" fontId="4" fillId="0" borderId="13" xfId="1" applyNumberFormat="1" applyFont="1" applyBorder="1" applyAlignment="1">
      <alignment horizontal="right" vertical="top" wrapText="1"/>
    </xf>
    <xf numFmtId="10" fontId="5" fillId="0" borderId="16" xfId="1" applyNumberFormat="1" applyFont="1" applyBorder="1" applyAlignment="1">
      <alignment horizontal="right" vertical="center"/>
    </xf>
    <xf numFmtId="3" fontId="3" fillId="0" borderId="13" xfId="1" applyNumberFormat="1" applyFont="1" applyBorder="1" applyAlignment="1">
      <alignment horizontal="right" vertical="top" wrapText="1"/>
    </xf>
    <xf numFmtId="3" fontId="7" fillId="0" borderId="13" xfId="1" applyNumberFormat="1" applyFont="1" applyBorder="1" applyAlignment="1">
      <alignment horizontal="right" vertical="top" wrapText="1"/>
    </xf>
    <xf numFmtId="0" fontId="4" fillId="0" borderId="13" xfId="1" applyFont="1" applyBorder="1" applyAlignment="1">
      <alignment horizontal="left" vertical="top" wrapText="1"/>
    </xf>
    <xf numFmtId="3" fontId="1" fillId="0" borderId="0" xfId="1" applyNumberFormat="1"/>
    <xf numFmtId="10" fontId="1" fillId="0" borderId="0" xfId="1" applyNumberFormat="1"/>
    <xf numFmtId="10" fontId="1" fillId="0" borderId="17" xfId="1" applyNumberFormat="1" applyBorder="1"/>
  </cellXfs>
  <cellStyles count="2">
    <cellStyle name="Normál" xfId="0" builtinId="0"/>
    <cellStyle name="Normál_Eves beszamolo_437387_2015_04_17_09_42" xfId="1" xr:uid="{1FDF5CD4-F0A6-4421-A05D-27AB977D62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77E4B-5E23-4A43-9B43-D54F32B710AE}">
  <dimension ref="A1:M417"/>
  <sheetViews>
    <sheetView tabSelected="1" zoomScaleNormal="100" workbookViewId="0">
      <pane ySplit="4" topLeftCell="A92" activePane="bottomLeft" state="frozen"/>
      <selection pane="bottomLeft" activeCell="K70" sqref="K70:K72"/>
    </sheetView>
  </sheetViews>
  <sheetFormatPr defaultColWidth="9.140625" defaultRowHeight="12.75" x14ac:dyDescent="0.2"/>
  <cols>
    <col min="1" max="1" width="52.28515625" style="5" customWidth="1"/>
    <col min="2" max="3" width="10.28515625" style="5" bestFit="1" customWidth="1"/>
    <col min="4" max="4" width="8.7109375" style="5" bestFit="1" customWidth="1"/>
    <col min="5" max="5" width="13.42578125" style="41" bestFit="1" customWidth="1"/>
    <col min="6" max="6" width="11.28515625" style="5" bestFit="1" customWidth="1"/>
    <col min="7" max="8" width="11.42578125" style="5" bestFit="1" customWidth="1"/>
    <col min="9" max="9" width="13.42578125" style="41" bestFit="1" customWidth="1"/>
    <col min="10" max="12" width="11.28515625" style="5" bestFit="1" customWidth="1"/>
    <col min="13" max="13" width="11.85546875" style="40" bestFit="1" customWidth="1"/>
    <col min="14" max="14" width="9.140625" style="5"/>
    <col min="15" max="15" width="49" style="5" customWidth="1"/>
    <col min="16" max="16" width="16.7109375" style="5" customWidth="1"/>
    <col min="17" max="17" width="13" style="5" customWidth="1"/>
    <col min="18" max="18" width="12.140625" style="5" customWidth="1"/>
    <col min="19" max="19" width="9.140625" style="5"/>
    <col min="20" max="20" width="52.85546875" style="5" customWidth="1"/>
    <col min="21" max="16384" width="9.140625" style="5"/>
  </cols>
  <sheetData>
    <row r="1" spans="1:13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x14ac:dyDescent="0.2">
      <c r="A2" s="6"/>
      <c r="B2" s="7" t="s">
        <v>2</v>
      </c>
      <c r="C2" s="8"/>
      <c r="D2" s="8"/>
      <c r="E2" s="9"/>
      <c r="F2" s="2" t="s">
        <v>3</v>
      </c>
      <c r="G2" s="3"/>
      <c r="H2" s="3"/>
      <c r="I2" s="3"/>
      <c r="J2" s="3"/>
      <c r="K2" s="3"/>
      <c r="L2" s="3"/>
      <c r="M2" s="4"/>
    </row>
    <row r="3" spans="1:13" x14ac:dyDescent="0.2">
      <c r="A3" s="6"/>
      <c r="B3" s="10"/>
      <c r="C3" s="11"/>
      <c r="D3" s="11"/>
      <c r="E3" s="12"/>
      <c r="F3" s="2" t="s">
        <v>4</v>
      </c>
      <c r="G3" s="3"/>
      <c r="H3" s="3"/>
      <c r="I3" s="4"/>
      <c r="J3" s="2" t="s">
        <v>5</v>
      </c>
      <c r="K3" s="3"/>
      <c r="L3" s="3"/>
      <c r="M3" s="4"/>
    </row>
    <row r="4" spans="1:13" ht="25.5" x14ac:dyDescent="0.2">
      <c r="A4" s="6"/>
      <c r="B4" s="13" t="s">
        <v>6</v>
      </c>
      <c r="C4" s="13" t="s">
        <v>7</v>
      </c>
      <c r="D4" s="13" t="s">
        <v>8</v>
      </c>
      <c r="E4" s="14" t="s">
        <v>9</v>
      </c>
      <c r="F4" s="15" t="s">
        <v>6</v>
      </c>
      <c r="G4" s="13" t="s">
        <v>7</v>
      </c>
      <c r="H4" s="13" t="s">
        <v>8</v>
      </c>
      <c r="I4" s="14" t="s">
        <v>10</v>
      </c>
      <c r="J4" s="15" t="s">
        <v>6</v>
      </c>
      <c r="K4" s="13" t="s">
        <v>7</v>
      </c>
      <c r="L4" s="13" t="s">
        <v>8</v>
      </c>
      <c r="M4" s="14" t="s">
        <v>9</v>
      </c>
    </row>
    <row r="5" spans="1:13" x14ac:dyDescent="0.2">
      <c r="A5" s="16" t="s">
        <v>11</v>
      </c>
      <c r="B5" s="17">
        <v>8913</v>
      </c>
      <c r="C5" s="17">
        <v>11353</v>
      </c>
      <c r="D5" s="17">
        <v>10190</v>
      </c>
      <c r="E5" s="18">
        <f>+D5/C5</f>
        <v>0.89756011626882759</v>
      </c>
      <c r="F5" s="19">
        <f t="shared" ref="F5:H9" si="0">+B5</f>
        <v>8913</v>
      </c>
      <c r="G5" s="20">
        <f t="shared" si="0"/>
        <v>11353</v>
      </c>
      <c r="H5" s="20">
        <f t="shared" si="0"/>
        <v>10190</v>
      </c>
      <c r="I5" s="18">
        <f t="shared" ref="I5:I16" si="1">+H5/G5</f>
        <v>0.89756011626882759</v>
      </c>
      <c r="J5" s="21"/>
      <c r="K5" s="22"/>
      <c r="L5" s="22"/>
      <c r="M5" s="18"/>
    </row>
    <row r="6" spans="1:13" x14ac:dyDescent="0.2">
      <c r="A6" s="16" t="s">
        <v>12</v>
      </c>
      <c r="B6" s="17">
        <v>0</v>
      </c>
      <c r="C6" s="17">
        <v>0</v>
      </c>
      <c r="D6" s="17">
        <v>0</v>
      </c>
      <c r="E6" s="18"/>
      <c r="F6" s="19">
        <f>+B6</f>
        <v>0</v>
      </c>
      <c r="G6" s="20">
        <f>+C6</f>
        <v>0</v>
      </c>
      <c r="H6" s="20">
        <f>+D6</f>
        <v>0</v>
      </c>
      <c r="I6" s="18"/>
      <c r="J6" s="21"/>
      <c r="K6" s="22"/>
      <c r="L6" s="22"/>
      <c r="M6" s="18"/>
    </row>
    <row r="7" spans="1:13" x14ac:dyDescent="0.2">
      <c r="A7" s="16" t="s">
        <v>13</v>
      </c>
      <c r="B7" s="17">
        <v>453</v>
      </c>
      <c r="C7" s="17">
        <v>513</v>
      </c>
      <c r="D7" s="17">
        <v>505</v>
      </c>
      <c r="E7" s="18">
        <f>+D7/C7</f>
        <v>0.98440545808966862</v>
      </c>
      <c r="F7" s="19">
        <f t="shared" si="0"/>
        <v>453</v>
      </c>
      <c r="G7" s="20">
        <f t="shared" si="0"/>
        <v>513</v>
      </c>
      <c r="H7" s="20">
        <f t="shared" si="0"/>
        <v>505</v>
      </c>
      <c r="I7" s="18">
        <f t="shared" si="1"/>
        <v>0.98440545808966862</v>
      </c>
      <c r="J7" s="21"/>
      <c r="K7" s="22"/>
      <c r="L7" s="22"/>
      <c r="M7" s="18"/>
    </row>
    <row r="8" spans="1:13" x14ac:dyDescent="0.2">
      <c r="A8" s="16" t="s">
        <v>14</v>
      </c>
      <c r="B8" s="17">
        <v>106</v>
      </c>
      <c r="C8" s="17">
        <v>106</v>
      </c>
      <c r="D8" s="17">
        <v>0</v>
      </c>
      <c r="E8" s="18">
        <f>+D8/C8</f>
        <v>0</v>
      </c>
      <c r="F8" s="19">
        <f t="shared" si="0"/>
        <v>106</v>
      </c>
      <c r="G8" s="20">
        <f t="shared" si="0"/>
        <v>106</v>
      </c>
      <c r="H8" s="20">
        <f t="shared" si="0"/>
        <v>0</v>
      </c>
      <c r="I8" s="18">
        <f t="shared" si="1"/>
        <v>0</v>
      </c>
      <c r="J8" s="21"/>
      <c r="K8" s="22"/>
      <c r="L8" s="22"/>
      <c r="M8" s="18"/>
    </row>
    <row r="9" spans="1:13" ht="25.5" x14ac:dyDescent="0.2">
      <c r="A9" s="16" t="s">
        <v>15</v>
      </c>
      <c r="B9" s="17"/>
      <c r="C9" s="17">
        <v>851</v>
      </c>
      <c r="D9" s="17">
        <v>771</v>
      </c>
      <c r="E9" s="18">
        <f>+D9/C9</f>
        <v>0.90599294947121034</v>
      </c>
      <c r="F9" s="19">
        <f t="shared" si="0"/>
        <v>0</v>
      </c>
      <c r="G9" s="20">
        <f t="shared" si="0"/>
        <v>851</v>
      </c>
      <c r="H9" s="20">
        <f t="shared" si="0"/>
        <v>771</v>
      </c>
      <c r="I9" s="18"/>
      <c r="J9" s="21"/>
      <c r="K9" s="22"/>
      <c r="L9" s="22"/>
      <c r="M9" s="18"/>
    </row>
    <row r="10" spans="1:13" x14ac:dyDescent="0.2">
      <c r="A10" s="23" t="s">
        <v>16</v>
      </c>
      <c r="B10" s="24">
        <f>SUM(B5:B9)</f>
        <v>9472</v>
      </c>
      <c r="C10" s="24">
        <f>SUM(C5:C9)</f>
        <v>12823</v>
      </c>
      <c r="D10" s="24">
        <f>SUM(D5:D9)</f>
        <v>11466</v>
      </c>
      <c r="E10" s="25">
        <f t="shared" ref="E10:E16" si="2">+D10/C10</f>
        <v>0.89417453014115267</v>
      </c>
      <c r="F10" s="26">
        <f>SUM(F5:F9)</f>
        <v>9472</v>
      </c>
      <c r="G10" s="27">
        <f>SUM(G5:G9)</f>
        <v>12823</v>
      </c>
      <c r="H10" s="27">
        <f>SUM(H5:H9)</f>
        <v>11466</v>
      </c>
      <c r="I10" s="25">
        <f t="shared" si="1"/>
        <v>0.89417453014115267</v>
      </c>
      <c r="J10" s="28"/>
      <c r="K10" s="29"/>
      <c r="L10" s="29"/>
      <c r="M10" s="25"/>
    </row>
    <row r="11" spans="1:13" x14ac:dyDescent="0.2">
      <c r="A11" s="16" t="s">
        <v>17</v>
      </c>
      <c r="B11" s="17">
        <v>2065</v>
      </c>
      <c r="C11" s="17">
        <v>2065</v>
      </c>
      <c r="D11" s="17">
        <v>2065</v>
      </c>
      <c r="E11" s="18">
        <f t="shared" si="2"/>
        <v>1</v>
      </c>
      <c r="F11" s="19">
        <f t="shared" ref="F11:H13" si="3">+B11</f>
        <v>2065</v>
      </c>
      <c r="G11" s="20">
        <f t="shared" si="3"/>
        <v>2065</v>
      </c>
      <c r="H11" s="20">
        <f t="shared" si="3"/>
        <v>2065</v>
      </c>
      <c r="I11" s="25">
        <f t="shared" si="1"/>
        <v>1</v>
      </c>
      <c r="J11" s="21"/>
      <c r="K11" s="22"/>
      <c r="L11" s="22"/>
      <c r="M11" s="18"/>
    </row>
    <row r="12" spans="1:13" ht="25.5" x14ac:dyDescent="0.2">
      <c r="A12" s="16" t="s">
        <v>18</v>
      </c>
      <c r="B12" s="17">
        <v>130</v>
      </c>
      <c r="C12" s="17">
        <v>130</v>
      </c>
      <c r="D12" s="17">
        <v>0</v>
      </c>
      <c r="E12" s="18">
        <f t="shared" si="2"/>
        <v>0</v>
      </c>
      <c r="F12" s="19">
        <f t="shared" si="3"/>
        <v>130</v>
      </c>
      <c r="G12" s="20">
        <f t="shared" si="3"/>
        <v>130</v>
      </c>
      <c r="H12" s="20">
        <f t="shared" si="3"/>
        <v>0</v>
      </c>
      <c r="I12" s="25">
        <f t="shared" si="1"/>
        <v>0</v>
      </c>
      <c r="J12" s="21"/>
      <c r="K12" s="22"/>
      <c r="L12" s="22"/>
      <c r="M12" s="18"/>
    </row>
    <row r="13" spans="1:13" x14ac:dyDescent="0.2">
      <c r="A13" s="16" t="s">
        <v>19</v>
      </c>
      <c r="B13" s="17">
        <v>150</v>
      </c>
      <c r="C13" s="17">
        <v>222</v>
      </c>
      <c r="D13" s="17">
        <v>207</v>
      </c>
      <c r="E13" s="18">
        <f t="shared" si="2"/>
        <v>0.93243243243243246</v>
      </c>
      <c r="F13" s="19">
        <f t="shared" si="3"/>
        <v>150</v>
      </c>
      <c r="G13" s="20">
        <f t="shared" si="3"/>
        <v>222</v>
      </c>
      <c r="H13" s="20">
        <f t="shared" si="3"/>
        <v>207</v>
      </c>
      <c r="I13" s="25">
        <f t="shared" si="1"/>
        <v>0.93243243243243246</v>
      </c>
      <c r="J13" s="21"/>
      <c r="K13" s="22"/>
      <c r="L13" s="22"/>
      <c r="M13" s="18"/>
    </row>
    <row r="14" spans="1:13" x14ac:dyDescent="0.2">
      <c r="A14" s="23" t="s">
        <v>20</v>
      </c>
      <c r="B14" s="24">
        <f>SUM(B11:B13)</f>
        <v>2345</v>
      </c>
      <c r="C14" s="24">
        <f>SUM(C11:C13)</f>
        <v>2417</v>
      </c>
      <c r="D14" s="24">
        <f>SUM(D11:D13)</f>
        <v>2272</v>
      </c>
      <c r="E14" s="25">
        <f t="shared" si="2"/>
        <v>0.94000827472072812</v>
      </c>
      <c r="F14" s="26">
        <f>SUM(F11:F13)</f>
        <v>2345</v>
      </c>
      <c r="G14" s="27">
        <f>SUM(G11:G13)</f>
        <v>2417</v>
      </c>
      <c r="H14" s="27">
        <f>SUM(H11:H13)</f>
        <v>2272</v>
      </c>
      <c r="I14" s="25">
        <f t="shared" si="1"/>
        <v>0.94000827472072812</v>
      </c>
      <c r="J14" s="21"/>
      <c r="K14" s="22"/>
      <c r="L14" s="22"/>
      <c r="M14" s="18"/>
    </row>
    <row r="15" spans="1:13" x14ac:dyDescent="0.2">
      <c r="A15" s="23" t="s">
        <v>21</v>
      </c>
      <c r="B15" s="24">
        <f>+B10+B14</f>
        <v>11817</v>
      </c>
      <c r="C15" s="24">
        <f>+C10+C14</f>
        <v>15240</v>
      </c>
      <c r="D15" s="24">
        <f>+D10+D14</f>
        <v>13738</v>
      </c>
      <c r="E15" s="25">
        <f t="shared" si="2"/>
        <v>0.90144356955380578</v>
      </c>
      <c r="F15" s="26">
        <f>+F14+F10</f>
        <v>11817</v>
      </c>
      <c r="G15" s="27">
        <f>+G14+G10</f>
        <v>15240</v>
      </c>
      <c r="H15" s="27">
        <f>+H14+H10</f>
        <v>13738</v>
      </c>
      <c r="I15" s="25">
        <f t="shared" si="1"/>
        <v>0.90144356955380578</v>
      </c>
      <c r="J15" s="21"/>
      <c r="K15" s="22"/>
      <c r="L15" s="22"/>
      <c r="M15" s="18"/>
    </row>
    <row r="16" spans="1:13" ht="25.5" x14ac:dyDescent="0.2">
      <c r="A16" s="23" t="s">
        <v>22</v>
      </c>
      <c r="B16" s="24">
        <v>3646</v>
      </c>
      <c r="C16" s="24">
        <v>3376</v>
      </c>
      <c r="D16" s="24">
        <v>2221</v>
      </c>
      <c r="E16" s="25">
        <f t="shared" si="2"/>
        <v>0.65787914691943128</v>
      </c>
      <c r="F16" s="26">
        <f>+B16</f>
        <v>3646</v>
      </c>
      <c r="G16" s="27">
        <f>+C16</f>
        <v>3376</v>
      </c>
      <c r="H16" s="27">
        <f>+D16</f>
        <v>2221</v>
      </c>
      <c r="I16" s="25">
        <f t="shared" si="1"/>
        <v>0.65787914691943128</v>
      </c>
      <c r="J16" s="21"/>
      <c r="K16" s="22"/>
      <c r="L16" s="22"/>
      <c r="M16" s="18"/>
    </row>
    <row r="17" spans="1:13" x14ac:dyDescent="0.2">
      <c r="A17" s="16" t="s">
        <v>23</v>
      </c>
      <c r="B17" s="17"/>
      <c r="C17" s="17"/>
      <c r="D17" s="17">
        <v>1968</v>
      </c>
      <c r="E17" s="18"/>
      <c r="F17" s="21"/>
      <c r="G17" s="22"/>
      <c r="H17" s="20">
        <f t="shared" ref="H17:H22" si="4">+D17</f>
        <v>1968</v>
      </c>
      <c r="I17" s="18"/>
      <c r="J17" s="21"/>
      <c r="K17" s="22"/>
      <c r="L17" s="22"/>
      <c r="M17" s="18"/>
    </row>
    <row r="18" spans="1:13" x14ac:dyDescent="0.2">
      <c r="A18" s="16" t="s">
        <v>24</v>
      </c>
      <c r="B18" s="17"/>
      <c r="C18" s="17"/>
      <c r="D18" s="17">
        <v>0</v>
      </c>
      <c r="E18" s="18"/>
      <c r="F18" s="21"/>
      <c r="G18" s="22"/>
      <c r="H18" s="20">
        <f t="shared" si="4"/>
        <v>0</v>
      </c>
      <c r="I18" s="18"/>
      <c r="J18" s="21"/>
      <c r="K18" s="22"/>
      <c r="L18" s="22"/>
      <c r="M18" s="18"/>
    </row>
    <row r="19" spans="1:13" x14ac:dyDescent="0.2">
      <c r="A19" s="16" t="s">
        <v>25</v>
      </c>
      <c r="B19" s="17"/>
      <c r="C19" s="17"/>
      <c r="D19" s="17">
        <v>101</v>
      </c>
      <c r="E19" s="18"/>
      <c r="F19" s="21"/>
      <c r="G19" s="22"/>
      <c r="H19" s="20">
        <f t="shared" si="4"/>
        <v>101</v>
      </c>
      <c r="I19" s="18"/>
      <c r="J19" s="21"/>
      <c r="K19" s="22"/>
      <c r="L19" s="22"/>
      <c r="M19" s="18"/>
    </row>
    <row r="20" spans="1:13" x14ac:dyDescent="0.2">
      <c r="A20" s="16" t="s">
        <v>26</v>
      </c>
      <c r="B20" s="17"/>
      <c r="C20" s="17"/>
      <c r="D20" s="17">
        <f>27+125</f>
        <v>152</v>
      </c>
      <c r="E20" s="18"/>
      <c r="F20" s="21"/>
      <c r="G20" s="22"/>
      <c r="H20" s="20">
        <f t="shared" si="4"/>
        <v>152</v>
      </c>
      <c r="I20" s="18"/>
      <c r="J20" s="21"/>
      <c r="K20" s="22"/>
      <c r="L20" s="22"/>
      <c r="M20" s="18"/>
    </row>
    <row r="21" spans="1:13" x14ac:dyDescent="0.2">
      <c r="A21" s="16" t="s">
        <v>27</v>
      </c>
      <c r="B21" s="17">
        <v>301</v>
      </c>
      <c r="C21" s="17">
        <v>403</v>
      </c>
      <c r="D21" s="17">
        <v>311</v>
      </c>
      <c r="E21" s="18">
        <f>+D21/C21</f>
        <v>0.77171215880893296</v>
      </c>
      <c r="F21" s="19">
        <f>+B21</f>
        <v>301</v>
      </c>
      <c r="G21" s="20">
        <f>+C21</f>
        <v>403</v>
      </c>
      <c r="H21" s="20">
        <f t="shared" si="4"/>
        <v>311</v>
      </c>
      <c r="I21" s="18">
        <f>+H21/G21</f>
        <v>0.77171215880893296</v>
      </c>
      <c r="J21" s="21"/>
      <c r="K21" s="22"/>
      <c r="L21" s="22"/>
      <c r="M21" s="18"/>
    </row>
    <row r="22" spans="1:13" x14ac:dyDescent="0.2">
      <c r="A22" s="16" t="s">
        <v>28</v>
      </c>
      <c r="B22" s="17">
        <v>2315</v>
      </c>
      <c r="C22" s="17">
        <v>2315</v>
      </c>
      <c r="D22" s="17">
        <v>2032</v>
      </c>
      <c r="E22" s="18">
        <f>+D22/C22</f>
        <v>0.87775377969762414</v>
      </c>
      <c r="F22" s="19">
        <f>+B22</f>
        <v>2315</v>
      </c>
      <c r="G22" s="20">
        <f>+C22</f>
        <v>2315</v>
      </c>
      <c r="H22" s="20">
        <f t="shared" si="4"/>
        <v>2032</v>
      </c>
      <c r="I22" s="18">
        <f>+H22/G22</f>
        <v>0.87775377969762414</v>
      </c>
      <c r="J22" s="21"/>
      <c r="K22" s="22"/>
      <c r="L22" s="22"/>
      <c r="M22" s="18"/>
    </row>
    <row r="23" spans="1:13" x14ac:dyDescent="0.2">
      <c r="A23" s="23" t="s">
        <v>29</v>
      </c>
      <c r="B23" s="24">
        <f>SUM(B21:B22)</f>
        <v>2616</v>
      </c>
      <c r="C23" s="24">
        <f>SUM(C21:C22)</f>
        <v>2718</v>
      </c>
      <c r="D23" s="24">
        <f>SUM(D21:D22)</f>
        <v>2343</v>
      </c>
      <c r="E23" s="25">
        <f>+D23/C23</f>
        <v>0.86203090507726265</v>
      </c>
      <c r="F23" s="26">
        <f>SUM(F21:F22)</f>
        <v>2616</v>
      </c>
      <c r="G23" s="27">
        <f>SUM(G21:G22)</f>
        <v>2718</v>
      </c>
      <c r="H23" s="27">
        <f>SUM(H21:H22)</f>
        <v>2343</v>
      </c>
      <c r="I23" s="25">
        <f>+H23/G23</f>
        <v>0.86203090507726265</v>
      </c>
      <c r="J23" s="21"/>
      <c r="K23" s="22"/>
      <c r="L23" s="22"/>
      <c r="M23" s="18"/>
    </row>
    <row r="24" spans="1:13" x14ac:dyDescent="0.2">
      <c r="A24" s="16" t="s">
        <v>30</v>
      </c>
      <c r="B24" s="17">
        <v>295</v>
      </c>
      <c r="C24" s="17">
        <v>295</v>
      </c>
      <c r="D24" s="17">
        <v>97</v>
      </c>
      <c r="E24" s="18">
        <f>+D24/C24</f>
        <v>0.32881355932203388</v>
      </c>
      <c r="F24" s="19">
        <f>+B24</f>
        <v>295</v>
      </c>
      <c r="G24" s="20">
        <f>+C24</f>
        <v>295</v>
      </c>
      <c r="H24" s="20">
        <f>+D24</f>
        <v>97</v>
      </c>
      <c r="I24" s="18">
        <f>+H24/G24</f>
        <v>0.32881355932203388</v>
      </c>
      <c r="J24" s="21"/>
      <c r="K24" s="22"/>
      <c r="L24" s="22"/>
      <c r="M24" s="18"/>
    </row>
    <row r="25" spans="1:13" x14ac:dyDescent="0.2">
      <c r="A25" s="16" t="s">
        <v>31</v>
      </c>
      <c r="B25" s="17">
        <v>50</v>
      </c>
      <c r="C25" s="17">
        <v>155</v>
      </c>
      <c r="D25" s="17">
        <v>133</v>
      </c>
      <c r="E25" s="18">
        <f t="shared" ref="E25:E39" si="5">+D25/C25</f>
        <v>0.85806451612903223</v>
      </c>
      <c r="F25" s="19">
        <f t="shared" ref="F25:H39" si="6">+B25</f>
        <v>50</v>
      </c>
      <c r="G25" s="20">
        <f t="shared" si="6"/>
        <v>155</v>
      </c>
      <c r="H25" s="20">
        <f t="shared" si="6"/>
        <v>133</v>
      </c>
      <c r="I25" s="18">
        <f t="shared" ref="I25:I39" si="7">+H25/G25</f>
        <v>0.85806451612903223</v>
      </c>
      <c r="J25" s="21"/>
      <c r="K25" s="22"/>
      <c r="L25" s="22"/>
      <c r="M25" s="18"/>
    </row>
    <row r="26" spans="1:13" x14ac:dyDescent="0.2">
      <c r="A26" s="23" t="s">
        <v>32</v>
      </c>
      <c r="B26" s="24">
        <f>SUM(B24:B25)</f>
        <v>345</v>
      </c>
      <c r="C26" s="24">
        <f>SUM(C24:C25)</f>
        <v>450</v>
      </c>
      <c r="D26" s="24">
        <f>SUM(D24:D25)</f>
        <v>230</v>
      </c>
      <c r="E26" s="25">
        <f t="shared" si="5"/>
        <v>0.51111111111111107</v>
      </c>
      <c r="F26" s="26">
        <f>SUM(F24:F25)</f>
        <v>345</v>
      </c>
      <c r="G26" s="26">
        <f>SUM(G24:G25)</f>
        <v>450</v>
      </c>
      <c r="H26" s="26">
        <f>SUM(H24:H25)</f>
        <v>230</v>
      </c>
      <c r="I26" s="25">
        <f t="shared" si="7"/>
        <v>0.51111111111111107</v>
      </c>
      <c r="J26" s="21"/>
      <c r="K26" s="22"/>
      <c r="L26" s="22"/>
      <c r="M26" s="18"/>
    </row>
    <row r="27" spans="1:13" x14ac:dyDescent="0.2">
      <c r="A27" s="16" t="s">
        <v>33</v>
      </c>
      <c r="B27" s="17">
        <v>2234</v>
      </c>
      <c r="C27" s="17">
        <v>2324</v>
      </c>
      <c r="D27" s="17">
        <v>2001</v>
      </c>
      <c r="E27" s="18">
        <f t="shared" si="5"/>
        <v>0.86101549053356286</v>
      </c>
      <c r="F27" s="19">
        <f t="shared" si="6"/>
        <v>2234</v>
      </c>
      <c r="G27" s="20">
        <f t="shared" si="6"/>
        <v>2324</v>
      </c>
      <c r="H27" s="20">
        <f t="shared" si="6"/>
        <v>2001</v>
      </c>
      <c r="I27" s="18">
        <f t="shared" si="7"/>
        <v>0.86101549053356286</v>
      </c>
      <c r="J27" s="21"/>
      <c r="K27" s="22"/>
      <c r="L27" s="22"/>
      <c r="M27" s="18"/>
    </row>
    <row r="28" spans="1:13" x14ac:dyDescent="0.2">
      <c r="A28" s="16" t="s">
        <v>34</v>
      </c>
      <c r="B28" s="17">
        <v>200</v>
      </c>
      <c r="C28" s="17">
        <v>500</v>
      </c>
      <c r="D28" s="17">
        <v>376</v>
      </c>
      <c r="E28" s="18">
        <f t="shared" si="5"/>
        <v>0.752</v>
      </c>
      <c r="F28" s="19"/>
      <c r="G28" s="20">
        <f t="shared" si="6"/>
        <v>500</v>
      </c>
      <c r="H28" s="20">
        <f t="shared" si="6"/>
        <v>376</v>
      </c>
      <c r="I28" s="18"/>
      <c r="J28" s="21"/>
      <c r="K28" s="22"/>
      <c r="L28" s="22"/>
      <c r="M28" s="18"/>
    </row>
    <row r="29" spans="1:13" x14ac:dyDescent="0.2">
      <c r="A29" s="16" t="s">
        <v>35</v>
      </c>
      <c r="B29" s="17">
        <v>180</v>
      </c>
      <c r="C29" s="17">
        <v>365</v>
      </c>
      <c r="D29" s="17">
        <v>348</v>
      </c>
      <c r="E29" s="18">
        <f t="shared" si="5"/>
        <v>0.95342465753424654</v>
      </c>
      <c r="F29" s="19"/>
      <c r="G29" s="20">
        <f t="shared" si="6"/>
        <v>365</v>
      </c>
      <c r="H29" s="20">
        <f t="shared" si="6"/>
        <v>348</v>
      </c>
      <c r="I29" s="18">
        <f>+H29/G29</f>
        <v>0.95342465753424654</v>
      </c>
      <c r="J29" s="21"/>
      <c r="K29" s="22"/>
      <c r="L29" s="22"/>
      <c r="M29" s="18"/>
    </row>
    <row r="30" spans="1:13" x14ac:dyDescent="0.2">
      <c r="A30" s="16" t="s">
        <v>36</v>
      </c>
      <c r="B30" s="17">
        <v>500</v>
      </c>
      <c r="C30" s="17">
        <v>480</v>
      </c>
      <c r="D30" s="17">
        <v>411</v>
      </c>
      <c r="E30" s="18">
        <f t="shared" si="5"/>
        <v>0.85624999999999996</v>
      </c>
      <c r="F30" s="19">
        <f t="shared" si="6"/>
        <v>500</v>
      </c>
      <c r="G30" s="20">
        <f t="shared" si="6"/>
        <v>480</v>
      </c>
      <c r="H30" s="20">
        <f t="shared" si="6"/>
        <v>411</v>
      </c>
      <c r="I30" s="18">
        <f t="shared" si="7"/>
        <v>0.85624999999999996</v>
      </c>
      <c r="J30" s="21"/>
      <c r="K30" s="22"/>
      <c r="L30" s="22"/>
      <c r="M30" s="18"/>
    </row>
    <row r="31" spans="1:13" x14ac:dyDescent="0.2">
      <c r="A31" s="16" t="s">
        <v>37</v>
      </c>
      <c r="B31" s="17">
        <v>0</v>
      </c>
      <c r="C31" s="17">
        <v>0</v>
      </c>
      <c r="D31" s="17">
        <v>0</v>
      </c>
      <c r="E31" s="18"/>
      <c r="F31" s="19">
        <f t="shared" si="6"/>
        <v>0</v>
      </c>
      <c r="G31" s="20">
        <f t="shared" si="6"/>
        <v>0</v>
      </c>
      <c r="H31" s="20">
        <f t="shared" si="6"/>
        <v>0</v>
      </c>
      <c r="I31" s="18"/>
      <c r="J31" s="21"/>
      <c r="K31" s="22"/>
      <c r="L31" s="22"/>
      <c r="M31" s="18"/>
    </row>
    <row r="32" spans="1:13" x14ac:dyDescent="0.2">
      <c r="A32" s="16" t="s">
        <v>38</v>
      </c>
      <c r="B32" s="17">
        <v>656</v>
      </c>
      <c r="C32" s="17">
        <v>2285</v>
      </c>
      <c r="D32" s="17">
        <v>1903</v>
      </c>
      <c r="E32" s="18">
        <f t="shared" si="5"/>
        <v>0.83282275711159737</v>
      </c>
      <c r="F32" s="19">
        <f t="shared" si="6"/>
        <v>656</v>
      </c>
      <c r="G32" s="20">
        <f t="shared" si="6"/>
        <v>2285</v>
      </c>
      <c r="H32" s="20">
        <f t="shared" si="6"/>
        <v>1903</v>
      </c>
      <c r="I32" s="18"/>
      <c r="J32" s="21"/>
      <c r="K32" s="22"/>
      <c r="L32" s="22"/>
      <c r="M32" s="18"/>
    </row>
    <row r="33" spans="1:13" x14ac:dyDescent="0.2">
      <c r="A33" s="16" t="s">
        <v>39</v>
      </c>
      <c r="B33" s="17">
        <v>2170</v>
      </c>
      <c r="C33" s="17">
        <v>2670</v>
      </c>
      <c r="D33" s="17">
        <v>2416</v>
      </c>
      <c r="E33" s="18">
        <f t="shared" si="5"/>
        <v>0.90486891385767787</v>
      </c>
      <c r="F33" s="19">
        <f t="shared" si="6"/>
        <v>2170</v>
      </c>
      <c r="G33" s="20">
        <f t="shared" si="6"/>
        <v>2670</v>
      </c>
      <c r="H33" s="20">
        <f t="shared" si="6"/>
        <v>2416</v>
      </c>
      <c r="I33" s="18">
        <f t="shared" si="7"/>
        <v>0.90486891385767787</v>
      </c>
      <c r="J33" s="21"/>
      <c r="K33" s="22"/>
      <c r="L33" s="22"/>
      <c r="M33" s="18"/>
    </row>
    <row r="34" spans="1:13" x14ac:dyDescent="0.2">
      <c r="A34" s="23" t="s">
        <v>40</v>
      </c>
      <c r="B34" s="24">
        <f>SUM(B27:B33)</f>
        <v>5940</v>
      </c>
      <c r="C34" s="24">
        <f>SUM(C27:C33)</f>
        <v>8624</v>
      </c>
      <c r="D34" s="24">
        <f>SUM(D27:D33)</f>
        <v>7455</v>
      </c>
      <c r="E34" s="25">
        <f t="shared" si="5"/>
        <v>0.86444805194805197</v>
      </c>
      <c r="F34" s="26">
        <f>SUM(F27:F33)</f>
        <v>5560</v>
      </c>
      <c r="G34" s="26">
        <f>SUM(G27:G33)</f>
        <v>8624</v>
      </c>
      <c r="H34" s="26">
        <f>SUM(H27:H33)</f>
        <v>7455</v>
      </c>
      <c r="I34" s="25">
        <f t="shared" si="7"/>
        <v>0.86444805194805197</v>
      </c>
      <c r="J34" s="21"/>
      <c r="K34" s="22"/>
      <c r="L34" s="22"/>
      <c r="M34" s="18"/>
    </row>
    <row r="35" spans="1:13" x14ac:dyDescent="0.2">
      <c r="A35" s="16" t="s">
        <v>41</v>
      </c>
      <c r="B35" s="17">
        <v>50</v>
      </c>
      <c r="C35" s="17">
        <v>75</v>
      </c>
      <c r="D35" s="17">
        <v>25</v>
      </c>
      <c r="E35" s="18">
        <f>+D35/C35</f>
        <v>0.33333333333333331</v>
      </c>
      <c r="F35" s="19"/>
      <c r="G35" s="20">
        <f>+C35</f>
        <v>75</v>
      </c>
      <c r="H35" s="20">
        <f>+D35</f>
        <v>25</v>
      </c>
      <c r="I35" s="18">
        <f>+H35/G35</f>
        <v>0.33333333333333331</v>
      </c>
      <c r="J35" s="21"/>
      <c r="K35" s="22"/>
      <c r="L35" s="22"/>
      <c r="M35" s="18"/>
    </row>
    <row r="36" spans="1:13" x14ac:dyDescent="0.2">
      <c r="A36" s="16" t="s">
        <v>42</v>
      </c>
      <c r="B36" s="17">
        <v>0</v>
      </c>
      <c r="C36" s="17">
        <v>50</v>
      </c>
      <c r="D36" s="17">
        <v>50</v>
      </c>
      <c r="E36" s="18">
        <f>+D36/C36</f>
        <v>1</v>
      </c>
      <c r="F36" s="19">
        <f t="shared" si="6"/>
        <v>0</v>
      </c>
      <c r="G36" s="20">
        <f t="shared" si="6"/>
        <v>50</v>
      </c>
      <c r="H36" s="20">
        <f t="shared" si="6"/>
        <v>50</v>
      </c>
      <c r="I36" s="18"/>
      <c r="J36" s="21"/>
      <c r="K36" s="22"/>
      <c r="L36" s="22"/>
      <c r="M36" s="18"/>
    </row>
    <row r="37" spans="1:13" x14ac:dyDescent="0.2">
      <c r="A37" s="23" t="s">
        <v>43</v>
      </c>
      <c r="B37" s="24">
        <f>SUM(B35:B36)</f>
        <v>50</v>
      </c>
      <c r="C37" s="24">
        <f>SUM(C35:C36)</f>
        <v>125</v>
      </c>
      <c r="D37" s="24">
        <f>SUM(D35:D36)</f>
        <v>75</v>
      </c>
      <c r="E37" s="25">
        <f>+D37/C37</f>
        <v>0.6</v>
      </c>
      <c r="F37" s="19">
        <f t="shared" si="6"/>
        <v>50</v>
      </c>
      <c r="G37" s="30">
        <f t="shared" si="6"/>
        <v>125</v>
      </c>
      <c r="H37" s="30">
        <f t="shared" si="6"/>
        <v>75</v>
      </c>
      <c r="I37" s="25">
        <f>+H37/G37</f>
        <v>0.6</v>
      </c>
      <c r="J37" s="21"/>
      <c r="K37" s="22"/>
      <c r="L37" s="22"/>
      <c r="M37" s="18"/>
    </row>
    <row r="38" spans="1:13" ht="25.5" x14ac:dyDescent="0.2">
      <c r="A38" s="16" t="s">
        <v>44</v>
      </c>
      <c r="B38" s="17">
        <v>2098</v>
      </c>
      <c r="C38" s="17">
        <v>2098</v>
      </c>
      <c r="D38" s="17">
        <v>1853</v>
      </c>
      <c r="E38" s="18">
        <f t="shared" si="5"/>
        <v>0.88322211630123926</v>
      </c>
      <c r="F38" s="19">
        <f t="shared" si="6"/>
        <v>2098</v>
      </c>
      <c r="G38" s="20">
        <f t="shared" si="6"/>
        <v>2098</v>
      </c>
      <c r="H38" s="20">
        <f t="shared" si="6"/>
        <v>1853</v>
      </c>
      <c r="I38" s="18">
        <f t="shared" si="7"/>
        <v>0.88322211630123926</v>
      </c>
      <c r="J38" s="21"/>
      <c r="K38" s="22"/>
      <c r="L38" s="22"/>
      <c r="M38" s="18"/>
    </row>
    <row r="39" spans="1:13" x14ac:dyDescent="0.2">
      <c r="A39" s="16" t="s">
        <v>45</v>
      </c>
      <c r="B39" s="17">
        <v>321</v>
      </c>
      <c r="C39" s="17">
        <v>321</v>
      </c>
      <c r="D39" s="17">
        <v>265</v>
      </c>
      <c r="E39" s="18">
        <f t="shared" si="5"/>
        <v>0.82554517133956384</v>
      </c>
      <c r="F39" s="21"/>
      <c r="G39" s="22">
        <f t="shared" si="6"/>
        <v>321</v>
      </c>
      <c r="H39" s="22">
        <f t="shared" si="6"/>
        <v>265</v>
      </c>
      <c r="I39" s="18">
        <f t="shared" si="7"/>
        <v>0.82554517133956384</v>
      </c>
      <c r="J39" s="21"/>
      <c r="K39" s="22"/>
      <c r="L39" s="22"/>
      <c r="M39" s="18"/>
    </row>
    <row r="40" spans="1:13" x14ac:dyDescent="0.2">
      <c r="A40" s="16" t="s">
        <v>46</v>
      </c>
      <c r="B40" s="17"/>
      <c r="C40" s="17"/>
      <c r="D40" s="17"/>
      <c r="E40" s="18"/>
      <c r="F40" s="21"/>
      <c r="G40" s="22"/>
      <c r="H40" s="22"/>
      <c r="I40" s="18"/>
      <c r="J40" s="21"/>
      <c r="K40" s="22"/>
      <c r="L40" s="22"/>
      <c r="M40" s="18"/>
    </row>
    <row r="41" spans="1:13" x14ac:dyDescent="0.2">
      <c r="A41" s="16" t="s">
        <v>47</v>
      </c>
      <c r="B41" s="17"/>
      <c r="C41" s="17"/>
      <c r="D41" s="17"/>
      <c r="E41" s="18"/>
      <c r="F41" s="21"/>
      <c r="G41" s="22"/>
      <c r="H41" s="22"/>
      <c r="I41" s="18"/>
      <c r="J41" s="21"/>
      <c r="K41" s="22"/>
      <c r="L41" s="22"/>
      <c r="M41" s="18"/>
    </row>
    <row r="42" spans="1:13" x14ac:dyDescent="0.2">
      <c r="A42" s="16" t="s">
        <v>48</v>
      </c>
      <c r="B42" s="17">
        <v>575</v>
      </c>
      <c r="C42" s="17">
        <v>575</v>
      </c>
      <c r="D42" s="17">
        <v>61</v>
      </c>
      <c r="E42" s="18">
        <f>+D42/C42</f>
        <v>0.10608695652173913</v>
      </c>
      <c r="F42" s="19">
        <f t="shared" ref="F42:H44" si="8">+B42</f>
        <v>575</v>
      </c>
      <c r="G42" s="20">
        <f t="shared" si="8"/>
        <v>575</v>
      </c>
      <c r="H42" s="20">
        <f t="shared" si="8"/>
        <v>61</v>
      </c>
      <c r="I42" s="18">
        <f>+H42/G42</f>
        <v>0.10608695652173913</v>
      </c>
      <c r="J42" s="21"/>
      <c r="K42" s="22"/>
      <c r="L42" s="22"/>
      <c r="M42" s="18"/>
    </row>
    <row r="43" spans="1:13" x14ac:dyDescent="0.2">
      <c r="A43" s="23" t="s">
        <v>49</v>
      </c>
      <c r="B43" s="24">
        <f>SUM(B38:B42)</f>
        <v>2994</v>
      </c>
      <c r="C43" s="24">
        <f>SUM(C38:C42)</f>
        <v>2994</v>
      </c>
      <c r="D43" s="24">
        <f>SUM(D38:D42)</f>
        <v>2179</v>
      </c>
      <c r="E43" s="25">
        <f>+D43/C43</f>
        <v>0.72778891115564459</v>
      </c>
      <c r="F43" s="26">
        <f>SUM(F35:F42)</f>
        <v>2723</v>
      </c>
      <c r="G43" s="26">
        <f>SUM(G38:G42)</f>
        <v>2994</v>
      </c>
      <c r="H43" s="26">
        <f>SUM(H38:H42)</f>
        <v>2179</v>
      </c>
      <c r="I43" s="25">
        <f>+H43/G43</f>
        <v>0.72778891115564459</v>
      </c>
      <c r="J43" s="21"/>
      <c r="K43" s="22"/>
      <c r="L43" s="22"/>
      <c r="M43" s="18"/>
    </row>
    <row r="44" spans="1:13" x14ac:dyDescent="0.2">
      <c r="A44" s="23" t="s">
        <v>50</v>
      </c>
      <c r="B44" s="24">
        <f>+B23+B26+B34+B37+B43</f>
        <v>11945</v>
      </c>
      <c r="C44" s="24">
        <f>+C23+C26+C34+C37+C43</f>
        <v>14911</v>
      </c>
      <c r="D44" s="24">
        <f>+D23+D26+D34+D37+D43</f>
        <v>12282</v>
      </c>
      <c r="E44" s="25">
        <f>+D44/C44</f>
        <v>0.82368721078398499</v>
      </c>
      <c r="F44" s="26">
        <f t="shared" si="8"/>
        <v>11945</v>
      </c>
      <c r="G44" s="27">
        <f>+G43+G34+G26+G23+G37</f>
        <v>14911</v>
      </c>
      <c r="H44" s="27">
        <f>+H43+H34+H26+H23+H37</f>
        <v>12282</v>
      </c>
      <c r="I44" s="25">
        <f>+H44/G44</f>
        <v>0.82368721078398499</v>
      </c>
      <c r="J44" s="21"/>
      <c r="K44" s="22"/>
      <c r="L44" s="22"/>
      <c r="M44" s="18"/>
    </row>
    <row r="45" spans="1:13" x14ac:dyDescent="0.2">
      <c r="A45" s="16" t="s">
        <v>51</v>
      </c>
      <c r="B45" s="17"/>
      <c r="C45" s="17"/>
      <c r="D45" s="17"/>
      <c r="E45" s="18"/>
      <c r="F45" s="19"/>
      <c r="G45" s="22"/>
      <c r="H45" s="20"/>
      <c r="I45" s="18"/>
      <c r="J45" s="21"/>
      <c r="K45" s="22"/>
      <c r="L45" s="22"/>
      <c r="M45" s="18"/>
    </row>
    <row r="46" spans="1:13" x14ac:dyDescent="0.2">
      <c r="A46" s="16" t="s">
        <v>52</v>
      </c>
      <c r="B46" s="17">
        <v>0</v>
      </c>
      <c r="C46" s="17">
        <v>0</v>
      </c>
      <c r="D46" s="17"/>
      <c r="E46" s="18"/>
      <c r="F46" s="19"/>
      <c r="G46" s="20">
        <f>+C46</f>
        <v>0</v>
      </c>
      <c r="H46" s="20"/>
      <c r="I46" s="18"/>
      <c r="J46" s="21"/>
      <c r="K46" s="22"/>
      <c r="L46" s="22"/>
      <c r="M46" s="18"/>
    </row>
    <row r="47" spans="1:13" ht="25.5" x14ac:dyDescent="0.2">
      <c r="A47" s="16" t="s">
        <v>53</v>
      </c>
      <c r="B47" s="17">
        <v>0</v>
      </c>
      <c r="C47" s="17"/>
      <c r="D47" s="17"/>
      <c r="E47" s="18"/>
      <c r="F47" s="19"/>
      <c r="G47" s="20">
        <f>+C47</f>
        <v>0</v>
      </c>
      <c r="H47" s="20"/>
      <c r="I47" s="18"/>
      <c r="J47" s="21"/>
      <c r="K47" s="22"/>
      <c r="L47" s="22"/>
      <c r="M47" s="18"/>
    </row>
    <row r="48" spans="1:13" x14ac:dyDescent="0.2">
      <c r="A48" s="16" t="s">
        <v>54</v>
      </c>
      <c r="B48" s="17"/>
      <c r="C48" s="17">
        <v>0</v>
      </c>
      <c r="D48" s="17"/>
      <c r="E48" s="18"/>
      <c r="F48" s="19"/>
      <c r="G48" s="20">
        <f>+C48</f>
        <v>0</v>
      </c>
      <c r="H48" s="20"/>
      <c r="I48" s="18"/>
      <c r="J48" s="21"/>
      <c r="K48" s="22"/>
      <c r="L48" s="22"/>
      <c r="M48" s="18"/>
    </row>
    <row r="49" spans="1:13" x14ac:dyDescent="0.2">
      <c r="A49" s="16" t="s">
        <v>55</v>
      </c>
      <c r="B49" s="17"/>
      <c r="C49" s="17"/>
      <c r="D49" s="17">
        <v>0</v>
      </c>
      <c r="E49" s="18"/>
      <c r="F49" s="19"/>
      <c r="G49" s="20"/>
      <c r="H49" s="20">
        <f t="shared" ref="H49:H55" si="9">+D49</f>
        <v>0</v>
      </c>
      <c r="I49" s="18"/>
      <c r="J49" s="21"/>
      <c r="K49" s="22"/>
      <c r="L49" s="22"/>
      <c r="M49" s="18"/>
    </row>
    <row r="50" spans="1:13" x14ac:dyDescent="0.2">
      <c r="A50" s="16" t="s">
        <v>56</v>
      </c>
      <c r="B50" s="17">
        <v>1600</v>
      </c>
      <c r="C50" s="17">
        <v>2805</v>
      </c>
      <c r="D50" s="17">
        <v>2645</v>
      </c>
      <c r="E50" s="18">
        <f>+D50/C50</f>
        <v>0.94295900178253123</v>
      </c>
      <c r="F50" s="19">
        <f>+B50</f>
        <v>1600</v>
      </c>
      <c r="G50" s="20">
        <f>+C50</f>
        <v>2805</v>
      </c>
      <c r="H50" s="20">
        <f t="shared" si="9"/>
        <v>2645</v>
      </c>
      <c r="I50" s="18">
        <f>+H50/G50</f>
        <v>0.94295900178253123</v>
      </c>
      <c r="J50" s="21"/>
      <c r="K50" s="22"/>
      <c r="L50" s="22"/>
      <c r="M50" s="18"/>
    </row>
    <row r="51" spans="1:13" ht="25.5" x14ac:dyDescent="0.2">
      <c r="A51" s="16" t="s">
        <v>57</v>
      </c>
      <c r="B51" s="17">
        <v>0</v>
      </c>
      <c r="C51" s="17"/>
      <c r="D51" s="17">
        <v>0</v>
      </c>
      <c r="E51" s="18"/>
      <c r="F51" s="21"/>
      <c r="G51" s="22"/>
      <c r="H51" s="20">
        <f t="shared" si="9"/>
        <v>0</v>
      </c>
      <c r="I51" s="18"/>
      <c r="J51" s="21"/>
      <c r="K51" s="22"/>
      <c r="L51" s="22"/>
      <c r="M51" s="18"/>
    </row>
    <row r="52" spans="1:13" x14ac:dyDescent="0.2">
      <c r="A52" s="16" t="s">
        <v>58</v>
      </c>
      <c r="B52" s="17"/>
      <c r="C52" s="17"/>
      <c r="D52" s="17">
        <v>2645</v>
      </c>
      <c r="E52" s="18"/>
      <c r="F52" s="21"/>
      <c r="G52" s="22"/>
      <c r="H52" s="20">
        <f t="shared" si="9"/>
        <v>2645</v>
      </c>
      <c r="I52" s="18"/>
      <c r="J52" s="21"/>
      <c r="K52" s="22"/>
      <c r="L52" s="22"/>
      <c r="M52" s="18"/>
    </row>
    <row r="53" spans="1:13" x14ac:dyDescent="0.2">
      <c r="A53" s="23" t="s">
        <v>59</v>
      </c>
      <c r="B53" s="24">
        <f>+B45+B46+B48+B50</f>
        <v>1600</v>
      </c>
      <c r="C53" s="24">
        <f>+C45+C46+C48+C50</f>
        <v>2805</v>
      </c>
      <c r="D53" s="24">
        <f>+D45+D46+D48+D50</f>
        <v>2645</v>
      </c>
      <c r="E53" s="25">
        <f>+D53/C53</f>
        <v>0.94295900178253123</v>
      </c>
      <c r="F53" s="26">
        <f>+B53</f>
        <v>1600</v>
      </c>
      <c r="G53" s="27">
        <f>+C53</f>
        <v>2805</v>
      </c>
      <c r="H53" s="27">
        <f t="shared" si="9"/>
        <v>2645</v>
      </c>
      <c r="I53" s="25">
        <f>+H53/G53</f>
        <v>0.94295900178253123</v>
      </c>
      <c r="J53" s="21"/>
      <c r="K53" s="22"/>
      <c r="L53" s="22"/>
      <c r="M53" s="18"/>
    </row>
    <row r="54" spans="1:13" ht="25.5" x14ac:dyDescent="0.2">
      <c r="A54" s="16" t="s">
        <v>60</v>
      </c>
      <c r="B54" s="17"/>
      <c r="C54" s="17">
        <v>133</v>
      </c>
      <c r="D54" s="17">
        <v>80</v>
      </c>
      <c r="E54" s="18">
        <f>+D54/C54</f>
        <v>0.60150375939849621</v>
      </c>
      <c r="F54" s="21"/>
      <c r="G54" s="20">
        <f>+C54</f>
        <v>133</v>
      </c>
      <c r="H54" s="20">
        <f t="shared" si="9"/>
        <v>80</v>
      </c>
      <c r="I54" s="18">
        <f>+H54/G54</f>
        <v>0.60150375939849621</v>
      </c>
      <c r="J54" s="21"/>
      <c r="K54" s="22"/>
      <c r="L54" s="22"/>
      <c r="M54" s="18"/>
    </row>
    <row r="55" spans="1:13" x14ac:dyDescent="0.2">
      <c r="A55" s="16" t="s">
        <v>61</v>
      </c>
      <c r="B55" s="17"/>
      <c r="C55" s="17">
        <f>SUM(C54)</f>
        <v>133</v>
      </c>
      <c r="D55" s="17">
        <f>SUM(D54)</f>
        <v>80</v>
      </c>
      <c r="E55" s="18">
        <f>+D55/C55</f>
        <v>0.60150375939849621</v>
      </c>
      <c r="F55" s="19"/>
      <c r="G55" s="20">
        <f>+C55</f>
        <v>133</v>
      </c>
      <c r="H55" s="20">
        <f t="shared" si="9"/>
        <v>80</v>
      </c>
      <c r="I55" s="18">
        <f>+H55/G55</f>
        <v>0.60150375939849621</v>
      </c>
      <c r="J55" s="21"/>
      <c r="K55" s="22"/>
      <c r="L55" s="22"/>
      <c r="M55" s="18"/>
    </row>
    <row r="56" spans="1:13" ht="25.5" x14ac:dyDescent="0.2">
      <c r="A56" s="16" t="s">
        <v>62</v>
      </c>
      <c r="B56" s="17"/>
      <c r="C56" s="17"/>
      <c r="D56" s="17"/>
      <c r="E56" s="18"/>
      <c r="F56" s="21"/>
      <c r="G56" s="22"/>
      <c r="H56" s="22"/>
      <c r="I56" s="18"/>
      <c r="J56" s="21"/>
      <c r="K56" s="22"/>
      <c r="L56" s="22"/>
      <c r="M56" s="18"/>
    </row>
    <row r="57" spans="1:13" ht="25.5" x14ac:dyDescent="0.2">
      <c r="A57" s="16" t="s">
        <v>63</v>
      </c>
      <c r="B57" s="17"/>
      <c r="C57" s="17"/>
      <c r="D57" s="17"/>
      <c r="E57" s="18"/>
      <c r="F57" s="21"/>
      <c r="G57" s="22"/>
      <c r="H57" s="22"/>
      <c r="I57" s="18"/>
      <c r="J57" s="21"/>
      <c r="K57" s="22"/>
      <c r="L57" s="22"/>
      <c r="M57" s="18"/>
    </row>
    <row r="58" spans="1:13" ht="25.5" x14ac:dyDescent="0.2">
      <c r="A58" s="16" t="s">
        <v>64</v>
      </c>
      <c r="B58" s="17"/>
      <c r="C58" s="17"/>
      <c r="D58" s="17"/>
      <c r="E58" s="18"/>
      <c r="F58" s="21"/>
      <c r="G58" s="22"/>
      <c r="H58" s="22"/>
      <c r="I58" s="18"/>
      <c r="J58" s="21"/>
      <c r="K58" s="22"/>
      <c r="L58" s="22"/>
      <c r="M58" s="18"/>
    </row>
    <row r="59" spans="1:13" ht="25.5" x14ac:dyDescent="0.2">
      <c r="A59" s="16" t="s">
        <v>65</v>
      </c>
      <c r="B59" s="17">
        <v>10762</v>
      </c>
      <c r="C59" s="17">
        <v>10701</v>
      </c>
      <c r="D59" s="17">
        <v>9453</v>
      </c>
      <c r="E59" s="18">
        <f>+D59/C59</f>
        <v>0.88337538547799266</v>
      </c>
      <c r="F59" s="19">
        <f>+B59</f>
        <v>10762</v>
      </c>
      <c r="G59" s="20">
        <f t="shared" ref="G59:H63" si="10">+C59</f>
        <v>10701</v>
      </c>
      <c r="H59" s="20">
        <f t="shared" si="10"/>
        <v>9453</v>
      </c>
      <c r="I59" s="18">
        <f>+H59/G59</f>
        <v>0.88337538547799266</v>
      </c>
      <c r="J59" s="21"/>
      <c r="K59" s="22"/>
      <c r="L59" s="22"/>
      <c r="M59" s="18"/>
    </row>
    <row r="60" spans="1:13" x14ac:dyDescent="0.2">
      <c r="A60" s="16" t="s">
        <v>66</v>
      </c>
      <c r="B60" s="17"/>
      <c r="C60" s="17"/>
      <c r="D60" s="17">
        <v>300</v>
      </c>
      <c r="E60" s="18"/>
      <c r="F60" s="21"/>
      <c r="G60" s="22"/>
      <c r="H60" s="20">
        <f t="shared" si="10"/>
        <v>300</v>
      </c>
      <c r="I60" s="18"/>
      <c r="J60" s="21"/>
      <c r="K60" s="22"/>
      <c r="L60" s="22"/>
      <c r="M60" s="18"/>
    </row>
    <row r="61" spans="1:13" x14ac:dyDescent="0.2">
      <c r="A61" s="16" t="s">
        <v>67</v>
      </c>
      <c r="B61" s="17"/>
      <c r="C61" s="17"/>
      <c r="D61" s="17">
        <v>7561</v>
      </c>
      <c r="E61" s="18"/>
      <c r="F61" s="21"/>
      <c r="G61" s="22"/>
      <c r="H61" s="20"/>
      <c r="I61" s="18"/>
      <c r="J61" s="21"/>
      <c r="K61" s="22"/>
      <c r="L61" s="22"/>
      <c r="M61" s="18"/>
    </row>
    <row r="62" spans="1:13" ht="25.5" x14ac:dyDescent="0.2">
      <c r="A62" s="16" t="s">
        <v>68</v>
      </c>
      <c r="B62" s="17"/>
      <c r="C62" s="17"/>
      <c r="D62" s="17">
        <v>821</v>
      </c>
      <c r="E62" s="18"/>
      <c r="F62" s="21"/>
      <c r="G62" s="22"/>
      <c r="H62" s="20">
        <f t="shared" si="10"/>
        <v>821</v>
      </c>
      <c r="I62" s="18"/>
      <c r="J62" s="21"/>
      <c r="K62" s="22"/>
      <c r="L62" s="22"/>
      <c r="M62" s="18"/>
    </row>
    <row r="63" spans="1:13" x14ac:dyDescent="0.2">
      <c r="A63" s="16" t="s">
        <v>69</v>
      </c>
      <c r="B63" s="17"/>
      <c r="C63" s="17"/>
      <c r="D63" s="17">
        <v>770</v>
      </c>
      <c r="E63" s="18"/>
      <c r="F63" s="21"/>
      <c r="G63" s="22"/>
      <c r="H63" s="20">
        <f t="shared" si="10"/>
        <v>770</v>
      </c>
      <c r="I63" s="18"/>
      <c r="J63" s="21"/>
      <c r="K63" s="22"/>
      <c r="L63" s="22"/>
      <c r="M63" s="18"/>
    </row>
    <row r="64" spans="1:13" ht="25.5" x14ac:dyDescent="0.2">
      <c r="A64" s="16" t="s">
        <v>70</v>
      </c>
      <c r="B64" s="17"/>
      <c r="C64" s="17"/>
      <c r="D64" s="17"/>
      <c r="E64" s="18"/>
      <c r="F64" s="21"/>
      <c r="G64" s="22"/>
      <c r="H64" s="22"/>
      <c r="I64" s="18"/>
      <c r="J64" s="21"/>
      <c r="K64" s="22"/>
      <c r="L64" s="22"/>
      <c r="M64" s="18"/>
    </row>
    <row r="65" spans="1:13" x14ac:dyDescent="0.2">
      <c r="A65" s="16" t="s">
        <v>71</v>
      </c>
      <c r="B65" s="17"/>
      <c r="C65" s="17"/>
      <c r="D65" s="17"/>
      <c r="E65" s="18"/>
      <c r="F65" s="21"/>
      <c r="G65" s="22"/>
      <c r="H65" s="22"/>
      <c r="I65" s="18"/>
      <c r="J65" s="21"/>
      <c r="K65" s="22"/>
      <c r="L65" s="22"/>
      <c r="M65" s="18"/>
    </row>
    <row r="66" spans="1:13" x14ac:dyDescent="0.2">
      <c r="A66" s="16" t="s">
        <v>72</v>
      </c>
      <c r="B66" s="17"/>
      <c r="C66" s="17"/>
      <c r="D66" s="17"/>
      <c r="E66" s="18"/>
      <c r="F66" s="21"/>
      <c r="G66" s="22"/>
      <c r="H66" s="22"/>
      <c r="I66" s="18"/>
      <c r="J66" s="21"/>
      <c r="K66" s="22"/>
      <c r="L66" s="22"/>
      <c r="M66" s="18"/>
    </row>
    <row r="67" spans="1:13" ht="25.5" x14ac:dyDescent="0.2">
      <c r="A67" s="16" t="s">
        <v>73</v>
      </c>
      <c r="B67" s="17">
        <v>1975</v>
      </c>
      <c r="C67" s="17">
        <v>1975</v>
      </c>
      <c r="D67" s="17">
        <v>1033</v>
      </c>
      <c r="E67" s="18">
        <f>+D67/C67</f>
        <v>0.52303797468354429</v>
      </c>
      <c r="F67" s="19">
        <f>+B67</f>
        <v>1975</v>
      </c>
      <c r="G67" s="20">
        <f t="shared" ref="G67:H73" si="11">+C67</f>
        <v>1975</v>
      </c>
      <c r="H67" s="20">
        <f t="shared" si="11"/>
        <v>1033</v>
      </c>
      <c r="I67" s="18">
        <f>+H67/G67</f>
        <v>0.52303797468354429</v>
      </c>
      <c r="J67" s="21"/>
      <c r="K67" s="22"/>
      <c r="L67" s="22"/>
      <c r="M67" s="18"/>
    </row>
    <row r="68" spans="1:13" x14ac:dyDescent="0.2">
      <c r="A68" s="16" t="s">
        <v>74</v>
      </c>
      <c r="B68" s="17"/>
      <c r="C68" s="17"/>
      <c r="D68" s="17">
        <v>1011</v>
      </c>
      <c r="E68" s="18"/>
      <c r="F68" s="21"/>
      <c r="G68" s="22"/>
      <c r="H68" s="20">
        <f t="shared" si="11"/>
        <v>1011</v>
      </c>
      <c r="I68" s="18"/>
      <c r="J68" s="21"/>
      <c r="K68" s="22"/>
      <c r="L68" s="22"/>
      <c r="M68" s="18"/>
    </row>
    <row r="69" spans="1:13" x14ac:dyDescent="0.2">
      <c r="A69" s="16" t="s">
        <v>75</v>
      </c>
      <c r="B69" s="17"/>
      <c r="C69" s="17"/>
      <c r="D69" s="17"/>
      <c r="E69" s="18"/>
      <c r="F69" s="21"/>
      <c r="G69" s="22"/>
      <c r="H69" s="20">
        <f t="shared" si="11"/>
        <v>0</v>
      </c>
      <c r="I69" s="18"/>
      <c r="J69" s="21"/>
      <c r="K69" s="22"/>
      <c r="L69" s="22"/>
      <c r="M69" s="18"/>
    </row>
    <row r="70" spans="1:13" x14ac:dyDescent="0.2">
      <c r="A70" s="31" t="s">
        <v>76</v>
      </c>
      <c r="B70" s="17"/>
      <c r="C70" s="17"/>
      <c r="D70" s="17">
        <v>22</v>
      </c>
      <c r="E70" s="18"/>
      <c r="F70" s="21"/>
      <c r="G70" s="22"/>
      <c r="H70" s="20">
        <f t="shared" si="11"/>
        <v>22</v>
      </c>
      <c r="I70" s="18"/>
      <c r="J70" s="21"/>
      <c r="K70" s="20"/>
      <c r="L70" s="22"/>
      <c r="M70" s="18"/>
    </row>
    <row r="71" spans="1:13" x14ac:dyDescent="0.2">
      <c r="A71" s="16" t="s">
        <v>77</v>
      </c>
      <c r="B71" s="17">
        <v>6199</v>
      </c>
      <c r="C71" s="17">
        <v>23463</v>
      </c>
      <c r="D71" s="17">
        <v>0</v>
      </c>
      <c r="E71" s="18"/>
      <c r="F71" s="20">
        <f>+B71</f>
        <v>6199</v>
      </c>
      <c r="G71" s="20">
        <v>100</v>
      </c>
      <c r="H71" s="20">
        <f t="shared" si="11"/>
        <v>0</v>
      </c>
      <c r="I71" s="18"/>
      <c r="J71" s="21"/>
      <c r="K71" s="20">
        <v>23363</v>
      </c>
      <c r="L71" s="22"/>
      <c r="M71" s="18"/>
    </row>
    <row r="72" spans="1:13" x14ac:dyDescent="0.2">
      <c r="A72" s="23" t="s">
        <v>78</v>
      </c>
      <c r="B72" s="24">
        <f>SUM(B59:B71)</f>
        <v>18936</v>
      </c>
      <c r="C72" s="24">
        <f>SUM(C55:C71)</f>
        <v>36272</v>
      </c>
      <c r="D72" s="24">
        <f>+D67+D59+D55</f>
        <v>10566</v>
      </c>
      <c r="E72" s="25">
        <f>+D72/C72</f>
        <v>0.2912990736656374</v>
      </c>
      <c r="F72" s="26">
        <f>+F71+F67+F59+F55</f>
        <v>18936</v>
      </c>
      <c r="G72" s="26">
        <f>+G71+G67+G59+G55</f>
        <v>12909</v>
      </c>
      <c r="H72" s="26">
        <f>+H71+H67+H59+H55</f>
        <v>10566</v>
      </c>
      <c r="I72" s="25">
        <f>+H72/G72</f>
        <v>0.81849872182198469</v>
      </c>
      <c r="J72" s="21">
        <f>SUM(J55:J71)</f>
        <v>0</v>
      </c>
      <c r="K72" s="19">
        <f>SUM(K55:K71)</f>
        <v>23363</v>
      </c>
      <c r="L72" s="21">
        <f>SUM(L55:L71)</f>
        <v>0</v>
      </c>
      <c r="M72" s="18"/>
    </row>
    <row r="73" spans="1:13" x14ac:dyDescent="0.2">
      <c r="A73" s="16" t="s">
        <v>79</v>
      </c>
      <c r="B73" s="17"/>
      <c r="C73" s="17">
        <v>49</v>
      </c>
      <c r="D73" s="17">
        <v>49</v>
      </c>
      <c r="E73" s="18">
        <f>+D73/C73</f>
        <v>1</v>
      </c>
      <c r="F73" s="21"/>
      <c r="G73" s="22">
        <f t="shared" si="11"/>
        <v>49</v>
      </c>
      <c r="H73" s="22">
        <f t="shared" si="11"/>
        <v>49</v>
      </c>
      <c r="I73" s="18"/>
      <c r="J73" s="21"/>
      <c r="K73" s="20">
        <f>+C73</f>
        <v>49</v>
      </c>
      <c r="L73" s="20">
        <f>+D73</f>
        <v>49</v>
      </c>
      <c r="M73" s="18">
        <f>+L73/K73</f>
        <v>1</v>
      </c>
    </row>
    <row r="74" spans="1:13" x14ac:dyDescent="0.2">
      <c r="A74" s="16" t="s">
        <v>80</v>
      </c>
      <c r="B74" s="17">
        <v>4300</v>
      </c>
      <c r="C74" s="17">
        <v>4550</v>
      </c>
      <c r="D74" s="17">
        <v>4260</v>
      </c>
      <c r="E74" s="18">
        <f>+D74/C74</f>
        <v>0.93626373626373627</v>
      </c>
      <c r="F74" s="21"/>
      <c r="G74" s="22"/>
      <c r="H74" s="22"/>
      <c r="I74" s="18"/>
      <c r="J74" s="19">
        <f>+B74</f>
        <v>4300</v>
      </c>
      <c r="K74" s="19">
        <f>+C74</f>
        <v>4550</v>
      </c>
      <c r="L74" s="19">
        <f>+D74</f>
        <v>4260</v>
      </c>
      <c r="M74" s="18">
        <f>+L74/K74</f>
        <v>0.93626373626373627</v>
      </c>
    </row>
    <row r="75" spans="1:13" x14ac:dyDescent="0.2">
      <c r="A75" s="16" t="s">
        <v>81</v>
      </c>
      <c r="B75" s="17"/>
      <c r="C75" s="17"/>
      <c r="D75" s="17"/>
      <c r="E75" s="18"/>
      <c r="F75" s="21"/>
      <c r="G75" s="22"/>
      <c r="H75" s="22"/>
      <c r="I75" s="18"/>
      <c r="J75" s="21"/>
      <c r="K75" s="22"/>
      <c r="L75" s="22"/>
      <c r="M75" s="18"/>
    </row>
    <row r="76" spans="1:13" x14ac:dyDescent="0.2">
      <c r="A76" s="16" t="s">
        <v>82</v>
      </c>
      <c r="B76" s="17">
        <v>300</v>
      </c>
      <c r="C76" s="17">
        <v>251</v>
      </c>
      <c r="D76" s="17">
        <v>185</v>
      </c>
      <c r="E76" s="18">
        <f>+D76/C76</f>
        <v>0.73705179282868527</v>
      </c>
      <c r="F76" s="21"/>
      <c r="G76" s="22"/>
      <c r="H76" s="22"/>
      <c r="I76" s="18"/>
      <c r="J76" s="20">
        <f t="shared" ref="J76:L77" si="12">+B76</f>
        <v>300</v>
      </c>
      <c r="K76" s="20">
        <f t="shared" si="12"/>
        <v>251</v>
      </c>
      <c r="L76" s="20">
        <f t="shared" si="12"/>
        <v>185</v>
      </c>
      <c r="M76" s="18">
        <f>+L76/K76</f>
        <v>0.73705179282868527</v>
      </c>
    </row>
    <row r="77" spans="1:13" x14ac:dyDescent="0.2">
      <c r="A77" s="16" t="s">
        <v>83</v>
      </c>
      <c r="B77" s="17"/>
      <c r="C77" s="17">
        <v>240</v>
      </c>
      <c r="D77" s="17">
        <v>209</v>
      </c>
      <c r="E77" s="18">
        <f>+D77/C77</f>
        <v>0.87083333333333335</v>
      </c>
      <c r="F77" s="21"/>
      <c r="G77" s="22"/>
      <c r="H77" s="22"/>
      <c r="I77" s="18"/>
      <c r="J77" s="19">
        <f t="shared" si="12"/>
        <v>0</v>
      </c>
      <c r="K77" s="19">
        <f t="shared" si="12"/>
        <v>240</v>
      </c>
      <c r="L77" s="19">
        <f t="shared" si="12"/>
        <v>209</v>
      </c>
      <c r="M77" s="18">
        <f>+L77/K77</f>
        <v>0.87083333333333335</v>
      </c>
    </row>
    <row r="78" spans="1:13" x14ac:dyDescent="0.2">
      <c r="A78" s="16" t="s">
        <v>84</v>
      </c>
      <c r="B78" s="17"/>
      <c r="C78" s="17"/>
      <c r="D78" s="17"/>
      <c r="E78" s="18"/>
      <c r="F78" s="21"/>
      <c r="G78" s="22"/>
      <c r="H78" s="22"/>
      <c r="I78" s="18"/>
      <c r="J78" s="21"/>
      <c r="K78" s="22"/>
      <c r="L78" s="22"/>
      <c r="M78" s="18"/>
    </row>
    <row r="79" spans="1:13" ht="25.5" x14ac:dyDescent="0.2">
      <c r="A79" s="16" t="s">
        <v>85</v>
      </c>
      <c r="B79" s="17"/>
      <c r="C79" s="17"/>
      <c r="D79" s="17"/>
      <c r="E79" s="18"/>
      <c r="F79" s="21"/>
      <c r="G79" s="22"/>
      <c r="H79" s="22"/>
      <c r="I79" s="18"/>
      <c r="J79" s="21"/>
      <c r="K79" s="22"/>
      <c r="L79" s="22"/>
      <c r="M79" s="18"/>
    </row>
    <row r="80" spans="1:13" ht="25.5" x14ac:dyDescent="0.2">
      <c r="A80" s="16" t="s">
        <v>86</v>
      </c>
      <c r="B80" s="17">
        <v>1242</v>
      </c>
      <c r="C80" s="17">
        <v>1242</v>
      </c>
      <c r="D80" s="17">
        <v>1207</v>
      </c>
      <c r="E80" s="18">
        <f>+D80/C80</f>
        <v>0.9718196457326892</v>
      </c>
      <c r="F80" s="21"/>
      <c r="G80" s="22"/>
      <c r="H80" s="22"/>
      <c r="I80" s="18"/>
      <c r="J80" s="19">
        <f>+B80</f>
        <v>1242</v>
      </c>
      <c r="K80" s="19">
        <f t="shared" ref="K80:L86" si="13">+C80</f>
        <v>1242</v>
      </c>
      <c r="L80" s="19">
        <f t="shared" si="13"/>
        <v>1207</v>
      </c>
      <c r="M80" s="18">
        <f>+L80/K80</f>
        <v>0.9718196457326892</v>
      </c>
    </row>
    <row r="81" spans="1:13" x14ac:dyDescent="0.2">
      <c r="A81" s="23" t="s">
        <v>87</v>
      </c>
      <c r="B81" s="24">
        <f>SUM(B74:B80)</f>
        <v>5842</v>
      </c>
      <c r="C81" s="24">
        <f>SUM(C73:C80)</f>
        <v>6332</v>
      </c>
      <c r="D81" s="24">
        <f>SUM(D73:D80)</f>
        <v>5910</v>
      </c>
      <c r="E81" s="25">
        <f>+D81/C81</f>
        <v>0.93335439039797852</v>
      </c>
      <c r="F81" s="28"/>
      <c r="G81" s="29"/>
      <c r="H81" s="29"/>
      <c r="I81" s="25"/>
      <c r="J81" s="26">
        <f>+B81</f>
        <v>5842</v>
      </c>
      <c r="K81" s="26">
        <f t="shared" si="13"/>
        <v>6332</v>
      </c>
      <c r="L81" s="26">
        <f t="shared" si="13"/>
        <v>5910</v>
      </c>
      <c r="M81" s="25">
        <f>+L81/K81</f>
        <v>0.93335439039797852</v>
      </c>
    </row>
    <row r="82" spans="1:13" x14ac:dyDescent="0.2">
      <c r="A82" s="16" t="s">
        <v>88</v>
      </c>
      <c r="B82" s="17">
        <v>28035</v>
      </c>
      <c r="C82" s="17">
        <v>17675</v>
      </c>
      <c r="D82" s="17">
        <v>8875</v>
      </c>
      <c r="E82" s="18">
        <f>+D82/C82</f>
        <v>0.50212164073550214</v>
      </c>
      <c r="F82" s="21"/>
      <c r="G82" s="22"/>
      <c r="H82" s="22"/>
      <c r="I82" s="18"/>
      <c r="J82" s="19">
        <f>+B82</f>
        <v>28035</v>
      </c>
      <c r="K82" s="19">
        <f t="shared" si="13"/>
        <v>17675</v>
      </c>
      <c r="L82" s="19">
        <f t="shared" si="13"/>
        <v>8875</v>
      </c>
      <c r="M82" s="18">
        <f>+L82/K82</f>
        <v>0.50212164073550214</v>
      </c>
    </row>
    <row r="83" spans="1:13" x14ac:dyDescent="0.2">
      <c r="A83" s="16" t="s">
        <v>89</v>
      </c>
      <c r="B83" s="17"/>
      <c r="C83" s="17"/>
      <c r="D83" s="17"/>
      <c r="E83" s="18"/>
      <c r="F83" s="21"/>
      <c r="G83" s="22"/>
      <c r="H83" s="22"/>
      <c r="I83" s="18"/>
      <c r="J83" s="19"/>
      <c r="K83" s="19"/>
      <c r="L83" s="19"/>
      <c r="M83" s="18"/>
    </row>
    <row r="84" spans="1:13" x14ac:dyDescent="0.2">
      <c r="A84" s="16" t="s">
        <v>90</v>
      </c>
      <c r="B84" s="17"/>
      <c r="C84" s="17">
        <v>460</v>
      </c>
      <c r="D84" s="17">
        <v>159</v>
      </c>
      <c r="E84" s="18"/>
      <c r="F84" s="21"/>
      <c r="G84" s="22"/>
      <c r="H84" s="22"/>
      <c r="I84" s="18"/>
      <c r="J84" s="19"/>
      <c r="K84" s="19"/>
      <c r="L84" s="19"/>
      <c r="M84" s="18"/>
    </row>
    <row r="85" spans="1:13" ht="25.5" x14ac:dyDescent="0.2">
      <c r="A85" s="16" t="s">
        <v>91</v>
      </c>
      <c r="B85" s="17">
        <v>7570</v>
      </c>
      <c r="C85" s="17">
        <v>4870</v>
      </c>
      <c r="D85" s="17">
        <v>2426</v>
      </c>
      <c r="E85" s="18">
        <f>+D85/C85</f>
        <v>0.49815195071868584</v>
      </c>
      <c r="F85" s="21"/>
      <c r="G85" s="22"/>
      <c r="H85" s="22"/>
      <c r="I85" s="18"/>
      <c r="J85" s="19">
        <f>+B85</f>
        <v>7570</v>
      </c>
      <c r="K85" s="19">
        <f t="shared" si="13"/>
        <v>4870</v>
      </c>
      <c r="L85" s="19">
        <f t="shared" si="13"/>
        <v>2426</v>
      </c>
      <c r="M85" s="18">
        <f>+L85/K85</f>
        <v>0.49815195071868584</v>
      </c>
    </row>
    <row r="86" spans="1:13" x14ac:dyDescent="0.2">
      <c r="A86" s="23" t="s">
        <v>92</v>
      </c>
      <c r="B86" s="24">
        <f>SUM(B82:B85)</f>
        <v>35605</v>
      </c>
      <c r="C86" s="24">
        <f>SUM(C82:C85)</f>
        <v>23005</v>
      </c>
      <c r="D86" s="24">
        <f>SUM(D82:D85)</f>
        <v>11460</v>
      </c>
      <c r="E86" s="25">
        <f>+D86/C86</f>
        <v>0.49815257552705933</v>
      </c>
      <c r="F86" s="21"/>
      <c r="G86" s="22"/>
      <c r="H86" s="22"/>
      <c r="I86" s="18"/>
      <c r="J86" s="26">
        <f>+B86</f>
        <v>35605</v>
      </c>
      <c r="K86" s="26">
        <f t="shared" si="13"/>
        <v>23005</v>
      </c>
      <c r="L86" s="26">
        <f t="shared" si="13"/>
        <v>11460</v>
      </c>
      <c r="M86" s="25">
        <f>+L86/K86</f>
        <v>0.49815257552705933</v>
      </c>
    </row>
    <row r="87" spans="1:13" ht="25.5" x14ac:dyDescent="0.2">
      <c r="A87" s="16" t="s">
        <v>93</v>
      </c>
      <c r="B87" s="17"/>
      <c r="C87" s="17"/>
      <c r="D87" s="17"/>
      <c r="E87" s="18"/>
      <c r="F87" s="21"/>
      <c r="G87" s="22"/>
      <c r="H87" s="22"/>
      <c r="I87" s="18"/>
      <c r="J87" s="21"/>
      <c r="K87" s="22"/>
      <c r="L87" s="22"/>
      <c r="M87" s="18"/>
    </row>
    <row r="88" spans="1:13" ht="25.5" x14ac:dyDescent="0.2">
      <c r="A88" s="16" t="s">
        <v>94</v>
      </c>
      <c r="B88" s="17"/>
      <c r="C88" s="17"/>
      <c r="D88" s="17"/>
      <c r="E88" s="18"/>
      <c r="F88" s="21"/>
      <c r="G88" s="22"/>
      <c r="H88" s="22"/>
      <c r="I88" s="18"/>
      <c r="J88" s="21"/>
      <c r="K88" s="22"/>
      <c r="L88" s="22"/>
      <c r="M88" s="18"/>
    </row>
    <row r="89" spans="1:13" ht="25.5" x14ac:dyDescent="0.2">
      <c r="A89" s="16" t="s">
        <v>95</v>
      </c>
      <c r="B89" s="17"/>
      <c r="C89" s="17"/>
      <c r="D89" s="17"/>
      <c r="E89" s="18"/>
      <c r="F89" s="21"/>
      <c r="G89" s="22"/>
      <c r="H89" s="22"/>
      <c r="I89" s="18"/>
      <c r="J89" s="21"/>
      <c r="K89" s="22"/>
      <c r="L89" s="22"/>
      <c r="M89" s="18"/>
    </row>
    <row r="90" spans="1:13" ht="25.5" x14ac:dyDescent="0.2">
      <c r="A90" s="16" t="s">
        <v>96</v>
      </c>
      <c r="B90" s="17"/>
      <c r="C90" s="17"/>
      <c r="D90" s="17"/>
      <c r="E90" s="18"/>
      <c r="F90" s="21"/>
      <c r="G90" s="22"/>
      <c r="H90" s="22"/>
      <c r="I90" s="18"/>
      <c r="J90" s="21"/>
      <c r="K90" s="22"/>
      <c r="L90" s="22"/>
      <c r="M90" s="18"/>
    </row>
    <row r="91" spans="1:13" ht="25.5" x14ac:dyDescent="0.2">
      <c r="A91" s="16" t="s">
        <v>97</v>
      </c>
      <c r="B91" s="17"/>
      <c r="C91" s="17"/>
      <c r="D91" s="17"/>
      <c r="E91" s="18"/>
      <c r="F91" s="21"/>
      <c r="G91" s="22"/>
      <c r="H91" s="22"/>
      <c r="I91" s="18"/>
      <c r="J91" s="21"/>
      <c r="K91" s="22"/>
      <c r="L91" s="22"/>
      <c r="M91" s="18"/>
    </row>
    <row r="92" spans="1:13" ht="25.5" x14ac:dyDescent="0.2">
      <c r="A92" s="16" t="s">
        <v>98</v>
      </c>
      <c r="B92" s="17"/>
      <c r="C92" s="17"/>
      <c r="D92" s="17"/>
      <c r="E92" s="18"/>
      <c r="F92" s="21"/>
      <c r="G92" s="22"/>
      <c r="H92" s="22"/>
      <c r="I92" s="18"/>
      <c r="J92" s="21"/>
      <c r="K92" s="22"/>
      <c r="L92" s="22"/>
      <c r="M92" s="18"/>
    </row>
    <row r="93" spans="1:13" x14ac:dyDescent="0.2">
      <c r="A93" s="16" t="s">
        <v>99</v>
      </c>
      <c r="B93" s="17">
        <v>0</v>
      </c>
      <c r="C93" s="17">
        <v>0</v>
      </c>
      <c r="D93" s="17">
        <v>0</v>
      </c>
      <c r="E93" s="18"/>
      <c r="F93" s="21"/>
      <c r="G93" s="22"/>
      <c r="H93" s="22"/>
      <c r="I93" s="18"/>
      <c r="J93" s="19">
        <f t="shared" ref="J93:L95" si="14">+B93</f>
        <v>0</v>
      </c>
      <c r="K93" s="19">
        <f t="shared" si="14"/>
        <v>0</v>
      </c>
      <c r="L93" s="19">
        <f t="shared" si="14"/>
        <v>0</v>
      </c>
      <c r="M93" s="18"/>
    </row>
    <row r="94" spans="1:13" ht="25.5" x14ac:dyDescent="0.2">
      <c r="A94" s="16" t="s">
        <v>100</v>
      </c>
      <c r="B94" s="17"/>
      <c r="C94" s="17"/>
      <c r="D94" s="17"/>
      <c r="E94" s="18"/>
      <c r="F94" s="21"/>
      <c r="G94" s="22"/>
      <c r="H94" s="22"/>
      <c r="I94" s="18"/>
      <c r="J94" s="19">
        <f t="shared" si="14"/>
        <v>0</v>
      </c>
      <c r="K94" s="20">
        <f t="shared" si="14"/>
        <v>0</v>
      </c>
      <c r="L94" s="20">
        <f t="shared" si="14"/>
        <v>0</v>
      </c>
      <c r="M94" s="18"/>
    </row>
    <row r="95" spans="1:13" x14ac:dyDescent="0.2">
      <c r="A95" s="23" t="s">
        <v>101</v>
      </c>
      <c r="B95" s="24">
        <v>0</v>
      </c>
      <c r="C95" s="24">
        <v>0</v>
      </c>
      <c r="D95" s="24">
        <v>0</v>
      </c>
      <c r="E95" s="32"/>
      <c r="F95" s="28"/>
      <c r="G95" s="29"/>
      <c r="H95" s="29"/>
      <c r="I95" s="25"/>
      <c r="J95" s="26">
        <f t="shared" si="14"/>
        <v>0</v>
      </c>
      <c r="K95" s="26">
        <f t="shared" si="14"/>
        <v>0</v>
      </c>
      <c r="L95" s="26">
        <f t="shared" si="14"/>
        <v>0</v>
      </c>
      <c r="M95" s="25"/>
    </row>
    <row r="96" spans="1:13" x14ac:dyDescent="0.2">
      <c r="A96" s="33" t="s">
        <v>102</v>
      </c>
      <c r="B96" s="34">
        <v>0</v>
      </c>
      <c r="C96" s="34">
        <v>0</v>
      </c>
      <c r="D96" s="34">
        <v>0</v>
      </c>
      <c r="E96" s="32"/>
      <c r="F96" s="28"/>
      <c r="G96" s="29"/>
      <c r="H96" s="29"/>
      <c r="I96" s="35"/>
      <c r="J96" s="26"/>
      <c r="K96" s="27"/>
      <c r="L96" s="27"/>
      <c r="M96" s="35"/>
    </row>
    <row r="97" spans="1:13" x14ac:dyDescent="0.2">
      <c r="A97" s="33" t="s">
        <v>103</v>
      </c>
      <c r="B97" s="36">
        <v>0</v>
      </c>
      <c r="C97" s="36">
        <v>0</v>
      </c>
      <c r="D97" s="36">
        <v>0</v>
      </c>
      <c r="E97" s="32"/>
      <c r="F97" s="28"/>
      <c r="G97" s="20">
        <f t="shared" ref="G97:H99" si="15">+C97</f>
        <v>0</v>
      </c>
      <c r="H97" s="20">
        <f t="shared" si="15"/>
        <v>0</v>
      </c>
      <c r="I97" s="32"/>
      <c r="J97" s="26"/>
      <c r="K97" s="27"/>
      <c r="L97" s="27"/>
      <c r="M97" s="35"/>
    </row>
    <row r="98" spans="1:13" x14ac:dyDescent="0.2">
      <c r="A98" s="33" t="s">
        <v>104</v>
      </c>
      <c r="B98" s="34">
        <v>0</v>
      </c>
      <c r="C98" s="37">
        <v>0</v>
      </c>
      <c r="D98" s="37">
        <v>0</v>
      </c>
      <c r="E98" s="32"/>
      <c r="F98" s="28"/>
      <c r="G98" s="20">
        <f t="shared" si="15"/>
        <v>0</v>
      </c>
      <c r="H98" s="20">
        <f t="shared" si="15"/>
        <v>0</v>
      </c>
      <c r="I98" s="32"/>
      <c r="J98" s="26"/>
      <c r="K98" s="27"/>
      <c r="L98" s="27"/>
      <c r="M98" s="35"/>
    </row>
    <row r="99" spans="1:13" x14ac:dyDescent="0.2">
      <c r="A99" s="33" t="s">
        <v>105</v>
      </c>
      <c r="B99" s="34">
        <v>973</v>
      </c>
      <c r="C99" s="37">
        <v>973</v>
      </c>
      <c r="D99" s="37">
        <v>973</v>
      </c>
      <c r="E99" s="32">
        <f>+D99/C99</f>
        <v>1</v>
      </c>
      <c r="F99" s="26">
        <f>+B99</f>
        <v>973</v>
      </c>
      <c r="G99" s="20">
        <f t="shared" si="15"/>
        <v>973</v>
      </c>
      <c r="H99" s="20">
        <f t="shared" si="15"/>
        <v>973</v>
      </c>
      <c r="I99" s="32">
        <f>+H99/G99</f>
        <v>1</v>
      </c>
      <c r="J99" s="26"/>
      <c r="K99" s="27"/>
      <c r="L99" s="27"/>
      <c r="M99" s="35"/>
    </row>
    <row r="100" spans="1:13" x14ac:dyDescent="0.2">
      <c r="A100" s="33" t="s">
        <v>106</v>
      </c>
      <c r="B100" s="34">
        <v>0</v>
      </c>
      <c r="C100" s="37"/>
      <c r="D100" s="37"/>
      <c r="E100" s="32"/>
      <c r="F100" s="28"/>
      <c r="G100" s="27"/>
      <c r="H100" s="27"/>
      <c r="I100" s="32"/>
      <c r="J100" s="26"/>
      <c r="K100" s="27"/>
      <c r="L100" s="27"/>
      <c r="M100" s="35"/>
    </row>
    <row r="101" spans="1:13" x14ac:dyDescent="0.2">
      <c r="A101" s="38" t="s">
        <v>107</v>
      </c>
      <c r="B101" s="34">
        <f>SUM(B95:B100)</f>
        <v>973</v>
      </c>
      <c r="C101" s="34">
        <f>SUM(C96:C100)</f>
        <v>973</v>
      </c>
      <c r="D101" s="34">
        <f>SUM(D96:D100)</f>
        <v>973</v>
      </c>
      <c r="E101" s="35">
        <f>+D101/C101</f>
        <v>1</v>
      </c>
      <c r="F101" s="27">
        <f>+B101</f>
        <v>973</v>
      </c>
      <c r="G101" s="27">
        <f>+C101</f>
        <v>973</v>
      </c>
      <c r="H101" s="27">
        <f>+D101</f>
        <v>973</v>
      </c>
      <c r="I101" s="35">
        <f>+H101/G101</f>
        <v>1</v>
      </c>
      <c r="J101" s="26"/>
      <c r="K101" s="27"/>
      <c r="L101" s="27"/>
      <c r="M101" s="35"/>
    </row>
    <row r="102" spans="1:13" x14ac:dyDescent="0.2">
      <c r="A102" s="23" t="s">
        <v>108</v>
      </c>
      <c r="B102" s="24">
        <f>+B101+B95+B86+B81+B72+B53+B44+B16+B15</f>
        <v>90364</v>
      </c>
      <c r="C102" s="24">
        <f>+C101+C95+C86+C81+C72+C53+C44+C16+C15</f>
        <v>102914</v>
      </c>
      <c r="D102" s="24">
        <f>+D101+D95+D86+D81+D72+D53+D44+D16+D15</f>
        <v>59795</v>
      </c>
      <c r="E102" s="35">
        <f>+D102/C102</f>
        <v>0.58101910332899309</v>
      </c>
      <c r="F102" s="26">
        <f>+F95+F86+F81+F72+F53+F44+F15+F16+F101</f>
        <v>48917</v>
      </c>
      <c r="G102" s="26">
        <f>+G95+G86+G81+G72+G53+G44+G15+G16+G101</f>
        <v>50214</v>
      </c>
      <c r="H102" s="26">
        <f>+H95+H86+H81+H72+H53+H44+H15+H16+H101</f>
        <v>42425</v>
      </c>
      <c r="I102" s="35">
        <f>+H102/G102</f>
        <v>0.84488389692117738</v>
      </c>
      <c r="J102" s="26">
        <f>+J95+J86+J81+J72+J53+J44+J15+J16+J101</f>
        <v>41447</v>
      </c>
      <c r="K102" s="26">
        <f>+K95+K86+K81+K72+K53+K44+K15+K16+K101</f>
        <v>52700</v>
      </c>
      <c r="L102" s="26">
        <f>+L95+L86+L81+L72+L53+L44+L15+L16+L101</f>
        <v>17370</v>
      </c>
      <c r="M102" s="25">
        <f>+L102/K102</f>
        <v>0.32960151802656545</v>
      </c>
    </row>
    <row r="103" spans="1:13" x14ac:dyDescent="0.2">
      <c r="B103" s="39"/>
      <c r="C103" s="39"/>
      <c r="D103" s="39"/>
      <c r="E103" s="5"/>
      <c r="I103" s="5"/>
      <c r="M103" s="5"/>
    </row>
    <row r="104" spans="1:13" x14ac:dyDescent="0.2">
      <c r="B104" s="39"/>
      <c r="C104" s="39"/>
      <c r="D104" s="39"/>
      <c r="E104" s="5"/>
      <c r="I104" s="5"/>
      <c r="M104" s="5"/>
    </row>
    <row r="105" spans="1:13" x14ac:dyDescent="0.2">
      <c r="B105" s="39"/>
      <c r="C105" s="39"/>
      <c r="D105" s="39"/>
      <c r="E105" s="5"/>
      <c r="F105" s="39">
        <f>+F102+J102</f>
        <v>90364</v>
      </c>
      <c r="G105" s="39">
        <f>+G102+K102</f>
        <v>102914</v>
      </c>
      <c r="H105" s="39">
        <f>+H102+L102</f>
        <v>59795</v>
      </c>
      <c r="I105" s="5"/>
      <c r="M105" s="5"/>
    </row>
    <row r="106" spans="1:13" x14ac:dyDescent="0.2">
      <c r="B106" s="39"/>
      <c r="C106" s="39"/>
      <c r="D106" s="39"/>
      <c r="E106" s="5"/>
      <c r="I106" s="5"/>
      <c r="M106" s="5"/>
    </row>
    <row r="107" spans="1:13" x14ac:dyDescent="0.2">
      <c r="B107" s="39"/>
      <c r="C107" s="39"/>
      <c r="D107" s="39"/>
      <c r="E107" s="5"/>
      <c r="I107" s="5"/>
      <c r="M107" s="5"/>
    </row>
    <row r="108" spans="1:13" x14ac:dyDescent="0.2">
      <c r="B108" s="39"/>
      <c r="C108" s="39"/>
      <c r="D108" s="39"/>
      <c r="E108" s="5"/>
      <c r="I108" s="5"/>
      <c r="M108" s="5"/>
    </row>
    <row r="109" spans="1:13" x14ac:dyDescent="0.2">
      <c r="B109" s="39"/>
      <c r="C109" s="39"/>
      <c r="D109" s="39"/>
      <c r="E109" s="5"/>
      <c r="I109" s="5"/>
      <c r="M109" s="5"/>
    </row>
    <row r="110" spans="1:13" x14ac:dyDescent="0.2">
      <c r="B110" s="39"/>
      <c r="C110" s="39"/>
      <c r="D110" s="39"/>
      <c r="E110" s="5"/>
      <c r="I110" s="5"/>
      <c r="M110" s="5"/>
    </row>
    <row r="111" spans="1:13" x14ac:dyDescent="0.2">
      <c r="B111" s="40"/>
      <c r="E111" s="5"/>
      <c r="I111" s="5"/>
      <c r="M111" s="5"/>
    </row>
    <row r="112" spans="1:13" x14ac:dyDescent="0.2">
      <c r="B112" s="40"/>
      <c r="E112" s="5"/>
      <c r="I112" s="5"/>
      <c r="M112" s="5"/>
    </row>
    <row r="113" spans="2:13" x14ac:dyDescent="0.2">
      <c r="B113" s="40"/>
      <c r="E113" s="5"/>
      <c r="I113" s="5"/>
      <c r="M113" s="5"/>
    </row>
    <row r="114" spans="2:13" x14ac:dyDescent="0.2">
      <c r="B114" s="40"/>
      <c r="E114" s="5"/>
      <c r="I114" s="5"/>
      <c r="M114" s="5"/>
    </row>
    <row r="115" spans="2:13" x14ac:dyDescent="0.2">
      <c r="B115" s="40"/>
      <c r="E115" s="5"/>
      <c r="I115" s="5"/>
      <c r="M115" s="5"/>
    </row>
    <row r="116" spans="2:13" x14ac:dyDescent="0.2">
      <c r="B116" s="40"/>
      <c r="E116" s="5"/>
      <c r="I116" s="5"/>
      <c r="M116" s="5"/>
    </row>
    <row r="117" spans="2:13" x14ac:dyDescent="0.2">
      <c r="B117" s="40"/>
      <c r="E117" s="5"/>
      <c r="I117" s="5"/>
      <c r="M117" s="5"/>
    </row>
    <row r="118" spans="2:13" x14ac:dyDescent="0.2">
      <c r="B118" s="40"/>
      <c r="E118" s="5"/>
      <c r="I118" s="5"/>
      <c r="M118" s="5"/>
    </row>
    <row r="119" spans="2:13" x14ac:dyDescent="0.2">
      <c r="B119" s="40"/>
      <c r="E119" s="5"/>
      <c r="I119" s="5"/>
      <c r="M119" s="5"/>
    </row>
    <row r="120" spans="2:13" x14ac:dyDescent="0.2">
      <c r="B120" s="40"/>
      <c r="E120" s="5"/>
      <c r="I120" s="5"/>
      <c r="M120" s="5"/>
    </row>
    <row r="121" spans="2:13" x14ac:dyDescent="0.2">
      <c r="B121" s="40"/>
      <c r="E121" s="5"/>
      <c r="I121" s="5"/>
      <c r="M121" s="5"/>
    </row>
    <row r="122" spans="2:13" x14ac:dyDescent="0.2">
      <c r="B122" s="40"/>
      <c r="E122" s="5"/>
      <c r="I122" s="5"/>
      <c r="M122" s="5"/>
    </row>
    <row r="123" spans="2:13" x14ac:dyDescent="0.2">
      <c r="B123" s="40"/>
      <c r="E123" s="5"/>
      <c r="I123" s="5"/>
      <c r="M123" s="5"/>
    </row>
    <row r="124" spans="2:13" x14ac:dyDescent="0.2">
      <c r="B124" s="40"/>
      <c r="E124" s="5"/>
      <c r="I124" s="5"/>
      <c r="M124" s="5"/>
    </row>
    <row r="125" spans="2:13" x14ac:dyDescent="0.2">
      <c r="B125" s="40"/>
      <c r="E125" s="5"/>
      <c r="I125" s="5"/>
      <c r="M125" s="5"/>
    </row>
    <row r="126" spans="2:13" x14ac:dyDescent="0.2">
      <c r="B126" s="40"/>
      <c r="E126" s="5"/>
      <c r="I126" s="5"/>
      <c r="M126" s="5"/>
    </row>
    <row r="127" spans="2:13" x14ac:dyDescent="0.2">
      <c r="B127" s="40"/>
      <c r="E127" s="5"/>
      <c r="I127" s="5"/>
      <c r="M127" s="5"/>
    </row>
    <row r="128" spans="2:13" x14ac:dyDescent="0.2">
      <c r="B128" s="40"/>
      <c r="E128" s="5"/>
      <c r="I128" s="5"/>
      <c r="M128" s="5"/>
    </row>
    <row r="129" spans="2:13" x14ac:dyDescent="0.2">
      <c r="B129" s="40"/>
      <c r="E129" s="5"/>
      <c r="I129" s="5"/>
      <c r="M129" s="5"/>
    </row>
    <row r="130" spans="2:13" x14ac:dyDescent="0.2">
      <c r="B130" s="40"/>
      <c r="E130" s="5"/>
      <c r="I130" s="5"/>
      <c r="M130" s="5"/>
    </row>
    <row r="131" spans="2:13" x14ac:dyDescent="0.2">
      <c r="B131" s="40"/>
      <c r="E131" s="5"/>
      <c r="I131" s="5"/>
      <c r="M131" s="5"/>
    </row>
    <row r="132" spans="2:13" x14ac:dyDescent="0.2">
      <c r="B132" s="40"/>
      <c r="E132" s="5"/>
      <c r="I132" s="5"/>
      <c r="M132" s="5"/>
    </row>
    <row r="133" spans="2:13" x14ac:dyDescent="0.2">
      <c r="B133" s="40"/>
      <c r="E133" s="5"/>
      <c r="I133" s="5"/>
      <c r="M133" s="5"/>
    </row>
    <row r="134" spans="2:13" x14ac:dyDescent="0.2">
      <c r="B134" s="40"/>
      <c r="E134" s="5"/>
      <c r="I134" s="5"/>
      <c r="M134" s="5"/>
    </row>
    <row r="135" spans="2:13" x14ac:dyDescent="0.2">
      <c r="B135" s="40"/>
      <c r="E135" s="5"/>
      <c r="I135" s="5"/>
      <c r="M135" s="5"/>
    </row>
    <row r="136" spans="2:13" x14ac:dyDescent="0.2">
      <c r="B136" s="40"/>
      <c r="E136" s="5"/>
      <c r="I136" s="5"/>
      <c r="M136" s="5"/>
    </row>
    <row r="137" spans="2:13" x14ac:dyDescent="0.2">
      <c r="B137" s="40"/>
      <c r="E137" s="5"/>
      <c r="I137" s="5"/>
      <c r="M137" s="5"/>
    </row>
    <row r="138" spans="2:13" x14ac:dyDescent="0.2">
      <c r="B138" s="40"/>
      <c r="E138" s="5"/>
      <c r="I138" s="5"/>
      <c r="M138" s="5"/>
    </row>
    <row r="139" spans="2:13" x14ac:dyDescent="0.2">
      <c r="B139" s="40"/>
      <c r="E139" s="5"/>
      <c r="I139" s="5"/>
      <c r="M139" s="5"/>
    </row>
    <row r="140" spans="2:13" x14ac:dyDescent="0.2">
      <c r="B140" s="40"/>
      <c r="E140" s="5"/>
      <c r="I140" s="5"/>
      <c r="M140" s="5"/>
    </row>
    <row r="141" spans="2:13" x14ac:dyDescent="0.2">
      <c r="B141" s="40"/>
      <c r="E141" s="5"/>
      <c r="I141" s="5"/>
      <c r="M141" s="5"/>
    </row>
    <row r="142" spans="2:13" x14ac:dyDescent="0.2">
      <c r="B142" s="40"/>
      <c r="E142" s="5"/>
      <c r="I142" s="5"/>
      <c r="M142" s="5"/>
    </row>
    <row r="143" spans="2:13" x14ac:dyDescent="0.2">
      <c r="B143" s="40"/>
      <c r="E143" s="5"/>
      <c r="I143" s="5"/>
      <c r="M143" s="5"/>
    </row>
    <row r="144" spans="2:13" x14ac:dyDescent="0.2">
      <c r="E144" s="40"/>
      <c r="I144" s="5"/>
      <c r="M144" s="5"/>
    </row>
    <row r="145" spans="5:13" x14ac:dyDescent="0.2">
      <c r="E145" s="40"/>
      <c r="I145" s="5"/>
      <c r="M145" s="5"/>
    </row>
    <row r="146" spans="5:13" x14ac:dyDescent="0.2">
      <c r="E146" s="40"/>
      <c r="I146" s="5"/>
      <c r="M146" s="5"/>
    </row>
    <row r="147" spans="5:13" x14ac:dyDescent="0.2">
      <c r="E147" s="40"/>
      <c r="I147" s="5"/>
      <c r="M147" s="5"/>
    </row>
    <row r="148" spans="5:13" x14ac:dyDescent="0.2">
      <c r="E148" s="40"/>
      <c r="I148" s="5"/>
      <c r="M148" s="5"/>
    </row>
    <row r="149" spans="5:13" x14ac:dyDescent="0.2">
      <c r="E149" s="40"/>
      <c r="I149" s="5"/>
      <c r="M149" s="5"/>
    </row>
    <row r="150" spans="5:13" x14ac:dyDescent="0.2">
      <c r="E150" s="40"/>
      <c r="I150" s="5"/>
      <c r="M150" s="5"/>
    </row>
    <row r="151" spans="5:13" x14ac:dyDescent="0.2">
      <c r="E151" s="40"/>
      <c r="I151" s="5"/>
      <c r="M151" s="5"/>
    </row>
    <row r="152" spans="5:13" x14ac:dyDescent="0.2">
      <c r="E152" s="40"/>
      <c r="I152" s="5"/>
      <c r="M152" s="5"/>
    </row>
    <row r="153" spans="5:13" x14ac:dyDescent="0.2">
      <c r="E153" s="40"/>
      <c r="I153" s="5"/>
      <c r="M153" s="5"/>
    </row>
    <row r="154" spans="5:13" x14ac:dyDescent="0.2">
      <c r="E154" s="40"/>
      <c r="I154" s="5"/>
      <c r="M154" s="5"/>
    </row>
    <row r="155" spans="5:13" x14ac:dyDescent="0.2">
      <c r="E155" s="40"/>
      <c r="I155" s="5"/>
      <c r="M155" s="5"/>
    </row>
    <row r="156" spans="5:13" x14ac:dyDescent="0.2">
      <c r="E156" s="40"/>
      <c r="I156" s="5"/>
      <c r="M156" s="5"/>
    </row>
    <row r="157" spans="5:13" x14ac:dyDescent="0.2">
      <c r="E157" s="40"/>
      <c r="I157" s="5"/>
      <c r="M157" s="5"/>
    </row>
    <row r="158" spans="5:13" x14ac:dyDescent="0.2">
      <c r="E158" s="40"/>
      <c r="I158" s="5"/>
      <c r="M158" s="5"/>
    </row>
    <row r="159" spans="5:13" x14ac:dyDescent="0.2">
      <c r="E159" s="40"/>
      <c r="I159" s="5"/>
      <c r="M159" s="5"/>
    </row>
    <row r="160" spans="5:13" x14ac:dyDescent="0.2">
      <c r="E160" s="40"/>
      <c r="I160" s="5"/>
      <c r="M160" s="5"/>
    </row>
    <row r="161" spans="3:13" x14ac:dyDescent="0.2">
      <c r="E161" s="40"/>
      <c r="I161" s="5"/>
      <c r="M161" s="5"/>
    </row>
    <row r="162" spans="3:13" x14ac:dyDescent="0.2">
      <c r="E162" s="40"/>
      <c r="I162" s="5"/>
      <c r="M162" s="5"/>
    </row>
    <row r="163" spans="3:13" x14ac:dyDescent="0.2">
      <c r="E163" s="40"/>
      <c r="I163" s="5"/>
      <c r="M163" s="5"/>
    </row>
    <row r="164" spans="3:13" x14ac:dyDescent="0.2">
      <c r="E164" s="40"/>
      <c r="I164" s="5"/>
      <c r="M164" s="5"/>
    </row>
    <row r="165" spans="3:13" x14ac:dyDescent="0.2">
      <c r="E165" s="40"/>
      <c r="I165" s="5"/>
      <c r="M165" s="5"/>
    </row>
    <row r="166" spans="3:13" x14ac:dyDescent="0.2">
      <c r="E166" s="40"/>
      <c r="I166" s="5"/>
      <c r="M166" s="5"/>
    </row>
    <row r="167" spans="3:13" x14ac:dyDescent="0.2">
      <c r="E167" s="40"/>
      <c r="I167" s="5"/>
      <c r="M167" s="5"/>
    </row>
    <row r="168" spans="3:13" x14ac:dyDescent="0.2">
      <c r="E168" s="40"/>
      <c r="I168" s="5"/>
      <c r="M168" s="5"/>
    </row>
    <row r="169" spans="3:13" x14ac:dyDescent="0.2">
      <c r="E169" s="40"/>
      <c r="I169" s="5"/>
      <c r="M169" s="5"/>
    </row>
    <row r="170" spans="3:13" x14ac:dyDescent="0.2">
      <c r="C170" s="40"/>
      <c r="E170" s="5"/>
      <c r="I170" s="5"/>
      <c r="M170" s="5"/>
    </row>
    <row r="171" spans="3:13" x14ac:dyDescent="0.2">
      <c r="C171" s="40"/>
      <c r="E171" s="5"/>
      <c r="I171" s="5"/>
      <c r="M171" s="5"/>
    </row>
    <row r="172" spans="3:13" x14ac:dyDescent="0.2">
      <c r="C172" s="40"/>
      <c r="E172" s="5"/>
      <c r="I172" s="5"/>
      <c r="M172" s="5"/>
    </row>
    <row r="173" spans="3:13" x14ac:dyDescent="0.2">
      <c r="C173" s="40"/>
      <c r="E173" s="5"/>
      <c r="I173" s="5"/>
      <c r="M173" s="5"/>
    </row>
    <row r="174" spans="3:13" x14ac:dyDescent="0.2">
      <c r="C174" s="40"/>
      <c r="E174" s="5"/>
      <c r="I174" s="5"/>
      <c r="M174" s="5"/>
    </row>
    <row r="175" spans="3:13" x14ac:dyDescent="0.2">
      <c r="C175" s="40"/>
      <c r="E175" s="5"/>
      <c r="I175" s="5"/>
      <c r="M175" s="5"/>
    </row>
    <row r="176" spans="3:13" x14ac:dyDescent="0.2">
      <c r="C176" s="40"/>
      <c r="E176" s="5"/>
      <c r="I176" s="5"/>
      <c r="M176" s="5"/>
    </row>
    <row r="177" spans="3:13" x14ac:dyDescent="0.2">
      <c r="C177" s="40"/>
      <c r="E177" s="5"/>
      <c r="I177" s="5"/>
      <c r="M177" s="5"/>
    </row>
    <row r="178" spans="3:13" x14ac:dyDescent="0.2">
      <c r="C178" s="40"/>
      <c r="E178" s="5"/>
      <c r="I178" s="5"/>
      <c r="M178" s="5"/>
    </row>
    <row r="179" spans="3:13" x14ac:dyDescent="0.2">
      <c r="C179" s="40"/>
      <c r="E179" s="5"/>
      <c r="I179" s="5"/>
      <c r="M179" s="5"/>
    </row>
    <row r="180" spans="3:13" x14ac:dyDescent="0.2">
      <c r="C180" s="40"/>
      <c r="E180" s="5"/>
      <c r="I180" s="5"/>
      <c r="M180" s="5"/>
    </row>
    <row r="181" spans="3:13" x14ac:dyDescent="0.2">
      <c r="C181" s="40"/>
      <c r="E181" s="5"/>
      <c r="I181" s="5"/>
      <c r="M181" s="5"/>
    </row>
    <row r="182" spans="3:13" x14ac:dyDescent="0.2">
      <c r="C182" s="40"/>
      <c r="E182" s="5"/>
      <c r="I182" s="5"/>
      <c r="M182" s="5"/>
    </row>
    <row r="183" spans="3:13" x14ac:dyDescent="0.2">
      <c r="C183" s="40"/>
      <c r="E183" s="5"/>
      <c r="I183" s="5"/>
      <c r="M183" s="5"/>
    </row>
    <row r="184" spans="3:13" x14ac:dyDescent="0.2">
      <c r="C184" s="40"/>
      <c r="E184" s="5"/>
      <c r="I184" s="5"/>
      <c r="M184" s="5"/>
    </row>
    <row r="185" spans="3:13" x14ac:dyDescent="0.2">
      <c r="C185" s="40"/>
      <c r="E185" s="5"/>
      <c r="I185" s="5"/>
      <c r="M185" s="5"/>
    </row>
    <row r="186" spans="3:13" x14ac:dyDescent="0.2">
      <c r="C186" s="40"/>
      <c r="E186" s="5"/>
      <c r="I186" s="5"/>
      <c r="M186" s="5"/>
    </row>
    <row r="187" spans="3:13" x14ac:dyDescent="0.2">
      <c r="C187" s="40"/>
      <c r="E187" s="5"/>
      <c r="I187" s="5"/>
      <c r="M187" s="5"/>
    </row>
    <row r="188" spans="3:13" x14ac:dyDescent="0.2">
      <c r="C188" s="40"/>
      <c r="E188" s="5"/>
      <c r="I188" s="5"/>
      <c r="M188" s="5"/>
    </row>
    <row r="189" spans="3:13" x14ac:dyDescent="0.2">
      <c r="C189" s="40"/>
      <c r="E189" s="5"/>
      <c r="I189" s="5"/>
      <c r="M189" s="5"/>
    </row>
    <row r="190" spans="3:13" x14ac:dyDescent="0.2">
      <c r="C190" s="40"/>
      <c r="E190" s="5"/>
      <c r="I190" s="5"/>
      <c r="M190" s="5"/>
    </row>
    <row r="191" spans="3:13" x14ac:dyDescent="0.2">
      <c r="C191" s="40"/>
      <c r="E191" s="5"/>
      <c r="I191" s="5"/>
      <c r="M191" s="5"/>
    </row>
    <row r="192" spans="3:13" x14ac:dyDescent="0.2">
      <c r="C192" s="40"/>
      <c r="E192" s="5"/>
      <c r="I192" s="5"/>
      <c r="M192" s="5"/>
    </row>
    <row r="193" spans="3:13" x14ac:dyDescent="0.2">
      <c r="C193" s="40"/>
      <c r="E193" s="5"/>
      <c r="I193" s="5"/>
      <c r="M193" s="5"/>
    </row>
    <row r="194" spans="3:13" x14ac:dyDescent="0.2">
      <c r="C194" s="40"/>
      <c r="E194" s="5"/>
      <c r="I194" s="5"/>
      <c r="M194" s="5"/>
    </row>
    <row r="195" spans="3:13" x14ac:dyDescent="0.2">
      <c r="C195" s="40"/>
      <c r="E195" s="5"/>
      <c r="I195" s="5"/>
      <c r="M195" s="5"/>
    </row>
    <row r="196" spans="3:13" x14ac:dyDescent="0.2">
      <c r="C196" s="40"/>
      <c r="E196" s="5"/>
      <c r="I196" s="5"/>
      <c r="M196" s="5"/>
    </row>
    <row r="197" spans="3:13" x14ac:dyDescent="0.2">
      <c r="C197" s="40"/>
      <c r="E197" s="5"/>
      <c r="I197" s="5"/>
      <c r="M197" s="5"/>
    </row>
    <row r="198" spans="3:13" x14ac:dyDescent="0.2">
      <c r="C198" s="40"/>
      <c r="E198" s="5"/>
      <c r="I198" s="5"/>
      <c r="M198" s="5"/>
    </row>
    <row r="199" spans="3:13" x14ac:dyDescent="0.2">
      <c r="C199" s="40"/>
      <c r="E199" s="5"/>
      <c r="I199" s="5"/>
      <c r="M199" s="5"/>
    </row>
    <row r="200" spans="3:13" x14ac:dyDescent="0.2">
      <c r="C200" s="40"/>
      <c r="E200" s="5"/>
      <c r="I200" s="5"/>
      <c r="M200" s="5"/>
    </row>
    <row r="201" spans="3:13" x14ac:dyDescent="0.2">
      <c r="C201" s="40"/>
      <c r="E201" s="5"/>
      <c r="I201" s="5"/>
      <c r="M201" s="5"/>
    </row>
    <row r="202" spans="3:13" x14ac:dyDescent="0.2">
      <c r="C202" s="40"/>
      <c r="E202" s="5"/>
      <c r="I202" s="5"/>
      <c r="M202" s="5"/>
    </row>
    <row r="203" spans="3:13" x14ac:dyDescent="0.2">
      <c r="C203" s="40"/>
      <c r="E203" s="5"/>
      <c r="I203" s="5"/>
      <c r="M203" s="5"/>
    </row>
    <row r="204" spans="3:13" x14ac:dyDescent="0.2">
      <c r="C204" s="40"/>
      <c r="E204" s="5"/>
      <c r="I204" s="5"/>
      <c r="M204" s="5"/>
    </row>
    <row r="205" spans="3:13" x14ac:dyDescent="0.2">
      <c r="C205" s="40"/>
      <c r="E205" s="5"/>
      <c r="I205" s="5"/>
      <c r="M205" s="5"/>
    </row>
    <row r="206" spans="3:13" x14ac:dyDescent="0.2">
      <c r="C206" s="40"/>
      <c r="E206" s="5"/>
      <c r="I206" s="5"/>
      <c r="M206" s="5"/>
    </row>
    <row r="207" spans="3:13" x14ac:dyDescent="0.2">
      <c r="C207" s="40"/>
      <c r="E207" s="5"/>
      <c r="I207" s="5"/>
      <c r="M207" s="5"/>
    </row>
    <row r="208" spans="3:13" x14ac:dyDescent="0.2">
      <c r="C208" s="40"/>
      <c r="E208" s="5"/>
      <c r="I208" s="5"/>
      <c r="M208" s="5"/>
    </row>
    <row r="209" spans="3:13" x14ac:dyDescent="0.2">
      <c r="C209" s="40"/>
      <c r="E209" s="5"/>
      <c r="I209" s="5"/>
      <c r="M209" s="5"/>
    </row>
    <row r="210" spans="3:13" x14ac:dyDescent="0.2">
      <c r="C210" s="40"/>
      <c r="E210" s="5"/>
      <c r="I210" s="5"/>
      <c r="M210" s="5"/>
    </row>
    <row r="211" spans="3:13" x14ac:dyDescent="0.2">
      <c r="C211" s="40"/>
      <c r="E211" s="5"/>
      <c r="I211" s="5"/>
      <c r="M211" s="5"/>
    </row>
    <row r="212" spans="3:13" x14ac:dyDescent="0.2">
      <c r="C212" s="40"/>
      <c r="E212" s="5"/>
      <c r="I212" s="5"/>
      <c r="M212" s="5"/>
    </row>
    <row r="213" spans="3:13" x14ac:dyDescent="0.2">
      <c r="C213" s="40"/>
      <c r="E213" s="5"/>
      <c r="I213" s="5"/>
      <c r="M213" s="5"/>
    </row>
    <row r="214" spans="3:13" x14ac:dyDescent="0.2">
      <c r="C214" s="40"/>
      <c r="E214" s="5"/>
      <c r="I214" s="5"/>
      <c r="M214" s="5"/>
    </row>
    <row r="215" spans="3:13" x14ac:dyDescent="0.2">
      <c r="C215" s="40"/>
      <c r="E215" s="5"/>
      <c r="I215" s="5"/>
      <c r="M215" s="5"/>
    </row>
    <row r="216" spans="3:13" x14ac:dyDescent="0.2">
      <c r="C216" s="40"/>
      <c r="E216" s="5"/>
      <c r="I216" s="5"/>
      <c r="M216" s="5"/>
    </row>
    <row r="217" spans="3:13" x14ac:dyDescent="0.2">
      <c r="C217" s="40"/>
      <c r="E217" s="5"/>
      <c r="I217" s="5"/>
      <c r="M217" s="5"/>
    </row>
    <row r="218" spans="3:13" x14ac:dyDescent="0.2">
      <c r="C218" s="40"/>
      <c r="E218" s="5"/>
      <c r="I218" s="5"/>
      <c r="M218" s="5"/>
    </row>
    <row r="219" spans="3:13" x14ac:dyDescent="0.2">
      <c r="C219" s="40"/>
      <c r="E219" s="5"/>
      <c r="I219" s="5"/>
      <c r="M219" s="5"/>
    </row>
    <row r="220" spans="3:13" x14ac:dyDescent="0.2">
      <c r="C220" s="40"/>
      <c r="E220" s="5"/>
      <c r="I220" s="5"/>
      <c r="M220" s="5"/>
    </row>
    <row r="221" spans="3:13" x14ac:dyDescent="0.2">
      <c r="C221" s="40"/>
      <c r="E221" s="5"/>
      <c r="I221" s="5"/>
      <c r="M221" s="5"/>
    </row>
    <row r="222" spans="3:13" x14ac:dyDescent="0.2">
      <c r="C222" s="40"/>
      <c r="E222" s="5"/>
      <c r="I222" s="5"/>
      <c r="M222" s="5"/>
    </row>
    <row r="223" spans="3:13" x14ac:dyDescent="0.2">
      <c r="C223" s="40"/>
      <c r="E223" s="5"/>
      <c r="I223" s="5"/>
      <c r="M223" s="5"/>
    </row>
    <row r="224" spans="3:13" x14ac:dyDescent="0.2">
      <c r="C224" s="40"/>
      <c r="E224" s="5"/>
      <c r="I224" s="5"/>
      <c r="M224" s="5"/>
    </row>
    <row r="225" spans="3:13" x14ac:dyDescent="0.2">
      <c r="C225" s="40"/>
      <c r="E225" s="5"/>
      <c r="I225" s="5"/>
      <c r="M225" s="5"/>
    </row>
    <row r="226" spans="3:13" x14ac:dyDescent="0.2">
      <c r="C226" s="40"/>
      <c r="E226" s="5"/>
      <c r="I226" s="5"/>
      <c r="M226" s="5"/>
    </row>
    <row r="227" spans="3:13" x14ac:dyDescent="0.2">
      <c r="C227" s="40"/>
      <c r="E227" s="5"/>
      <c r="I227" s="5"/>
      <c r="M227" s="5"/>
    </row>
    <row r="228" spans="3:13" x14ac:dyDescent="0.2">
      <c r="C228" s="40"/>
      <c r="E228" s="5"/>
      <c r="I228" s="5"/>
      <c r="M228" s="5"/>
    </row>
    <row r="229" spans="3:13" x14ac:dyDescent="0.2">
      <c r="C229" s="40"/>
      <c r="E229" s="5"/>
      <c r="I229" s="5"/>
      <c r="M229" s="5"/>
    </row>
    <row r="230" spans="3:13" x14ac:dyDescent="0.2">
      <c r="C230" s="40"/>
      <c r="E230" s="5"/>
      <c r="I230" s="5"/>
      <c r="M230" s="5"/>
    </row>
    <row r="231" spans="3:13" x14ac:dyDescent="0.2">
      <c r="C231" s="40"/>
      <c r="E231" s="5"/>
      <c r="I231" s="5"/>
      <c r="M231" s="5"/>
    </row>
    <row r="232" spans="3:13" x14ac:dyDescent="0.2">
      <c r="C232" s="40"/>
      <c r="E232" s="5"/>
      <c r="I232" s="5"/>
      <c r="M232" s="5"/>
    </row>
    <row r="233" spans="3:13" x14ac:dyDescent="0.2">
      <c r="C233" s="40"/>
      <c r="E233" s="5"/>
      <c r="I233" s="5"/>
      <c r="M233" s="5"/>
    </row>
    <row r="234" spans="3:13" x14ac:dyDescent="0.2">
      <c r="C234" s="40"/>
      <c r="E234" s="5"/>
      <c r="I234" s="5"/>
      <c r="M234" s="5"/>
    </row>
    <row r="235" spans="3:13" x14ac:dyDescent="0.2">
      <c r="C235" s="40"/>
      <c r="E235" s="5"/>
      <c r="I235" s="5"/>
      <c r="M235" s="5"/>
    </row>
    <row r="236" spans="3:13" x14ac:dyDescent="0.2">
      <c r="C236" s="40"/>
      <c r="E236" s="5"/>
      <c r="I236" s="5"/>
      <c r="M236" s="5"/>
    </row>
    <row r="237" spans="3:13" x14ac:dyDescent="0.2">
      <c r="C237" s="40"/>
      <c r="E237" s="5"/>
      <c r="I237" s="5"/>
      <c r="M237" s="5"/>
    </row>
    <row r="238" spans="3:13" x14ac:dyDescent="0.2">
      <c r="C238" s="40"/>
      <c r="E238" s="5"/>
      <c r="I238" s="5"/>
      <c r="M238" s="5"/>
    </row>
    <row r="239" spans="3:13" x14ac:dyDescent="0.2">
      <c r="C239" s="40"/>
      <c r="E239" s="5"/>
      <c r="I239" s="5"/>
      <c r="M239" s="5"/>
    </row>
    <row r="240" spans="3:13" x14ac:dyDescent="0.2">
      <c r="C240" s="40"/>
      <c r="E240" s="5"/>
      <c r="I240" s="5"/>
      <c r="M240" s="5"/>
    </row>
    <row r="241" spans="3:13" x14ac:dyDescent="0.2">
      <c r="C241" s="40"/>
      <c r="E241" s="5"/>
      <c r="I241" s="5"/>
      <c r="M241" s="5"/>
    </row>
    <row r="242" spans="3:13" x14ac:dyDescent="0.2">
      <c r="C242" s="40"/>
      <c r="E242" s="5"/>
      <c r="I242" s="5"/>
      <c r="M242" s="5"/>
    </row>
    <row r="243" spans="3:13" x14ac:dyDescent="0.2">
      <c r="C243" s="40"/>
      <c r="E243" s="5"/>
      <c r="I243" s="5"/>
      <c r="M243" s="5"/>
    </row>
    <row r="244" spans="3:13" x14ac:dyDescent="0.2">
      <c r="C244" s="40"/>
      <c r="E244" s="5"/>
      <c r="I244" s="5"/>
      <c r="M244" s="5"/>
    </row>
    <row r="245" spans="3:13" x14ac:dyDescent="0.2">
      <c r="C245" s="40"/>
      <c r="E245" s="5"/>
      <c r="I245" s="5"/>
      <c r="M245" s="5"/>
    </row>
    <row r="246" spans="3:13" x14ac:dyDescent="0.2">
      <c r="C246" s="40"/>
      <c r="E246" s="5"/>
      <c r="I246" s="5"/>
      <c r="M246" s="5"/>
    </row>
    <row r="247" spans="3:13" x14ac:dyDescent="0.2">
      <c r="C247" s="40"/>
      <c r="E247" s="5"/>
      <c r="I247" s="5"/>
      <c r="M247" s="5"/>
    </row>
    <row r="248" spans="3:13" x14ac:dyDescent="0.2">
      <c r="C248" s="40"/>
      <c r="E248" s="5"/>
      <c r="I248" s="5"/>
      <c r="M248" s="5"/>
    </row>
    <row r="249" spans="3:13" x14ac:dyDescent="0.2">
      <c r="C249" s="40"/>
      <c r="E249" s="5"/>
      <c r="I249" s="5"/>
      <c r="M249" s="5"/>
    </row>
    <row r="250" spans="3:13" x14ac:dyDescent="0.2">
      <c r="C250" s="40"/>
      <c r="E250" s="5"/>
      <c r="I250" s="5"/>
      <c r="M250" s="5"/>
    </row>
    <row r="251" spans="3:13" x14ac:dyDescent="0.2">
      <c r="C251" s="40"/>
      <c r="E251" s="5"/>
      <c r="I251" s="5"/>
      <c r="M251" s="5"/>
    </row>
    <row r="252" spans="3:13" x14ac:dyDescent="0.2">
      <c r="C252" s="40"/>
      <c r="E252" s="5"/>
      <c r="I252" s="5"/>
      <c r="M252" s="5"/>
    </row>
    <row r="253" spans="3:13" x14ac:dyDescent="0.2">
      <c r="C253" s="40"/>
      <c r="E253" s="5"/>
      <c r="I253" s="5"/>
      <c r="M253" s="5"/>
    </row>
    <row r="254" spans="3:13" x14ac:dyDescent="0.2">
      <c r="C254" s="40"/>
      <c r="E254" s="5"/>
      <c r="I254" s="5"/>
      <c r="M254" s="5"/>
    </row>
    <row r="255" spans="3:13" x14ac:dyDescent="0.2">
      <c r="C255" s="40"/>
      <c r="E255" s="5"/>
      <c r="I255" s="5"/>
      <c r="M255" s="5"/>
    </row>
    <row r="256" spans="3:13" x14ac:dyDescent="0.2">
      <c r="C256" s="40"/>
      <c r="E256" s="5"/>
      <c r="I256" s="5"/>
      <c r="M256" s="5"/>
    </row>
    <row r="257" spans="3:13" x14ac:dyDescent="0.2">
      <c r="C257" s="40"/>
      <c r="E257" s="5"/>
      <c r="I257" s="5"/>
      <c r="M257" s="5"/>
    </row>
    <row r="258" spans="3:13" x14ac:dyDescent="0.2">
      <c r="C258" s="40"/>
      <c r="E258" s="5"/>
      <c r="I258" s="5"/>
      <c r="M258" s="5"/>
    </row>
    <row r="259" spans="3:13" x14ac:dyDescent="0.2">
      <c r="C259" s="40"/>
      <c r="E259" s="5"/>
      <c r="I259" s="5"/>
      <c r="M259" s="5"/>
    </row>
    <row r="260" spans="3:13" x14ac:dyDescent="0.2">
      <c r="C260" s="40"/>
      <c r="E260" s="5"/>
      <c r="I260" s="5"/>
      <c r="M260" s="5"/>
    </row>
    <row r="261" spans="3:13" x14ac:dyDescent="0.2">
      <c r="C261" s="40"/>
      <c r="E261" s="5"/>
      <c r="I261" s="5"/>
      <c r="M261" s="5"/>
    </row>
    <row r="262" spans="3:13" x14ac:dyDescent="0.2">
      <c r="C262" s="40"/>
      <c r="E262" s="5"/>
      <c r="I262" s="5"/>
      <c r="M262" s="5"/>
    </row>
    <row r="263" spans="3:13" x14ac:dyDescent="0.2">
      <c r="C263" s="40"/>
      <c r="E263" s="5"/>
      <c r="I263" s="5"/>
      <c r="M263" s="5"/>
    </row>
    <row r="264" spans="3:13" x14ac:dyDescent="0.2">
      <c r="C264" s="40"/>
      <c r="E264" s="5"/>
      <c r="I264" s="5"/>
      <c r="M264" s="5"/>
    </row>
    <row r="265" spans="3:13" x14ac:dyDescent="0.2">
      <c r="C265" s="40"/>
      <c r="E265" s="5"/>
      <c r="I265" s="5"/>
      <c r="M265" s="5"/>
    </row>
    <row r="266" spans="3:13" x14ac:dyDescent="0.2">
      <c r="C266" s="40"/>
      <c r="E266" s="5"/>
      <c r="I266" s="5"/>
      <c r="M266" s="5"/>
    </row>
    <row r="267" spans="3:13" x14ac:dyDescent="0.2">
      <c r="C267" s="40"/>
      <c r="E267" s="5"/>
      <c r="I267" s="5"/>
      <c r="M267" s="5"/>
    </row>
    <row r="268" spans="3:13" x14ac:dyDescent="0.2">
      <c r="C268" s="40"/>
      <c r="E268" s="5"/>
      <c r="I268" s="5"/>
      <c r="M268" s="5"/>
    </row>
    <row r="269" spans="3:13" x14ac:dyDescent="0.2">
      <c r="C269" s="40"/>
      <c r="E269" s="5"/>
      <c r="I269" s="5"/>
      <c r="M269" s="5"/>
    </row>
    <row r="270" spans="3:13" x14ac:dyDescent="0.2">
      <c r="C270" s="40"/>
      <c r="E270" s="5"/>
      <c r="I270" s="5"/>
      <c r="M270" s="5"/>
    </row>
    <row r="271" spans="3:13" x14ac:dyDescent="0.2">
      <c r="C271" s="40"/>
      <c r="E271" s="5"/>
      <c r="I271" s="5"/>
      <c r="M271" s="5"/>
    </row>
    <row r="272" spans="3:13" x14ac:dyDescent="0.2">
      <c r="C272" s="40"/>
      <c r="E272" s="5"/>
      <c r="I272" s="5"/>
      <c r="M272" s="5"/>
    </row>
    <row r="273" spans="3:13" x14ac:dyDescent="0.2">
      <c r="C273" s="40"/>
      <c r="E273" s="5"/>
      <c r="I273" s="5"/>
      <c r="M273" s="5"/>
    </row>
    <row r="274" spans="3:13" x14ac:dyDescent="0.2">
      <c r="C274" s="40"/>
      <c r="E274" s="5"/>
      <c r="I274" s="5"/>
      <c r="M274" s="5"/>
    </row>
    <row r="275" spans="3:13" x14ac:dyDescent="0.2">
      <c r="C275" s="40"/>
      <c r="E275" s="5"/>
      <c r="I275" s="5"/>
      <c r="M275" s="5"/>
    </row>
    <row r="276" spans="3:13" x14ac:dyDescent="0.2">
      <c r="C276" s="40"/>
      <c r="E276" s="5"/>
      <c r="I276" s="5"/>
      <c r="M276" s="5"/>
    </row>
    <row r="277" spans="3:13" x14ac:dyDescent="0.2">
      <c r="C277" s="40"/>
      <c r="E277" s="5"/>
      <c r="I277" s="5"/>
      <c r="M277" s="5"/>
    </row>
    <row r="278" spans="3:13" x14ac:dyDescent="0.2">
      <c r="C278" s="40"/>
      <c r="E278" s="5"/>
      <c r="I278" s="5"/>
      <c r="M278" s="5"/>
    </row>
    <row r="279" spans="3:13" x14ac:dyDescent="0.2">
      <c r="C279" s="40"/>
      <c r="E279" s="5"/>
      <c r="I279" s="5"/>
      <c r="M279" s="5"/>
    </row>
    <row r="280" spans="3:13" x14ac:dyDescent="0.2">
      <c r="C280" s="40"/>
      <c r="E280" s="5"/>
      <c r="I280" s="5"/>
      <c r="M280" s="5"/>
    </row>
    <row r="281" spans="3:13" x14ac:dyDescent="0.2">
      <c r="C281" s="40"/>
      <c r="E281" s="5"/>
      <c r="I281" s="5"/>
      <c r="M281" s="5"/>
    </row>
    <row r="282" spans="3:13" x14ac:dyDescent="0.2">
      <c r="C282" s="40"/>
      <c r="E282" s="5"/>
      <c r="I282" s="5"/>
      <c r="M282" s="5"/>
    </row>
    <row r="283" spans="3:13" x14ac:dyDescent="0.2">
      <c r="C283" s="40"/>
      <c r="E283" s="5"/>
      <c r="I283" s="5"/>
      <c r="M283" s="5"/>
    </row>
    <row r="284" spans="3:13" x14ac:dyDescent="0.2">
      <c r="C284" s="40"/>
      <c r="E284" s="5"/>
      <c r="I284" s="5"/>
      <c r="M284" s="5"/>
    </row>
    <row r="285" spans="3:13" x14ac:dyDescent="0.2">
      <c r="C285" s="40"/>
      <c r="E285" s="5"/>
      <c r="I285" s="5"/>
      <c r="M285" s="5"/>
    </row>
    <row r="286" spans="3:13" x14ac:dyDescent="0.2">
      <c r="C286" s="40"/>
      <c r="E286" s="5"/>
      <c r="I286" s="5"/>
      <c r="M286" s="5"/>
    </row>
    <row r="287" spans="3:13" x14ac:dyDescent="0.2">
      <c r="C287" s="40"/>
      <c r="E287" s="5"/>
      <c r="I287" s="5"/>
      <c r="M287" s="5"/>
    </row>
    <row r="288" spans="3:13" x14ac:dyDescent="0.2">
      <c r="C288" s="40"/>
      <c r="E288" s="5"/>
      <c r="I288" s="5"/>
      <c r="M288" s="5"/>
    </row>
    <row r="289" spans="3:13" x14ac:dyDescent="0.2">
      <c r="C289" s="40"/>
      <c r="E289" s="5"/>
      <c r="I289" s="5"/>
      <c r="M289" s="5"/>
    </row>
    <row r="290" spans="3:13" x14ac:dyDescent="0.2">
      <c r="C290" s="40"/>
      <c r="E290" s="5"/>
      <c r="I290" s="5"/>
      <c r="M290" s="5"/>
    </row>
    <row r="291" spans="3:13" x14ac:dyDescent="0.2">
      <c r="C291" s="40"/>
      <c r="E291" s="5"/>
      <c r="I291" s="5"/>
      <c r="M291" s="5"/>
    </row>
    <row r="292" spans="3:13" x14ac:dyDescent="0.2">
      <c r="C292" s="40"/>
      <c r="E292" s="5"/>
      <c r="I292" s="5"/>
      <c r="M292" s="5"/>
    </row>
    <row r="293" spans="3:13" x14ac:dyDescent="0.2">
      <c r="C293" s="40"/>
      <c r="E293" s="5"/>
      <c r="I293" s="5"/>
      <c r="M293" s="5"/>
    </row>
    <row r="294" spans="3:13" x14ac:dyDescent="0.2">
      <c r="C294" s="40"/>
      <c r="E294" s="5"/>
      <c r="I294" s="5"/>
      <c r="M294" s="5"/>
    </row>
    <row r="295" spans="3:13" x14ac:dyDescent="0.2">
      <c r="C295" s="40"/>
      <c r="E295" s="5"/>
      <c r="I295" s="5"/>
      <c r="M295" s="5"/>
    </row>
    <row r="296" spans="3:13" x14ac:dyDescent="0.2">
      <c r="C296" s="40"/>
      <c r="E296" s="5"/>
      <c r="I296" s="5"/>
      <c r="M296" s="5"/>
    </row>
    <row r="297" spans="3:13" x14ac:dyDescent="0.2">
      <c r="C297" s="40"/>
      <c r="E297" s="5"/>
      <c r="I297" s="5"/>
      <c r="M297" s="5"/>
    </row>
    <row r="298" spans="3:13" x14ac:dyDescent="0.2">
      <c r="C298" s="40"/>
      <c r="E298" s="5"/>
      <c r="I298" s="5"/>
      <c r="M298" s="5"/>
    </row>
    <row r="299" spans="3:13" x14ac:dyDescent="0.2">
      <c r="C299" s="40"/>
      <c r="E299" s="5"/>
      <c r="I299" s="5"/>
      <c r="M299" s="5"/>
    </row>
    <row r="300" spans="3:13" x14ac:dyDescent="0.2">
      <c r="C300" s="40"/>
      <c r="E300" s="5"/>
      <c r="I300" s="5"/>
      <c r="M300" s="5"/>
    </row>
    <row r="301" spans="3:13" x14ac:dyDescent="0.2">
      <c r="C301" s="40"/>
      <c r="E301" s="5"/>
      <c r="I301" s="5"/>
      <c r="M301" s="5"/>
    </row>
    <row r="302" spans="3:13" x14ac:dyDescent="0.2">
      <c r="C302" s="40"/>
      <c r="E302" s="5"/>
      <c r="I302" s="5"/>
      <c r="M302" s="5"/>
    </row>
    <row r="303" spans="3:13" x14ac:dyDescent="0.2">
      <c r="C303" s="40"/>
      <c r="E303" s="5"/>
      <c r="I303" s="5"/>
      <c r="M303" s="5"/>
    </row>
    <row r="304" spans="3:13" x14ac:dyDescent="0.2">
      <c r="C304" s="40"/>
      <c r="E304" s="5"/>
      <c r="I304" s="5"/>
      <c r="M304" s="5"/>
    </row>
    <row r="305" spans="3:13" x14ac:dyDescent="0.2">
      <c r="C305" s="40"/>
      <c r="E305" s="5"/>
      <c r="I305" s="5"/>
      <c r="M305" s="5"/>
    </row>
    <row r="306" spans="3:13" x14ac:dyDescent="0.2">
      <c r="C306" s="40"/>
      <c r="E306" s="5"/>
      <c r="I306" s="5"/>
      <c r="M306" s="5"/>
    </row>
    <row r="307" spans="3:13" x14ac:dyDescent="0.2">
      <c r="C307" s="40"/>
      <c r="E307" s="5"/>
      <c r="I307" s="5"/>
      <c r="M307" s="5"/>
    </row>
    <row r="308" spans="3:13" x14ac:dyDescent="0.2">
      <c r="C308" s="40"/>
      <c r="E308" s="5"/>
      <c r="I308" s="5"/>
      <c r="M308" s="5"/>
    </row>
    <row r="309" spans="3:13" x14ac:dyDescent="0.2">
      <c r="C309" s="40"/>
      <c r="E309" s="5"/>
      <c r="I309" s="5"/>
      <c r="M309" s="5"/>
    </row>
    <row r="310" spans="3:13" x14ac:dyDescent="0.2">
      <c r="C310" s="40"/>
      <c r="E310" s="5"/>
      <c r="I310" s="5"/>
      <c r="M310" s="5"/>
    </row>
    <row r="311" spans="3:13" x14ac:dyDescent="0.2">
      <c r="C311" s="40"/>
      <c r="E311" s="5"/>
      <c r="I311" s="5"/>
      <c r="M311" s="5"/>
    </row>
    <row r="312" spans="3:13" x14ac:dyDescent="0.2">
      <c r="C312" s="40"/>
      <c r="E312" s="5"/>
      <c r="I312" s="5"/>
      <c r="M312" s="5"/>
    </row>
    <row r="313" spans="3:13" x14ac:dyDescent="0.2">
      <c r="C313" s="40"/>
      <c r="E313" s="5"/>
      <c r="I313" s="5"/>
      <c r="M313" s="5"/>
    </row>
    <row r="314" spans="3:13" x14ac:dyDescent="0.2">
      <c r="C314" s="40"/>
      <c r="E314" s="5"/>
      <c r="I314" s="5"/>
      <c r="M314" s="5"/>
    </row>
    <row r="315" spans="3:13" x14ac:dyDescent="0.2">
      <c r="C315" s="40"/>
      <c r="E315" s="5"/>
      <c r="I315" s="5"/>
      <c r="M315" s="5"/>
    </row>
    <row r="316" spans="3:13" x14ac:dyDescent="0.2">
      <c r="C316" s="40"/>
      <c r="E316" s="5"/>
      <c r="I316" s="5"/>
      <c r="M316" s="5"/>
    </row>
    <row r="317" spans="3:13" x14ac:dyDescent="0.2">
      <c r="C317" s="40"/>
      <c r="E317" s="5"/>
      <c r="I317" s="5"/>
      <c r="M317" s="5"/>
    </row>
    <row r="318" spans="3:13" x14ac:dyDescent="0.2">
      <c r="C318" s="40"/>
      <c r="E318" s="5"/>
      <c r="I318" s="5"/>
      <c r="M318" s="5"/>
    </row>
    <row r="319" spans="3:13" x14ac:dyDescent="0.2">
      <c r="C319" s="40"/>
      <c r="E319" s="5"/>
      <c r="I319" s="5"/>
      <c r="M319" s="5"/>
    </row>
    <row r="320" spans="3:13" x14ac:dyDescent="0.2">
      <c r="C320" s="40"/>
      <c r="E320" s="5"/>
      <c r="I320" s="5"/>
      <c r="M320" s="5"/>
    </row>
    <row r="321" spans="3:13" x14ac:dyDescent="0.2">
      <c r="C321" s="40"/>
      <c r="E321" s="5"/>
      <c r="I321" s="5"/>
      <c r="M321" s="5"/>
    </row>
    <row r="322" spans="3:13" x14ac:dyDescent="0.2">
      <c r="C322" s="40"/>
      <c r="E322" s="5"/>
      <c r="I322" s="5"/>
      <c r="M322" s="5"/>
    </row>
    <row r="323" spans="3:13" x14ac:dyDescent="0.2">
      <c r="C323" s="40"/>
      <c r="E323" s="5"/>
      <c r="I323" s="5"/>
      <c r="M323" s="5"/>
    </row>
    <row r="324" spans="3:13" x14ac:dyDescent="0.2">
      <c r="C324" s="40"/>
      <c r="E324" s="5"/>
      <c r="I324" s="5"/>
      <c r="M324" s="5"/>
    </row>
    <row r="325" spans="3:13" x14ac:dyDescent="0.2">
      <c r="C325" s="40"/>
      <c r="E325" s="5"/>
      <c r="I325" s="5"/>
      <c r="M325" s="5"/>
    </row>
    <row r="326" spans="3:13" x14ac:dyDescent="0.2">
      <c r="C326" s="40"/>
      <c r="E326" s="5"/>
      <c r="I326" s="5"/>
      <c r="M326" s="5"/>
    </row>
    <row r="327" spans="3:13" x14ac:dyDescent="0.2">
      <c r="C327" s="40"/>
      <c r="E327" s="5"/>
      <c r="I327" s="5"/>
      <c r="M327" s="5"/>
    </row>
    <row r="328" spans="3:13" x14ac:dyDescent="0.2">
      <c r="C328" s="40"/>
      <c r="E328" s="5"/>
      <c r="I328" s="5"/>
      <c r="M328" s="5"/>
    </row>
    <row r="329" spans="3:13" x14ac:dyDescent="0.2">
      <c r="C329" s="40"/>
      <c r="E329" s="5"/>
      <c r="I329" s="5"/>
      <c r="M329" s="5"/>
    </row>
    <row r="330" spans="3:13" x14ac:dyDescent="0.2">
      <c r="C330" s="40"/>
      <c r="E330" s="5"/>
      <c r="I330" s="5"/>
      <c r="M330" s="5"/>
    </row>
    <row r="331" spans="3:13" x14ac:dyDescent="0.2">
      <c r="C331" s="40"/>
      <c r="E331" s="5"/>
      <c r="I331" s="5"/>
      <c r="M331" s="5"/>
    </row>
    <row r="332" spans="3:13" x14ac:dyDescent="0.2">
      <c r="C332" s="40"/>
      <c r="E332" s="5"/>
      <c r="I332" s="5"/>
      <c r="M332" s="5"/>
    </row>
    <row r="333" spans="3:13" x14ac:dyDescent="0.2">
      <c r="C333" s="40"/>
      <c r="E333" s="5"/>
      <c r="I333" s="5"/>
      <c r="M333" s="5"/>
    </row>
    <row r="334" spans="3:13" x14ac:dyDescent="0.2">
      <c r="C334" s="40"/>
      <c r="E334" s="5"/>
      <c r="I334" s="5"/>
      <c r="M334" s="5"/>
    </row>
    <row r="335" spans="3:13" x14ac:dyDescent="0.2">
      <c r="C335" s="40"/>
      <c r="E335" s="5"/>
      <c r="I335" s="5"/>
      <c r="M335" s="5"/>
    </row>
    <row r="336" spans="3:13" x14ac:dyDescent="0.2">
      <c r="C336" s="40"/>
      <c r="E336" s="5"/>
      <c r="I336" s="5"/>
      <c r="M336" s="5"/>
    </row>
    <row r="337" spans="3:13" x14ac:dyDescent="0.2">
      <c r="C337" s="40"/>
      <c r="E337" s="5"/>
      <c r="I337" s="5"/>
      <c r="M337" s="5"/>
    </row>
    <row r="338" spans="3:13" x14ac:dyDescent="0.2">
      <c r="C338" s="40"/>
      <c r="E338" s="5"/>
      <c r="I338" s="5"/>
      <c r="M338" s="5"/>
    </row>
    <row r="339" spans="3:13" x14ac:dyDescent="0.2">
      <c r="C339" s="40"/>
      <c r="E339" s="5"/>
      <c r="I339" s="5"/>
      <c r="M339" s="5"/>
    </row>
    <row r="340" spans="3:13" x14ac:dyDescent="0.2">
      <c r="C340" s="40"/>
      <c r="E340" s="5"/>
      <c r="I340" s="5"/>
      <c r="M340" s="5"/>
    </row>
    <row r="341" spans="3:13" x14ac:dyDescent="0.2">
      <c r="C341" s="40"/>
      <c r="E341" s="5"/>
      <c r="I341" s="5"/>
      <c r="M341" s="5"/>
    </row>
    <row r="342" spans="3:13" x14ac:dyDescent="0.2">
      <c r="C342" s="40"/>
      <c r="E342" s="5"/>
      <c r="I342" s="5"/>
      <c r="M342" s="5"/>
    </row>
    <row r="343" spans="3:13" x14ac:dyDescent="0.2">
      <c r="C343" s="40"/>
      <c r="E343" s="5"/>
      <c r="I343" s="5"/>
      <c r="M343" s="5"/>
    </row>
    <row r="344" spans="3:13" x14ac:dyDescent="0.2">
      <c r="C344" s="40"/>
      <c r="E344" s="5"/>
      <c r="I344" s="5"/>
      <c r="M344" s="5"/>
    </row>
    <row r="345" spans="3:13" x14ac:dyDescent="0.2">
      <c r="C345" s="40"/>
      <c r="E345" s="5"/>
      <c r="I345" s="5"/>
      <c r="M345" s="5"/>
    </row>
    <row r="346" spans="3:13" x14ac:dyDescent="0.2">
      <c r="C346" s="40"/>
      <c r="E346" s="5"/>
      <c r="I346" s="5"/>
      <c r="M346" s="5"/>
    </row>
    <row r="347" spans="3:13" x14ac:dyDescent="0.2">
      <c r="C347" s="40"/>
      <c r="E347" s="5"/>
      <c r="I347" s="5"/>
      <c r="M347" s="5"/>
    </row>
    <row r="348" spans="3:13" x14ac:dyDescent="0.2">
      <c r="C348" s="40"/>
      <c r="E348" s="5"/>
      <c r="I348" s="5"/>
      <c r="M348" s="5"/>
    </row>
    <row r="349" spans="3:13" x14ac:dyDescent="0.2">
      <c r="C349" s="40"/>
      <c r="E349" s="5"/>
      <c r="I349" s="5"/>
      <c r="M349" s="5"/>
    </row>
    <row r="350" spans="3:13" x14ac:dyDescent="0.2">
      <c r="C350" s="40"/>
      <c r="E350" s="5"/>
      <c r="I350" s="5"/>
      <c r="M350" s="5"/>
    </row>
    <row r="351" spans="3:13" x14ac:dyDescent="0.2">
      <c r="C351" s="40"/>
      <c r="E351" s="5"/>
      <c r="I351" s="5"/>
      <c r="M351" s="5"/>
    </row>
    <row r="352" spans="3:13" x14ac:dyDescent="0.2">
      <c r="C352" s="40"/>
      <c r="E352" s="5"/>
      <c r="I352" s="5"/>
      <c r="M352" s="5"/>
    </row>
    <row r="353" spans="3:13" x14ac:dyDescent="0.2">
      <c r="C353" s="40"/>
      <c r="E353" s="5"/>
      <c r="I353" s="5"/>
      <c r="M353" s="5"/>
    </row>
    <row r="354" spans="3:13" x14ac:dyDescent="0.2">
      <c r="C354" s="40"/>
      <c r="E354" s="5"/>
      <c r="I354" s="5"/>
      <c r="M354" s="5"/>
    </row>
    <row r="355" spans="3:13" x14ac:dyDescent="0.2">
      <c r="C355" s="40"/>
      <c r="E355" s="5"/>
      <c r="I355" s="5"/>
      <c r="M355" s="5"/>
    </row>
    <row r="356" spans="3:13" x14ac:dyDescent="0.2">
      <c r="C356" s="40"/>
      <c r="E356" s="5"/>
      <c r="I356" s="5"/>
      <c r="M356" s="5"/>
    </row>
    <row r="357" spans="3:13" x14ac:dyDescent="0.2">
      <c r="C357" s="40"/>
      <c r="E357" s="5"/>
      <c r="I357" s="5"/>
      <c r="M357" s="5"/>
    </row>
    <row r="358" spans="3:13" x14ac:dyDescent="0.2">
      <c r="C358" s="40"/>
      <c r="E358" s="5"/>
      <c r="I358" s="5"/>
      <c r="M358" s="5"/>
    </row>
    <row r="359" spans="3:13" x14ac:dyDescent="0.2">
      <c r="C359" s="40"/>
      <c r="E359" s="5"/>
      <c r="I359" s="5"/>
      <c r="M359" s="5"/>
    </row>
    <row r="360" spans="3:13" x14ac:dyDescent="0.2">
      <c r="C360" s="40"/>
      <c r="E360" s="5"/>
      <c r="I360" s="5"/>
      <c r="M360" s="5"/>
    </row>
    <row r="361" spans="3:13" x14ac:dyDescent="0.2">
      <c r="C361" s="40"/>
      <c r="E361" s="5"/>
      <c r="I361" s="5"/>
      <c r="M361" s="5"/>
    </row>
    <row r="362" spans="3:13" x14ac:dyDescent="0.2">
      <c r="C362" s="40"/>
      <c r="E362" s="5"/>
      <c r="I362" s="5"/>
      <c r="M362" s="5"/>
    </row>
    <row r="363" spans="3:13" x14ac:dyDescent="0.2">
      <c r="C363" s="40"/>
      <c r="E363" s="5"/>
      <c r="I363" s="5"/>
      <c r="M363" s="5"/>
    </row>
    <row r="364" spans="3:13" x14ac:dyDescent="0.2">
      <c r="C364" s="40"/>
      <c r="E364" s="5"/>
      <c r="I364" s="5"/>
      <c r="M364" s="5"/>
    </row>
    <row r="365" spans="3:13" x14ac:dyDescent="0.2">
      <c r="C365" s="40"/>
      <c r="E365" s="5"/>
      <c r="I365" s="5"/>
      <c r="M365" s="5"/>
    </row>
    <row r="366" spans="3:13" x14ac:dyDescent="0.2">
      <c r="C366" s="40"/>
      <c r="E366" s="5"/>
      <c r="I366" s="5"/>
      <c r="M366" s="5"/>
    </row>
    <row r="367" spans="3:13" x14ac:dyDescent="0.2">
      <c r="C367" s="40"/>
      <c r="E367" s="5"/>
      <c r="I367" s="5"/>
      <c r="M367" s="5"/>
    </row>
    <row r="368" spans="3:13" x14ac:dyDescent="0.2">
      <c r="C368" s="40"/>
      <c r="E368" s="5"/>
      <c r="I368" s="5"/>
      <c r="M368" s="5"/>
    </row>
    <row r="369" spans="3:13" x14ac:dyDescent="0.2">
      <c r="C369" s="40"/>
      <c r="E369" s="5"/>
      <c r="I369" s="5"/>
      <c r="M369" s="5"/>
    </row>
    <row r="370" spans="3:13" x14ac:dyDescent="0.2">
      <c r="C370" s="40"/>
      <c r="E370" s="5"/>
      <c r="I370" s="5"/>
      <c r="M370" s="5"/>
    </row>
    <row r="371" spans="3:13" x14ac:dyDescent="0.2">
      <c r="C371" s="40"/>
      <c r="E371" s="5"/>
      <c r="I371" s="5"/>
      <c r="M371" s="5"/>
    </row>
    <row r="372" spans="3:13" x14ac:dyDescent="0.2">
      <c r="C372" s="40"/>
      <c r="E372" s="5"/>
      <c r="I372" s="5"/>
      <c r="M372" s="5"/>
    </row>
    <row r="373" spans="3:13" x14ac:dyDescent="0.2">
      <c r="C373" s="40"/>
      <c r="E373" s="5"/>
      <c r="I373" s="5"/>
      <c r="M373" s="5"/>
    </row>
    <row r="374" spans="3:13" x14ac:dyDescent="0.2">
      <c r="C374" s="40"/>
      <c r="E374" s="5"/>
      <c r="I374" s="5"/>
      <c r="M374" s="5"/>
    </row>
    <row r="375" spans="3:13" x14ac:dyDescent="0.2">
      <c r="C375" s="40"/>
      <c r="E375" s="5"/>
      <c r="I375" s="5"/>
      <c r="M375" s="5"/>
    </row>
    <row r="376" spans="3:13" x14ac:dyDescent="0.2">
      <c r="C376" s="40"/>
      <c r="E376" s="5"/>
      <c r="I376" s="5"/>
      <c r="M376" s="5"/>
    </row>
    <row r="377" spans="3:13" x14ac:dyDescent="0.2">
      <c r="C377" s="40"/>
      <c r="E377" s="5"/>
      <c r="I377" s="5"/>
      <c r="M377" s="5"/>
    </row>
    <row r="378" spans="3:13" x14ac:dyDescent="0.2">
      <c r="C378" s="40"/>
      <c r="E378" s="5"/>
      <c r="I378" s="5"/>
      <c r="M378" s="5"/>
    </row>
    <row r="379" spans="3:13" x14ac:dyDescent="0.2">
      <c r="C379" s="40"/>
      <c r="E379" s="5"/>
      <c r="I379" s="5"/>
      <c r="M379" s="5"/>
    </row>
    <row r="380" spans="3:13" x14ac:dyDescent="0.2">
      <c r="C380" s="40"/>
      <c r="E380" s="5"/>
      <c r="I380" s="5"/>
      <c r="M380" s="5"/>
    </row>
    <row r="381" spans="3:13" x14ac:dyDescent="0.2">
      <c r="C381" s="40"/>
      <c r="E381" s="5"/>
      <c r="I381" s="5"/>
      <c r="M381" s="5"/>
    </row>
    <row r="382" spans="3:13" x14ac:dyDescent="0.2">
      <c r="C382" s="40"/>
      <c r="E382" s="5"/>
      <c r="I382" s="5"/>
      <c r="M382" s="5"/>
    </row>
    <row r="383" spans="3:13" x14ac:dyDescent="0.2">
      <c r="C383" s="40"/>
      <c r="E383" s="5"/>
      <c r="I383" s="5"/>
      <c r="M383" s="5"/>
    </row>
    <row r="384" spans="3:13" x14ac:dyDescent="0.2">
      <c r="C384" s="40"/>
      <c r="E384" s="5"/>
      <c r="I384" s="5"/>
      <c r="M384" s="5"/>
    </row>
    <row r="385" spans="3:13" x14ac:dyDescent="0.2">
      <c r="C385" s="40"/>
      <c r="E385" s="5"/>
      <c r="I385" s="5"/>
      <c r="M385" s="5"/>
    </row>
    <row r="386" spans="3:13" x14ac:dyDescent="0.2">
      <c r="C386" s="40"/>
      <c r="E386" s="5"/>
      <c r="I386" s="5"/>
      <c r="M386" s="5"/>
    </row>
    <row r="387" spans="3:13" x14ac:dyDescent="0.2">
      <c r="C387" s="40"/>
      <c r="E387" s="5"/>
      <c r="I387" s="5"/>
      <c r="M387" s="5"/>
    </row>
    <row r="388" spans="3:13" x14ac:dyDescent="0.2">
      <c r="C388" s="40"/>
      <c r="E388" s="5"/>
      <c r="I388" s="5"/>
      <c r="M388" s="5"/>
    </row>
    <row r="389" spans="3:13" x14ac:dyDescent="0.2">
      <c r="C389" s="40"/>
      <c r="E389" s="5"/>
      <c r="I389" s="5"/>
      <c r="M389" s="5"/>
    </row>
    <row r="390" spans="3:13" x14ac:dyDescent="0.2">
      <c r="C390" s="40"/>
      <c r="E390" s="5"/>
      <c r="I390" s="5"/>
      <c r="M390" s="5"/>
    </row>
    <row r="391" spans="3:13" x14ac:dyDescent="0.2">
      <c r="C391" s="40"/>
      <c r="E391" s="5"/>
      <c r="I391" s="5"/>
      <c r="M391" s="5"/>
    </row>
    <row r="392" spans="3:13" x14ac:dyDescent="0.2">
      <c r="C392" s="40"/>
      <c r="E392" s="5"/>
      <c r="I392" s="5"/>
      <c r="M392" s="5"/>
    </row>
    <row r="393" spans="3:13" x14ac:dyDescent="0.2">
      <c r="C393" s="40"/>
      <c r="E393" s="5"/>
      <c r="I393" s="5"/>
      <c r="M393" s="5"/>
    </row>
    <row r="394" spans="3:13" x14ac:dyDescent="0.2">
      <c r="C394" s="40"/>
      <c r="E394" s="5"/>
      <c r="I394" s="5"/>
      <c r="M394" s="5"/>
    </row>
    <row r="395" spans="3:13" x14ac:dyDescent="0.2">
      <c r="C395" s="40"/>
      <c r="E395" s="5"/>
      <c r="I395" s="5"/>
      <c r="M395" s="5"/>
    </row>
    <row r="396" spans="3:13" x14ac:dyDescent="0.2">
      <c r="C396" s="40"/>
      <c r="E396" s="5"/>
      <c r="I396" s="5"/>
      <c r="M396" s="5"/>
    </row>
    <row r="397" spans="3:13" x14ac:dyDescent="0.2">
      <c r="C397" s="40"/>
      <c r="E397" s="5"/>
      <c r="I397" s="5"/>
      <c r="M397" s="5"/>
    </row>
    <row r="398" spans="3:13" x14ac:dyDescent="0.2">
      <c r="C398" s="40"/>
      <c r="E398" s="5"/>
      <c r="I398" s="5"/>
      <c r="M398" s="5"/>
    </row>
    <row r="399" spans="3:13" x14ac:dyDescent="0.2">
      <c r="C399" s="40"/>
      <c r="E399" s="5"/>
      <c r="I399" s="5"/>
      <c r="M399" s="5"/>
    </row>
    <row r="400" spans="3:13" x14ac:dyDescent="0.2">
      <c r="C400" s="40"/>
      <c r="E400" s="5"/>
      <c r="I400" s="5"/>
      <c r="M400" s="5"/>
    </row>
    <row r="401" spans="3:13" x14ac:dyDescent="0.2">
      <c r="C401" s="40"/>
      <c r="E401" s="5"/>
      <c r="I401" s="5"/>
      <c r="M401" s="5"/>
    </row>
    <row r="402" spans="3:13" x14ac:dyDescent="0.2">
      <c r="C402" s="40"/>
      <c r="E402" s="5"/>
      <c r="I402" s="5"/>
      <c r="M402" s="5"/>
    </row>
    <row r="403" spans="3:13" x14ac:dyDescent="0.2">
      <c r="C403" s="40"/>
      <c r="E403" s="5"/>
      <c r="I403" s="5"/>
      <c r="M403" s="5"/>
    </row>
    <row r="404" spans="3:13" x14ac:dyDescent="0.2">
      <c r="C404" s="40"/>
      <c r="E404" s="5"/>
      <c r="I404" s="5"/>
      <c r="M404" s="5"/>
    </row>
    <row r="405" spans="3:13" x14ac:dyDescent="0.2">
      <c r="C405" s="40"/>
      <c r="E405" s="5"/>
      <c r="I405" s="5"/>
      <c r="M405" s="5"/>
    </row>
    <row r="406" spans="3:13" x14ac:dyDescent="0.2">
      <c r="C406" s="40"/>
      <c r="E406" s="5"/>
      <c r="I406" s="5"/>
      <c r="M406" s="5"/>
    </row>
    <row r="407" spans="3:13" x14ac:dyDescent="0.2">
      <c r="C407" s="40"/>
      <c r="E407" s="5"/>
      <c r="I407" s="5"/>
      <c r="M407" s="5"/>
    </row>
    <row r="408" spans="3:13" x14ac:dyDescent="0.2">
      <c r="C408" s="40"/>
      <c r="E408" s="5"/>
      <c r="I408" s="5"/>
      <c r="M408" s="5"/>
    </row>
    <row r="409" spans="3:13" x14ac:dyDescent="0.2">
      <c r="C409" s="40"/>
      <c r="E409" s="5"/>
      <c r="I409" s="5"/>
      <c r="M409" s="5"/>
    </row>
    <row r="410" spans="3:13" x14ac:dyDescent="0.2">
      <c r="C410" s="40"/>
      <c r="E410" s="5"/>
      <c r="I410" s="5"/>
      <c r="M410" s="5"/>
    </row>
    <row r="411" spans="3:13" x14ac:dyDescent="0.2">
      <c r="C411" s="40"/>
      <c r="E411" s="5"/>
      <c r="I411" s="5"/>
      <c r="M411" s="5"/>
    </row>
    <row r="412" spans="3:13" x14ac:dyDescent="0.2">
      <c r="C412" s="40"/>
      <c r="E412" s="5"/>
      <c r="I412" s="5"/>
      <c r="M412" s="5"/>
    </row>
    <row r="413" spans="3:13" x14ac:dyDescent="0.2">
      <c r="C413" s="40"/>
      <c r="E413" s="5"/>
      <c r="I413" s="5"/>
      <c r="M413" s="5"/>
    </row>
    <row r="414" spans="3:13" x14ac:dyDescent="0.2">
      <c r="C414" s="40"/>
      <c r="E414" s="5"/>
      <c r="I414" s="5"/>
      <c r="M414" s="5"/>
    </row>
    <row r="415" spans="3:13" x14ac:dyDescent="0.2">
      <c r="C415" s="40"/>
      <c r="E415" s="5"/>
      <c r="I415" s="5"/>
      <c r="M415" s="5"/>
    </row>
    <row r="416" spans="3:13" x14ac:dyDescent="0.2">
      <c r="C416" s="40"/>
      <c r="E416" s="5"/>
      <c r="I416" s="5"/>
      <c r="M416" s="5"/>
    </row>
    <row r="417" spans="3:13" x14ac:dyDescent="0.2">
      <c r="C417" s="40"/>
      <c r="E417" s="5"/>
      <c r="I417" s="5"/>
      <c r="M417" s="5"/>
    </row>
  </sheetData>
  <mergeCells count="6">
    <mergeCell ref="A1:A4"/>
    <mergeCell ref="B1:M1"/>
    <mergeCell ref="B2:E3"/>
    <mergeCell ref="F2:M2"/>
    <mergeCell ref="F3:I3"/>
    <mergeCell ref="J3:M3"/>
  </mergeCells>
  <pageMargins left="0.74803149606299213" right="0.74803149606299213" top="0.98425196850393704" bottom="0.98425196850393704" header="0.51181102362204722" footer="0.51181102362204722"/>
  <pageSetup scale="57" orientation="landscape" horizontalDpi="300" verticalDpi="300" r:id="rId1"/>
  <headerFooter alignWithMargins="0"/>
  <rowBreaks count="1" manualBreakCount="1">
    <brk id="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</vt:lpstr>
      <vt:lpstr>'2.'!Nyomtatási_terület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2021-05-31T09:16:17Z</dcterms:created>
  <dcterms:modified xsi:type="dcterms:W3CDTF">2021-05-31T09:16:35Z</dcterms:modified>
</cp:coreProperties>
</file>