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LAHÁSHÁGY\Dokumentumok\Jegyzőkönyvek 2021\2021. májusi döntések anyagai\Zárszámadás\"/>
    </mc:Choice>
  </mc:AlternateContent>
  <xr:revisionPtr revIDLastSave="0" documentId="8_{00748857-F4D1-43F1-997E-F6828466348C}" xr6:coauthVersionLast="46" xr6:coauthVersionMax="46" xr10:uidLastSave="{00000000-0000-0000-0000-000000000000}"/>
  <bookViews>
    <workbookView xWindow="-120" yWindow="-120" windowWidth="19440" windowHeight="15000" activeTab="2" xr2:uid="{296F1016-DD4F-44A9-97D7-7B8595A8A2CC}"/>
  </bookViews>
  <sheets>
    <sheet name="8.1" sheetId="1" r:id="rId1"/>
    <sheet name="8.2" sheetId="2" r:id="rId2"/>
    <sheet name="8.3" sheetId="3" r:id="rId3"/>
  </sheets>
  <definedNames>
    <definedName name="_ftn1" localSheetId="2">'8.3'!$A$27</definedName>
    <definedName name="_ftnref1" localSheetId="2">'8.3'!$A$18</definedName>
    <definedName name="_xlnm.Print_Titles" localSheetId="0">'8.1'!$2:$6</definedName>
    <definedName name="_xlnm.Print_Area" localSheetId="2">'8.3'!$A$1:$D$41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D14" i="3"/>
  <c r="D9" i="3"/>
  <c r="D7" i="3"/>
  <c r="D5" i="3"/>
  <c r="D38" i="3" s="1"/>
  <c r="C14" i="2"/>
  <c r="C18" i="2"/>
  <c r="C21" i="2"/>
  <c r="E66" i="1"/>
  <c r="D66" i="1"/>
  <c r="C66" i="1"/>
  <c r="D59" i="1"/>
  <c r="C59" i="1"/>
  <c r="E57" i="1"/>
  <c r="E56" i="1"/>
  <c r="E59" i="1" s="1"/>
  <c r="E54" i="1"/>
  <c r="D54" i="1"/>
  <c r="C54" i="1"/>
  <c r="E45" i="1"/>
  <c r="D45" i="1"/>
  <c r="C45" i="1"/>
  <c r="E40" i="1"/>
  <c r="E34" i="1" s="1"/>
  <c r="D40" i="1"/>
  <c r="C40" i="1"/>
  <c r="E35" i="1"/>
  <c r="D35" i="1"/>
  <c r="D34" i="1" s="1"/>
  <c r="C35" i="1"/>
  <c r="C34" i="1"/>
  <c r="E29" i="1"/>
  <c r="D29" i="1"/>
  <c r="C29" i="1"/>
  <c r="E27" i="1"/>
  <c r="E24" i="1" s="1"/>
  <c r="D27" i="1"/>
  <c r="D24" i="1"/>
  <c r="C24" i="1"/>
  <c r="E19" i="1"/>
  <c r="D19" i="1"/>
  <c r="C19" i="1"/>
  <c r="E17" i="1"/>
  <c r="D17" i="1"/>
  <c r="E15" i="1"/>
  <c r="E14" i="1" s="1"/>
  <c r="D15" i="1"/>
  <c r="C15" i="1"/>
  <c r="C14" i="1" s="1"/>
  <c r="D14" i="1"/>
  <c r="E13" i="1"/>
  <c r="D13" i="1"/>
  <c r="E12" i="1"/>
  <c r="E9" i="1" s="1"/>
  <c r="D12" i="1"/>
  <c r="C12" i="1"/>
  <c r="D10" i="1"/>
  <c r="C10" i="1"/>
  <c r="C9" i="1" s="1"/>
  <c r="C8" i="1" s="1"/>
  <c r="C51" i="1" s="1"/>
  <c r="C68" i="1" s="1"/>
  <c r="D9" i="1"/>
  <c r="D8" i="1" s="1"/>
  <c r="D51" i="1" s="1"/>
  <c r="D68" i="1" s="1"/>
  <c r="E8" i="1" l="1"/>
  <c r="E51" i="1" s="1"/>
  <c r="E68" i="1" s="1"/>
</calcChain>
</file>

<file path=xl/sharedStrings.xml><?xml version="1.0" encoding="utf-8"?>
<sst xmlns="http://schemas.openxmlformats.org/spreadsheetml/2006/main" count="236" uniqueCount="189">
  <si>
    <t>VAGYONKIMUTATÁS
a könyvviteli mérlegben értékkel szereplő eszközökről
2020. év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</si>
  <si>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</si>
  <si>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</si>
  <si>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</si>
  <si>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</si>
  <si>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</si>
  <si>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</si>
  <si>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</si>
  <si>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</si>
  <si>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>B</t>
  </si>
  <si>
    <t>C</t>
  </si>
  <si>
    <t>D</t>
  </si>
  <si>
    <t>E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</si>
  <si>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</si>
  <si>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</si>
  <si>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</si>
  <si>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</si>
  <si>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</si>
  <si>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</si>
  <si>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</si>
  <si>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</si>
  <si>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</si>
  <si>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</si>
  <si>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</si>
  <si>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</si>
  <si>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</si>
  <si>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</si>
  <si>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</si>
  <si>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</si>
  <si>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</si>
  <si>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</si>
  <si>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</si>
  <si>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10.</t>
  </si>
  <si>
    <t>2.3. Korlátozottan forgalomképes gépek, berendezések, felszerelések, járművek</t>
  </si>
  <si>
    <t>11.</t>
  </si>
  <si>
    <t>2.4. Üzleti gépek, berendezések, felszerelések, járművek</t>
  </si>
  <si>
    <t>12.</t>
  </si>
  <si>
    <t>3. Tenyészállatok (14+15+16+17)</t>
  </si>
  <si>
    <t>13.</t>
  </si>
  <si>
    <t>3.1. Forgalomképtelen tenyészállatok</t>
  </si>
  <si>
    <t>14.</t>
  </si>
  <si>
    <t>3.2. Nemzetgazdasági szempontból kiemelt jelentőségű tenyészállatok</t>
  </si>
  <si>
    <t>15.</t>
  </si>
  <si>
    <t>3.3. Korlátozottan forgalomképes tenyészállatok</t>
  </si>
  <si>
    <t>16.</t>
  </si>
  <si>
    <t>3.4. Üzleti tenyészállatok</t>
  </si>
  <si>
    <t>17.</t>
  </si>
  <si>
    <t>4. Beruházások, felújítások (19+20+21+22)</t>
  </si>
  <si>
    <t>18.</t>
  </si>
  <si>
    <t>4.1. Forgalomképtelen beruházások, felújítások</t>
  </si>
  <si>
    <t>19.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</si>
  <si>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</si>
  <si>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</si>
  <si>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</si>
  <si>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</si>
  <si>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</si>
  <si>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</si>
  <si>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</si>
  <si>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</si>
  <si>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</si>
  <si>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</si>
  <si>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
      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</si>
  <si>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</si>
  <si>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</si>
  <si>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</si>
  <si>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</si>
  <si>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</si>
  <si>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</si>
  <si>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</si>
  <si>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</si>
  <si>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</si>
  <si>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</si>
  <si>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</si>
  <si>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</si>
  <si>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</si>
  <si>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</si>
  <si>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</si>
  <si>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</si>
  <si>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</si>
  <si>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</si>
  <si>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</si>
  <si>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</si>
  <si>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</si>
  <si>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</si>
  <si>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</si>
  <si>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</si>
  <si>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</si>
  <si>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</si>
  <si>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</si>
  <si>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</si>
  <si>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</si>
  <si>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</si>
  <si>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</si>
  <si>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</si>
  <si>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</si>
  <si>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</si>
  <si>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</si>
  <si>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</si>
  <si>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</si>
  <si>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</si>
  <si>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</si>
  <si>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</si>
  <si>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</si>
  <si>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</si>
  <si>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</si>
  <si>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</si>
  <si>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</si>
  <si>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</si>
  <si>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</si>
  <si>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</si>
  <si>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</si>
  <si>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</si>
  <si>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</si>
  <si>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</si>
  <si>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</si>
  <si>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</si>
  <si>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</si>
  <si>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</si>
  <si>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</si>
  <si>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</si>
  <si>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</si>
  <si>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</si>
  <si>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</si>
  <si>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</si>
  <si>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</si>
  <si>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</si>
  <si>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</si>
  <si>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E/I Előzetesen felszámított általános forgalmi adó elszámolása</t>
  </si>
  <si>
    <t>58.</t>
  </si>
  <si>
    <t>E/II Fizetendő általános forgalmi adó elszámolása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</si>
  <si>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</si>
  <si>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</si>
  <si>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</si>
  <si>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</si>
  <si>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</si>
  <si>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</si>
  <si>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</si>
  <si>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FORRÁSOK ÖSSZESEN  (07+11+12+13)</t>
  </si>
  <si>
    <t>J) PASSZÍV IDŐBELI ELHATÁROLÁSOK</t>
  </si>
  <si>
    <t>I) KINCSTÁRI SZÁMLAVEZETÉSSEL KAPCSOLATOS ELSZÁMOLÁSOK</t>
  </si>
  <si>
    <t>H) KÖTELEZETTSÉGEK (08+09+10)</t>
  </si>
  <si>
    <t>III. Kötelezettség jellegű sajátos elszámolások</t>
  </si>
  <si>
    <t>II. Költségvetési évet követően esedékes kötelezettségek</t>
  </si>
  <si>
    <t>I. Költségvetési évben esedékes kötelezettségek</t>
  </si>
  <si>
    <t>G) SAJÁT TŐKE (01+….+06)</t>
  </si>
  <si>
    <t>VI. Mérleg szerinti eredmény</t>
  </si>
  <si>
    <t>V. Eszközök értékhelyesbítésének forrása</t>
  </si>
  <si>
    <t>IV. Felhalmozott eredmény</t>
  </si>
  <si>
    <t>III. Egyéb eszközök induláskori értéke és változásai</t>
  </si>
  <si>
    <t>II. Nemzeti vagyon változásai</t>
  </si>
  <si>
    <t>I. Nemzeti vagyon induláskori értéke</t>
  </si>
  <si>
    <t>A</t>
  </si>
  <si>
    <t>állományi 
érték</t>
  </si>
  <si>
    <t>FORRÁSOK</t>
  </si>
  <si>
    <t>2020. év</t>
  </si>
  <si>
    <t>VAGYONKIMUTATÁS
a könyvviteli mérlegben értékkel szereplő forrásokról</t>
  </si>
  <si>
    <t>VAGYONKIMUTATÁS
az érték nélkül nyilvántartott eszközökről
2020. év</t>
  </si>
  <si>
    <t>Megnevezés</t>
  </si>
  <si>
    <t>Mennyiség
(db)</t>
  </si>
  <si>
    <t>Értéke
(E Ft)</t>
  </si>
  <si>
    <t>„0”-ra leírt eszközök</t>
  </si>
  <si>
    <t>1.</t>
  </si>
  <si>
    <t>Használatban lévő kisértékű immateriális javak</t>
  </si>
  <si>
    <t>2.</t>
  </si>
  <si>
    <t>Használatban lévő kisértékű tárgyi eszközök</t>
  </si>
  <si>
    <t>3.</t>
  </si>
  <si>
    <t>Készletek</t>
  </si>
  <si>
    <t>4.</t>
  </si>
  <si>
    <t>01 számlacsoportban nyilvántartott befektetett eszközök (6+…+9)</t>
  </si>
  <si>
    <t>5.</t>
  </si>
  <si>
    <t>Államháztartáson belüli vagyonkezelésbe adott eszközök</t>
  </si>
  <si>
    <t>6.</t>
  </si>
  <si>
    <t>Bérbe vett befektetett eszközök</t>
  </si>
  <si>
    <t>7.</t>
  </si>
  <si>
    <t>Letétbe, bizományba, üzemeltetésre átvett befektetett eszközök</t>
  </si>
  <si>
    <t>8.</t>
  </si>
  <si>
    <t> PPP konstrukcióban használt befektetett eszközök</t>
  </si>
  <si>
    <t>9.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</si>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</sst>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#,###__;\-#,###__"/>
    <numFmt numFmtId="166" formatCode="#,###\ _F_t;\-#,###\ _F_t"/>
  </numFmts>
  <fonts count="24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6" fillId="0" borderId="0"/>
  </cellStyleXfs>
  <cellXfs count="100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textRotation="90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textRotation="90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textRotation="90"/>
    </xf>
    <xf numFmtId="0" fontId="4" fillId="0" borderId="7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9" fillId="0" borderId="15" xfId="1" applyFont="1" applyBorder="1" applyAlignment="1">
      <alignment vertical="center" wrapText="1"/>
    </xf>
    <xf numFmtId="164" fontId="10" fillId="0" borderId="3" xfId="2" applyNumberFormat="1" applyFont="1" applyBorder="1" applyAlignment="1">
      <alignment horizontal="center" vertical="center"/>
    </xf>
    <xf numFmtId="165" fontId="11" fillId="0" borderId="3" xfId="1" applyNumberFormat="1" applyFont="1" applyBorder="1" applyAlignment="1" applyProtection="1">
      <alignment horizontal="right" vertical="center" wrapText="1"/>
      <protection locked="0"/>
    </xf>
    <xf numFmtId="165" fontId="11" fillId="0" borderId="16" xfId="1" applyNumberFormat="1" applyFont="1" applyBorder="1" applyAlignment="1" applyProtection="1">
      <alignment horizontal="right" vertical="center" wrapText="1"/>
      <protection locked="0"/>
    </xf>
    <xf numFmtId="0" fontId="1" fillId="0" borderId="0" xfId="1" applyAlignment="1">
      <alignment vertical="center"/>
    </xf>
    <xf numFmtId="0" fontId="9" fillId="0" borderId="17" xfId="1" applyFont="1" applyBorder="1" applyAlignment="1">
      <alignment vertical="center" wrapText="1"/>
    </xf>
    <xf numFmtId="164" fontId="10" fillId="0" borderId="7" xfId="2" applyNumberFormat="1" applyFont="1" applyBorder="1" applyAlignment="1">
      <alignment horizontal="center" vertical="center"/>
    </xf>
    <xf numFmtId="165" fontId="11" fillId="0" borderId="7" xfId="1" applyNumberFormat="1" applyFont="1" applyBorder="1" applyAlignment="1">
      <alignment horizontal="right" vertical="center" wrapText="1"/>
    </xf>
    <xf numFmtId="165" fontId="11" fillId="0" borderId="11" xfId="1" applyNumberFormat="1" applyFont="1" applyBorder="1" applyAlignment="1">
      <alignment horizontal="right" vertical="center" wrapText="1"/>
    </xf>
    <xf numFmtId="0" fontId="12" fillId="0" borderId="17" xfId="1" applyFont="1" applyBorder="1" applyAlignment="1">
      <alignment horizontal="left" vertical="center" wrapText="1" indent="1"/>
    </xf>
    <xf numFmtId="165" fontId="13" fillId="0" borderId="7" xfId="1" applyNumberFormat="1" applyFont="1" applyBorder="1" applyAlignment="1" applyProtection="1">
      <alignment horizontal="right" vertical="center" wrapText="1"/>
      <protection locked="0"/>
    </xf>
    <xf numFmtId="165" fontId="13" fillId="0" borderId="11" xfId="1" applyNumberFormat="1" applyFont="1" applyBorder="1" applyAlignment="1" applyProtection="1">
      <alignment horizontal="right" vertical="center" wrapText="1"/>
      <protection locked="0"/>
    </xf>
    <xf numFmtId="165" fontId="13" fillId="0" borderId="7" xfId="1" applyNumberFormat="1" applyFont="1" applyBorder="1" applyAlignment="1">
      <alignment horizontal="right" vertical="center" wrapText="1"/>
    </xf>
    <xf numFmtId="165" fontId="13" fillId="0" borderId="11" xfId="1" applyNumberFormat="1" applyFont="1" applyBorder="1" applyAlignment="1">
      <alignment horizontal="right" vertical="center" wrapText="1"/>
    </xf>
    <xf numFmtId="0" fontId="9" fillId="0" borderId="12" xfId="1" applyFont="1" applyBorder="1" applyAlignment="1">
      <alignment vertical="center" wrapText="1"/>
    </xf>
    <xf numFmtId="164" fontId="10" fillId="0" borderId="13" xfId="2" applyNumberFormat="1" applyFont="1" applyBorder="1" applyAlignment="1">
      <alignment horizontal="center" vertical="center"/>
    </xf>
    <xf numFmtId="165" fontId="11" fillId="0" borderId="13" xfId="1" applyNumberFormat="1" applyFont="1" applyBorder="1" applyAlignment="1">
      <alignment horizontal="right" vertical="center" wrapText="1"/>
    </xf>
    <xf numFmtId="165" fontId="11" fillId="0" borderId="14" xfId="1" applyNumberFormat="1" applyFont="1" applyBorder="1" applyAlignment="1">
      <alignment horizontal="right" vertical="center" wrapText="1"/>
    </xf>
    <xf numFmtId="0" fontId="13" fillId="0" borderId="0" xfId="1" applyFont="1"/>
    <xf numFmtId="3" fontId="1" fillId="0" borderId="0" xfId="1" applyNumberFormat="1"/>
    <xf numFmtId="3" fontId="1" fillId="0" borderId="0" xfId="1" applyNumberFormat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6" fillId="0" borderId="0" xfId="2" applyAlignment="1">
      <alignment vertical="center"/>
    </xf>
    <xf numFmtId="0" fontId="14" fillId="0" borderId="0" xfId="2" applyFont="1" applyAlignment="1">
      <alignment horizontal="center" vertical="center"/>
    </xf>
    <xf numFmtId="0" fontId="6" fillId="0" borderId="0" xfId="2" applyAlignment="1">
      <alignment vertical="center" wrapText="1"/>
    </xf>
    <xf numFmtId="0" fontId="1" fillId="0" borderId="0" xfId="1" applyAlignment="1">
      <alignment horizontal="center"/>
    </xf>
    <xf numFmtId="166" fontId="15" fillId="0" borderId="14" xfId="2" applyNumberFormat="1" applyFont="1" applyBorder="1" applyAlignment="1">
      <alignment vertical="center"/>
    </xf>
    <xf numFmtId="0" fontId="15" fillId="0" borderId="12" xfId="2" applyFont="1" applyBorder="1" applyAlignment="1">
      <alignment horizontal="left" vertical="center" wrapText="1"/>
    </xf>
    <xf numFmtId="166" fontId="10" fillId="0" borderId="11" xfId="2" applyNumberFormat="1" applyFont="1" applyBorder="1" applyAlignment="1" applyProtection="1">
      <alignment vertical="center"/>
      <protection locked="0"/>
    </xf>
    <xf numFmtId="0" fontId="16" fillId="0" borderId="0" xfId="2" applyFont="1" applyAlignment="1">
      <alignment vertical="center"/>
    </xf>
    <xf numFmtId="166" fontId="15" fillId="0" borderId="11" xfId="2" applyNumberFormat="1" applyFont="1" applyBorder="1" applyAlignment="1">
      <alignment vertical="center"/>
    </xf>
    <xf numFmtId="166" fontId="15" fillId="0" borderId="11" xfId="2" applyNumberFormat="1" applyFont="1" applyBorder="1" applyAlignment="1" applyProtection="1">
      <alignment vertical="center"/>
      <protection locked="0"/>
    </xf>
    <xf numFmtId="166" fontId="10" fillId="0" borderId="8" xfId="2" applyNumberFormat="1" applyFont="1" applyBorder="1" applyAlignment="1" applyProtection="1">
      <alignment vertical="center"/>
      <protection locked="0"/>
    </xf>
    <xf numFmtId="164" fontId="10" fillId="0" borderId="10" xfId="2" applyNumberFormat="1" applyFont="1" applyBorder="1" applyAlignment="1">
      <alignment horizontal="center" vertical="center"/>
    </xf>
    <xf numFmtId="49" fontId="16" fillId="0" borderId="0" xfId="2" applyNumberFormat="1" applyFont="1" applyAlignment="1">
      <alignment horizontal="center" vertical="center"/>
    </xf>
    <xf numFmtId="49" fontId="15" fillId="0" borderId="14" xfId="2" applyNumberFormat="1" applyFont="1" applyBorder="1" applyAlignment="1">
      <alignment horizontal="center" vertical="center"/>
    </xf>
    <xf numFmtId="49" fontId="15" fillId="0" borderId="13" xfId="2" applyNumberFormat="1" applyFont="1" applyBorder="1" applyAlignment="1">
      <alignment horizontal="center" vertical="center"/>
    </xf>
    <xf numFmtId="49" fontId="15" fillId="0" borderId="12" xfId="2" applyNumberFormat="1" applyFont="1" applyBorder="1" applyAlignment="1">
      <alignment horizontal="center" vertical="center" wrapText="1"/>
    </xf>
    <xf numFmtId="0" fontId="6" fillId="0" borderId="0" xfId="2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textRotation="90"/>
    </xf>
    <xf numFmtId="0" fontId="18" fillId="0" borderId="17" xfId="2" applyFont="1" applyBorder="1" applyAlignment="1">
      <alignment horizontal="center" vertical="center" wrapText="1"/>
    </xf>
    <xf numFmtId="0" fontId="17" fillId="0" borderId="16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textRotation="90"/>
    </xf>
    <xf numFmtId="0" fontId="18" fillId="0" borderId="15" xfId="2" applyFont="1" applyBorder="1" applyAlignment="1">
      <alignment horizontal="center" vertical="center" wrapText="1"/>
    </xf>
    <xf numFmtId="0" fontId="19" fillId="0" borderId="0" xfId="2" applyFont="1" applyAlignment="1">
      <alignment horizontal="right" vertical="center"/>
    </xf>
    <xf numFmtId="0" fontId="18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textRotation="90"/>
    </xf>
    <xf numFmtId="0" fontId="21" fillId="0" borderId="2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 wrapText="1"/>
    </xf>
    <xf numFmtId="0" fontId="21" fillId="0" borderId="20" xfId="1" applyFont="1" applyBorder="1" applyAlignment="1">
      <alignment horizontal="center" vertical="center" wrapText="1"/>
    </xf>
    <xf numFmtId="0" fontId="13" fillId="0" borderId="17" xfId="1" applyFont="1" applyBorder="1" applyProtection="1">
      <protection locked="0"/>
    </xf>
    <xf numFmtId="0" fontId="13" fillId="0" borderId="10" xfId="1" applyFont="1" applyBorder="1" applyAlignment="1">
      <alignment horizontal="right" indent="1"/>
    </xf>
    <xf numFmtId="3" fontId="13" fillId="0" borderId="10" xfId="1" applyNumberFormat="1" applyFont="1" applyBorder="1" applyProtection="1">
      <protection locked="0"/>
    </xf>
    <xf numFmtId="3" fontId="13" fillId="0" borderId="8" xfId="1" applyNumberFormat="1" applyFont="1" applyBorder="1" applyProtection="1">
      <protection locked="0"/>
    </xf>
    <xf numFmtId="0" fontId="13" fillId="0" borderId="7" xfId="1" applyFont="1" applyBorder="1" applyAlignment="1">
      <alignment horizontal="right" indent="1"/>
    </xf>
    <xf numFmtId="3" fontId="13" fillId="0" borderId="7" xfId="1" applyNumberFormat="1" applyFont="1" applyBorder="1" applyProtection="1">
      <protection locked="0"/>
    </xf>
    <xf numFmtId="3" fontId="13" fillId="0" borderId="11" xfId="1" applyNumberFormat="1" applyFont="1" applyBorder="1" applyProtection="1">
      <protection locked="0"/>
    </xf>
    <xf numFmtId="0" fontId="13" fillId="0" borderId="21" xfId="1" applyFont="1" applyBorder="1" applyProtection="1">
      <protection locked="0"/>
    </xf>
    <xf numFmtId="0" fontId="13" fillId="0" borderId="22" xfId="1" applyFont="1" applyBorder="1" applyAlignment="1">
      <alignment horizontal="right" indent="1"/>
    </xf>
    <xf numFmtId="3" fontId="13" fillId="0" borderId="22" xfId="1" applyNumberFormat="1" applyFont="1" applyBorder="1" applyProtection="1">
      <protection locked="0"/>
    </xf>
    <xf numFmtId="3" fontId="13" fillId="0" borderId="23" xfId="1" applyNumberFormat="1" applyFont="1" applyBorder="1" applyProtection="1">
      <protection locked="0"/>
    </xf>
    <xf numFmtId="0" fontId="9" fillId="0" borderId="18" xfId="1" applyFont="1" applyBorder="1" applyProtection="1">
      <protection locked="0"/>
    </xf>
    <xf numFmtId="0" fontId="13" fillId="0" borderId="19" xfId="1" applyFont="1" applyBorder="1" applyAlignment="1">
      <alignment horizontal="right" indent="1"/>
    </xf>
    <xf numFmtId="3" fontId="13" fillId="0" borderId="19" xfId="1" applyNumberFormat="1" applyFont="1" applyBorder="1" applyProtection="1">
      <protection locked="0"/>
    </xf>
    <xf numFmtId="166" fontId="15" fillId="0" borderId="20" xfId="2" applyNumberFormat="1" applyFont="1" applyBorder="1" applyAlignment="1">
      <alignment vertical="center"/>
    </xf>
    <xf numFmtId="0" fontId="13" fillId="0" borderId="9" xfId="1" applyFont="1" applyBorder="1" applyProtection="1">
      <protection locked="0"/>
    </xf>
    <xf numFmtId="0" fontId="21" fillId="0" borderId="24" xfId="1" applyFont="1" applyBorder="1" applyAlignment="1">
      <alignment horizontal="left"/>
    </xf>
    <xf numFmtId="0" fontId="21" fillId="0" borderId="25" xfId="1" applyFont="1" applyBorder="1" applyAlignment="1">
      <alignment horizontal="left"/>
    </xf>
    <xf numFmtId="3" fontId="13" fillId="0" borderId="26" xfId="1" applyNumberFormat="1" applyFont="1" applyBorder="1"/>
    <xf numFmtId="0" fontId="22" fillId="0" borderId="0" xfId="1" applyFont="1"/>
    <xf numFmtId="0" fontId="23" fillId="0" borderId="0" xfId="1" applyFont="1"/>
    <xf numFmtId="3" fontId="1" fillId="0" borderId="0" xfId="1" applyNumberFormat="1" applyAlignment="1">
      <alignment horizontal="center"/>
    </xf>
  </cellXfs>
  <cellStyles count="3">
    <cellStyle name="Normál" xfId="0" builtinId="0"/>
    <cellStyle name="Normál_VAGYONK" xfId="2" xr:uid="{99A20377-D380-43FD-9DF1-364FADE8F008}"/>
    <cellStyle name="Normál_VAGYONKIM" xfId="1" xr:uid="{61133A8D-3A03-446E-9D65-A69A994A7B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F816B-42C0-4991-A43B-02B089A9197E}">
  <sheetPr>
    <tabColor indexed="50"/>
  </sheetPr>
  <dimension ref="A1:E73"/>
  <sheetViews>
    <sheetView topLeftCell="A51" zoomScale="140" zoomScaleNormal="140" zoomScaleSheetLayoutView="120" workbookViewId="0">
      <selection activeCell="E64" sqref="E64"/>
    </sheetView>
  </sheetViews>
  <sheetFormatPr defaultColWidth="10.28515625" defaultRowHeight="15.75" x14ac:dyDescent="0.25"/>
  <cols>
    <col min="1" max="1" width="57.5703125" style="3" customWidth="1"/>
    <col min="2" max="2" width="5.28515625" style="4" customWidth="1"/>
    <col min="3" max="4" width="10.42578125" style="3" customWidth="1"/>
    <col min="5" max="5" width="10.42578125" style="44" customWidth="1"/>
    <col min="6" max="16384" width="10.28515625" style="3"/>
  </cols>
  <sheetData>
    <row r="1" spans="1:5" ht="49.5" customHeight="1" x14ac:dyDescent="0.25">
      <c r="A1" s="1" t="s">
        <v>0</v>
      </c>
      <c r="B1" s="2"/>
      <c r="C1" s="2"/>
      <c r="D1" s="2"/>
      <c r="E1" s="2"/>
    </row>
    <row r="2" spans="1:5" ht="16.5" thickBot="1" x14ac:dyDescent="0.3">
      <c r="C2" s="5" t="s">
        <v>1</v>
      </c>
      <c r="D2" s="5"/>
      <c r="E2" s="5"/>
    </row>
    <row r="3" spans="1:5" ht="15.75" customHeight="1" x14ac:dyDescent="0.25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</row>
    <row r="4" spans="1:5" ht="11.25" customHeight="1" x14ac:dyDescent="0.25">
      <c r="A4" s="10"/>
      <c r="B4" s="11"/>
      <c r="C4" s="12"/>
      <c r="D4" s="12"/>
      <c r="E4" s="13"/>
    </row>
    <row r="5" spans="1:5" x14ac:dyDescent="0.25">
      <c r="A5" s="14"/>
      <c r="B5" s="15"/>
      <c r="C5" s="16" t="s">
        <v>7</v>
      </c>
      <c r="D5" s="16"/>
      <c r="E5" s="17"/>
    </row>
    <row r="6" spans="1:5" s="21" customFormat="1" ht="16.5" thickBot="1" x14ac:dyDescent="0.3">
      <c r="A6" s="18" t="s">
        <v>8</v>
      </c>
      <c r="B6" s="19" t="s">
        <v>9</v>
      </c>
      <c r="C6" s="19" t="s">
        <v>10</v>
      </c>
      <c r="D6" s="19" t="s">
        <v>11</v>
      </c>
      <c r="E6" s="20" t="s">
        <v>12</v>
      </c>
    </row>
    <row r="7" spans="1:5" s="26" customFormat="1" x14ac:dyDescent="0.25">
      <c r="A7" s="22" t="s">
        <v>13</v>
      </c>
      <c r="B7" s="23" t="s">
        <v>14</v>
      </c>
      <c r="C7" s="24">
        <v>4500</v>
      </c>
      <c r="D7" s="24">
        <v>56</v>
      </c>
      <c r="E7" s="25">
        <v>56</v>
      </c>
    </row>
    <row r="8" spans="1:5" s="26" customFormat="1" x14ac:dyDescent="0.25">
      <c r="A8" s="27" t="s">
        <v>15</v>
      </c>
      <c r="B8" s="28" t="s">
        <v>16</v>
      </c>
      <c r="C8" s="29">
        <f>+C9+C14+C19+C24+C29</f>
        <v>355125</v>
      </c>
      <c r="D8" s="29">
        <f>+D9+D14+D19+D24+D29</f>
        <v>273825</v>
      </c>
      <c r="E8" s="30">
        <f>+E9+E14+E19+E24+E29</f>
        <v>273825</v>
      </c>
    </row>
    <row r="9" spans="1:5" s="26" customFormat="1" x14ac:dyDescent="0.25">
      <c r="A9" s="27" t="s">
        <v>17</v>
      </c>
      <c r="B9" s="28" t="s">
        <v>18</v>
      </c>
      <c r="C9" s="29">
        <f>+C10+C11+C12+C13</f>
        <v>326813</v>
      </c>
      <c r="D9" s="29">
        <f>+D10+D11+D12+D13</f>
        <v>269538</v>
      </c>
      <c r="E9" s="30">
        <f>+E10+E11+E12+E13</f>
        <v>269538</v>
      </c>
    </row>
    <row r="10" spans="1:5" s="26" customFormat="1" x14ac:dyDescent="0.25">
      <c r="A10" s="31" t="s">
        <v>19</v>
      </c>
      <c r="B10" s="28" t="s">
        <v>20</v>
      </c>
      <c r="C10" s="32">
        <f>211427+12450+20327</f>
        <v>244204</v>
      </c>
      <c r="D10" s="32">
        <f>191571+8515+10000</f>
        <v>210086</v>
      </c>
      <c r="E10" s="32">
        <v>210086</v>
      </c>
    </row>
    <row r="11" spans="1:5" s="26" customFormat="1" ht="26.25" customHeight="1" x14ac:dyDescent="0.25">
      <c r="A11" s="31" t="s">
        <v>21</v>
      </c>
      <c r="B11" s="28" t="s">
        <v>22</v>
      </c>
      <c r="C11" s="32"/>
      <c r="D11" s="32"/>
      <c r="E11" s="33"/>
    </row>
    <row r="12" spans="1:5" s="26" customFormat="1" ht="22.5" x14ac:dyDescent="0.25">
      <c r="A12" s="31" t="s">
        <v>23</v>
      </c>
      <c r="B12" s="28" t="s">
        <v>24</v>
      </c>
      <c r="C12" s="32">
        <f>57712+10197</f>
        <v>67909</v>
      </c>
      <c r="D12" s="32">
        <f>42563+2000+3000-108</f>
        <v>47455</v>
      </c>
      <c r="E12" s="33">
        <f>+D12</f>
        <v>47455</v>
      </c>
    </row>
    <row r="13" spans="1:5" s="26" customFormat="1" x14ac:dyDescent="0.25">
      <c r="A13" s="31" t="s">
        <v>25</v>
      </c>
      <c r="B13" s="28" t="s">
        <v>26</v>
      </c>
      <c r="C13" s="32">
        <v>14700</v>
      </c>
      <c r="D13" s="32">
        <f>14510-64-2449</f>
        <v>11997</v>
      </c>
      <c r="E13" s="33">
        <f>+D13</f>
        <v>11997</v>
      </c>
    </row>
    <row r="14" spans="1:5" s="26" customFormat="1" x14ac:dyDescent="0.25">
      <c r="A14" s="27" t="s">
        <v>27</v>
      </c>
      <c r="B14" s="28" t="s">
        <v>28</v>
      </c>
      <c r="C14" s="34">
        <f>+C15+C16+C17+C18</f>
        <v>24832</v>
      </c>
      <c r="D14" s="34">
        <f>+D15+D16+D17+D18</f>
        <v>807</v>
      </c>
      <c r="E14" s="35">
        <f>+E15+E16+E17+E18</f>
        <v>807</v>
      </c>
    </row>
    <row r="15" spans="1:5" s="26" customFormat="1" x14ac:dyDescent="0.25">
      <c r="A15" s="31" t="s">
        <v>29</v>
      </c>
      <c r="B15" s="28" t="s">
        <v>30</v>
      </c>
      <c r="C15" s="32">
        <f>4542+194</f>
        <v>4736</v>
      </c>
      <c r="D15" s="32">
        <f>3824-3000+259+108-400</f>
        <v>791</v>
      </c>
      <c r="E15" s="33">
        <f>+D15</f>
        <v>791</v>
      </c>
    </row>
    <row r="16" spans="1:5" s="26" customFormat="1" ht="22.5" x14ac:dyDescent="0.25">
      <c r="A16" s="31" t="s">
        <v>31</v>
      </c>
      <c r="B16" s="28" t="s">
        <v>32</v>
      </c>
      <c r="C16" s="32"/>
      <c r="D16" s="32"/>
      <c r="E16" s="33"/>
    </row>
    <row r="17" spans="1:5" s="26" customFormat="1" x14ac:dyDescent="0.25">
      <c r="A17" s="31" t="s">
        <v>33</v>
      </c>
      <c r="B17" s="28" t="s">
        <v>34</v>
      </c>
      <c r="C17" s="32">
        <v>13225</v>
      </c>
      <c r="D17" s="32">
        <f>68-52</f>
        <v>16</v>
      </c>
      <c r="E17" s="33">
        <f>+D17</f>
        <v>16</v>
      </c>
    </row>
    <row r="18" spans="1:5" s="26" customFormat="1" x14ac:dyDescent="0.25">
      <c r="A18" s="31" t="s">
        <v>35</v>
      </c>
      <c r="B18" s="28" t="s">
        <v>36</v>
      </c>
      <c r="C18" s="32">
        <v>6871</v>
      </c>
      <c r="D18" s="32">
        <v>0</v>
      </c>
      <c r="E18" s="33">
        <v>0</v>
      </c>
    </row>
    <row r="19" spans="1:5" s="26" customFormat="1" x14ac:dyDescent="0.25">
      <c r="A19" s="27" t="s">
        <v>37</v>
      </c>
      <c r="B19" s="28" t="s">
        <v>38</v>
      </c>
      <c r="C19" s="34">
        <f>+C20+C21+C22+C23</f>
        <v>0</v>
      </c>
      <c r="D19" s="34">
        <f>+D20+D21+D22+D23</f>
        <v>0</v>
      </c>
      <c r="E19" s="35">
        <f>+E20+E21+E22+E23</f>
        <v>0</v>
      </c>
    </row>
    <row r="20" spans="1:5" s="26" customFormat="1" x14ac:dyDescent="0.25">
      <c r="A20" s="31" t="s">
        <v>39</v>
      </c>
      <c r="B20" s="28" t="s">
        <v>40</v>
      </c>
      <c r="C20" s="32"/>
      <c r="D20" s="32"/>
      <c r="E20" s="33"/>
    </row>
    <row r="21" spans="1:5" s="26" customFormat="1" x14ac:dyDescent="0.25">
      <c r="A21" s="31" t="s">
        <v>41</v>
      </c>
      <c r="B21" s="28" t="s">
        <v>42</v>
      </c>
      <c r="C21" s="32"/>
      <c r="D21" s="32"/>
      <c r="E21" s="33"/>
    </row>
    <row r="22" spans="1:5" s="26" customFormat="1" x14ac:dyDescent="0.25">
      <c r="A22" s="31" t="s">
        <v>43</v>
      </c>
      <c r="B22" s="28" t="s">
        <v>44</v>
      </c>
      <c r="C22" s="32"/>
      <c r="D22" s="32"/>
      <c r="E22" s="33"/>
    </row>
    <row r="23" spans="1:5" s="26" customFormat="1" x14ac:dyDescent="0.25">
      <c r="A23" s="31" t="s">
        <v>45</v>
      </c>
      <c r="B23" s="28" t="s">
        <v>46</v>
      </c>
      <c r="C23" s="32"/>
      <c r="D23" s="32"/>
      <c r="E23" s="33"/>
    </row>
    <row r="24" spans="1:5" s="26" customFormat="1" x14ac:dyDescent="0.25">
      <c r="A24" s="27" t="s">
        <v>47</v>
      </c>
      <c r="B24" s="28" t="s">
        <v>48</v>
      </c>
      <c r="C24" s="34">
        <f>+C25+C26+C27+C28</f>
        <v>3480</v>
      </c>
      <c r="D24" s="34">
        <f>+D25+D26+D27+D28</f>
        <v>3480</v>
      </c>
      <c r="E24" s="35">
        <f>+E25+E26+E27+E28</f>
        <v>3480</v>
      </c>
    </row>
    <row r="25" spans="1:5" s="26" customFormat="1" x14ac:dyDescent="0.25">
      <c r="A25" s="31" t="s">
        <v>49</v>
      </c>
      <c r="B25" s="28" t="s">
        <v>50</v>
      </c>
      <c r="C25" s="32"/>
      <c r="D25" s="32">
        <v>0</v>
      </c>
      <c r="E25" s="33">
        <v>0</v>
      </c>
    </row>
    <row r="26" spans="1:5" s="26" customFormat="1" x14ac:dyDescent="0.25">
      <c r="A26" s="31" t="s">
        <v>51</v>
      </c>
      <c r="B26" s="28" t="s">
        <v>52</v>
      </c>
      <c r="C26" s="32"/>
      <c r="D26" s="32"/>
      <c r="E26" s="33"/>
    </row>
    <row r="27" spans="1:5" s="26" customFormat="1" x14ac:dyDescent="0.25">
      <c r="A27" s="31" t="s">
        <v>53</v>
      </c>
      <c r="B27" s="28" t="s">
        <v>54</v>
      </c>
      <c r="C27" s="32">
        <v>3480</v>
      </c>
      <c r="D27" s="32">
        <f>+C27</f>
        <v>3480</v>
      </c>
      <c r="E27" s="33">
        <f>+D27</f>
        <v>3480</v>
      </c>
    </row>
    <row r="28" spans="1:5" s="26" customFormat="1" x14ac:dyDescent="0.25">
      <c r="A28" s="31" t="s">
        <v>55</v>
      </c>
      <c r="B28" s="28" t="s">
        <v>56</v>
      </c>
      <c r="C28" s="32"/>
      <c r="D28" s="32"/>
      <c r="E28" s="33"/>
    </row>
    <row r="29" spans="1:5" s="26" customFormat="1" x14ac:dyDescent="0.25">
      <c r="A29" s="27" t="s">
        <v>57</v>
      </c>
      <c r="B29" s="28" t="s">
        <v>58</v>
      </c>
      <c r="C29" s="34">
        <f>+C30+C31+C32+C33</f>
        <v>0</v>
      </c>
      <c r="D29" s="34">
        <f>+D30+D31+D32+D33</f>
        <v>0</v>
      </c>
      <c r="E29" s="35">
        <f>+E30+E31+E32+E33</f>
        <v>0</v>
      </c>
    </row>
    <row r="30" spans="1:5" s="26" customFormat="1" x14ac:dyDescent="0.25">
      <c r="A30" s="31" t="s">
        <v>59</v>
      </c>
      <c r="B30" s="28" t="s">
        <v>60</v>
      </c>
      <c r="C30" s="32"/>
      <c r="D30" s="32"/>
      <c r="E30" s="33"/>
    </row>
    <row r="31" spans="1:5" s="26" customFormat="1" ht="22.5" x14ac:dyDescent="0.25">
      <c r="A31" s="31" t="s">
        <v>61</v>
      </c>
      <c r="B31" s="28" t="s">
        <v>62</v>
      </c>
      <c r="C31" s="32"/>
      <c r="D31" s="32"/>
      <c r="E31" s="33"/>
    </row>
    <row r="32" spans="1:5" s="26" customFormat="1" x14ac:dyDescent="0.25">
      <c r="A32" s="31" t="s">
        <v>63</v>
      </c>
      <c r="B32" s="28" t="s">
        <v>64</v>
      </c>
      <c r="C32" s="32"/>
      <c r="D32" s="32"/>
      <c r="E32" s="33"/>
    </row>
    <row r="33" spans="1:5" s="26" customFormat="1" x14ac:dyDescent="0.25">
      <c r="A33" s="31" t="s">
        <v>65</v>
      </c>
      <c r="B33" s="28" t="s">
        <v>66</v>
      </c>
      <c r="C33" s="32"/>
      <c r="D33" s="32"/>
      <c r="E33" s="33"/>
    </row>
    <row r="34" spans="1:5" s="26" customFormat="1" x14ac:dyDescent="0.25">
      <c r="A34" s="27" t="s">
        <v>67</v>
      </c>
      <c r="B34" s="28" t="s">
        <v>68</v>
      </c>
      <c r="C34" s="34">
        <f>+C35+C40+C45</f>
        <v>500</v>
      </c>
      <c r="D34" s="34">
        <f>+D35+D40+D45</f>
        <v>500</v>
      </c>
      <c r="E34" s="35">
        <f>+E35+E40+E45</f>
        <v>500</v>
      </c>
    </row>
    <row r="35" spans="1:5" s="26" customFormat="1" x14ac:dyDescent="0.25">
      <c r="A35" s="27" t="s">
        <v>69</v>
      </c>
      <c r="B35" s="28" t="s">
        <v>70</v>
      </c>
      <c r="C35" s="34">
        <f>+C36+C37+C38+C39</f>
        <v>500</v>
      </c>
      <c r="D35" s="34">
        <f>+D36+D37+D38+D39</f>
        <v>500</v>
      </c>
      <c r="E35" s="35">
        <f>+E36+E37+E38+E39</f>
        <v>500</v>
      </c>
    </row>
    <row r="36" spans="1:5" s="26" customFormat="1" x14ac:dyDescent="0.25">
      <c r="A36" s="31" t="s">
        <v>71</v>
      </c>
      <c r="B36" s="28" t="s">
        <v>72</v>
      </c>
      <c r="C36" s="32"/>
      <c r="D36" s="32"/>
      <c r="E36" s="33"/>
    </row>
    <row r="37" spans="1:5" s="26" customFormat="1" x14ac:dyDescent="0.25">
      <c r="A37" s="31" t="s">
        <v>73</v>
      </c>
      <c r="B37" s="28" t="s">
        <v>74</v>
      </c>
      <c r="C37" s="32"/>
      <c r="D37" s="32"/>
      <c r="E37" s="33"/>
    </row>
    <row r="38" spans="1:5" s="26" customFormat="1" x14ac:dyDescent="0.25">
      <c r="A38" s="31" t="s">
        <v>75</v>
      </c>
      <c r="B38" s="28" t="s">
        <v>76</v>
      </c>
      <c r="C38" s="32"/>
      <c r="D38" s="32"/>
      <c r="E38" s="33"/>
    </row>
    <row r="39" spans="1:5" s="26" customFormat="1" x14ac:dyDescent="0.25">
      <c r="A39" s="31" t="s">
        <v>77</v>
      </c>
      <c r="B39" s="28" t="s">
        <v>78</v>
      </c>
      <c r="C39" s="32">
        <v>500</v>
      </c>
      <c r="D39" s="32">
        <v>500</v>
      </c>
      <c r="E39" s="33">
        <v>500</v>
      </c>
    </row>
    <row r="40" spans="1:5" s="26" customFormat="1" x14ac:dyDescent="0.25">
      <c r="A40" s="27" t="s">
        <v>79</v>
      </c>
      <c r="B40" s="28" t="s">
        <v>80</v>
      </c>
      <c r="C40" s="34">
        <f>+C41+C42+C43+C44</f>
        <v>0</v>
      </c>
      <c r="D40" s="34">
        <f>+D41+D42+D43+D44</f>
        <v>0</v>
      </c>
      <c r="E40" s="35">
        <f>+E41+E42+E43+E44</f>
        <v>0</v>
      </c>
    </row>
    <row r="41" spans="1:5" s="26" customFormat="1" x14ac:dyDescent="0.25">
      <c r="A41" s="31" t="s">
        <v>81</v>
      </c>
      <c r="B41" s="28" t="s">
        <v>82</v>
      </c>
      <c r="C41" s="32"/>
      <c r="D41" s="32"/>
      <c r="E41" s="33"/>
    </row>
    <row r="42" spans="1:5" s="26" customFormat="1" ht="22.5" x14ac:dyDescent="0.25">
      <c r="A42" s="31" t="s">
        <v>83</v>
      </c>
      <c r="B42" s="28" t="s">
        <v>84</v>
      </c>
      <c r="C42" s="32"/>
      <c r="D42" s="32"/>
      <c r="E42" s="33"/>
    </row>
    <row r="43" spans="1:5" s="26" customFormat="1" x14ac:dyDescent="0.25">
      <c r="A43" s="31" t="s">
        <v>85</v>
      </c>
      <c r="B43" s="28" t="s">
        <v>86</v>
      </c>
      <c r="C43" s="32"/>
      <c r="D43" s="32"/>
      <c r="E43" s="33"/>
    </row>
    <row r="44" spans="1:5" s="26" customFormat="1" x14ac:dyDescent="0.25">
      <c r="A44" s="31" t="s">
        <v>87</v>
      </c>
      <c r="B44" s="28" t="s">
        <v>88</v>
      </c>
      <c r="C44" s="32"/>
      <c r="D44" s="32"/>
      <c r="E44" s="33"/>
    </row>
    <row r="45" spans="1:5" s="26" customFormat="1" x14ac:dyDescent="0.25">
      <c r="A45" s="27" t="s">
        <v>89</v>
      </c>
      <c r="B45" s="28" t="s">
        <v>90</v>
      </c>
      <c r="C45" s="34">
        <f>+C46+C47+C48+C49</f>
        <v>0</v>
      </c>
      <c r="D45" s="34">
        <f>+D46+D47+D48+D49</f>
        <v>0</v>
      </c>
      <c r="E45" s="35">
        <f>+E46+E47+E48+E49</f>
        <v>0</v>
      </c>
    </row>
    <row r="46" spans="1:5" s="26" customFormat="1" x14ac:dyDescent="0.25">
      <c r="A46" s="31" t="s">
        <v>91</v>
      </c>
      <c r="B46" s="28" t="s">
        <v>92</v>
      </c>
      <c r="C46" s="32"/>
      <c r="D46" s="32"/>
      <c r="E46" s="33"/>
    </row>
    <row r="47" spans="1:5" s="26" customFormat="1" ht="22.5" x14ac:dyDescent="0.25">
      <c r="A47" s="31" t="s">
        <v>93</v>
      </c>
      <c r="B47" s="28" t="s">
        <v>94</v>
      </c>
      <c r="C47" s="32"/>
      <c r="D47" s="32"/>
      <c r="E47" s="33"/>
    </row>
    <row r="48" spans="1:5" s="26" customFormat="1" x14ac:dyDescent="0.25">
      <c r="A48" s="31" t="s">
        <v>95</v>
      </c>
      <c r="B48" s="28" t="s">
        <v>96</v>
      </c>
      <c r="C48" s="32"/>
      <c r="D48" s="32"/>
      <c r="E48" s="33"/>
    </row>
    <row r="49" spans="1:5" s="26" customFormat="1" x14ac:dyDescent="0.25">
      <c r="A49" s="31" t="s">
        <v>97</v>
      </c>
      <c r="B49" s="28" t="s">
        <v>98</v>
      </c>
      <c r="C49" s="32"/>
      <c r="D49" s="32"/>
      <c r="E49" s="33"/>
    </row>
    <row r="50" spans="1:5" s="26" customFormat="1" x14ac:dyDescent="0.25">
      <c r="A50" s="27" t="s">
        <v>99</v>
      </c>
      <c r="B50" s="28" t="s">
        <v>100</v>
      </c>
      <c r="C50" s="32"/>
      <c r="D50" s="32"/>
      <c r="E50" s="33"/>
    </row>
    <row r="51" spans="1:5" s="26" customFormat="1" ht="21" x14ac:dyDescent="0.25">
      <c r="A51" s="27" t="s">
        <v>101</v>
      </c>
      <c r="B51" s="28" t="s">
        <v>102</v>
      </c>
      <c r="C51" s="34">
        <f>+C7+C8+C34+C50</f>
        <v>360125</v>
      </c>
      <c r="D51" s="34">
        <f>+D7+D8+D34+D50</f>
        <v>274381</v>
      </c>
      <c r="E51" s="35">
        <f>+E7+E8+E34+E50</f>
        <v>274381</v>
      </c>
    </row>
    <row r="52" spans="1:5" s="26" customFormat="1" x14ac:dyDescent="0.25">
      <c r="A52" s="27" t="s">
        <v>103</v>
      </c>
      <c r="B52" s="28" t="s">
        <v>104</v>
      </c>
      <c r="C52" s="32"/>
      <c r="D52" s="32"/>
      <c r="E52" s="33"/>
    </row>
    <row r="53" spans="1:5" s="26" customFormat="1" x14ac:dyDescent="0.25">
      <c r="A53" s="27" t="s">
        <v>105</v>
      </c>
      <c r="B53" s="28" t="s">
        <v>106</v>
      </c>
      <c r="C53" s="32">
        <v>6143</v>
      </c>
      <c r="D53" s="32">
        <v>6143</v>
      </c>
      <c r="E53" s="33">
        <v>6143</v>
      </c>
    </row>
    <row r="54" spans="1:5" s="26" customFormat="1" x14ac:dyDescent="0.25">
      <c r="A54" s="27" t="s">
        <v>107</v>
      </c>
      <c r="B54" s="28" t="s">
        <v>108</v>
      </c>
      <c r="C54" s="34">
        <f>+C52+C53</f>
        <v>6143</v>
      </c>
      <c r="D54" s="34">
        <f>+D52+D53</f>
        <v>6143</v>
      </c>
      <c r="E54" s="35">
        <f>+E52+E53</f>
        <v>6143</v>
      </c>
    </row>
    <row r="55" spans="1:5" s="26" customFormat="1" x14ac:dyDescent="0.25">
      <c r="A55" s="27" t="s">
        <v>109</v>
      </c>
      <c r="B55" s="28" t="s">
        <v>110</v>
      </c>
      <c r="C55" s="32"/>
      <c r="D55" s="32"/>
      <c r="E55" s="33"/>
    </row>
    <row r="56" spans="1:5" s="26" customFormat="1" x14ac:dyDescent="0.25">
      <c r="A56" s="27" t="s">
        <v>111</v>
      </c>
      <c r="B56" s="28" t="s">
        <v>112</v>
      </c>
      <c r="C56" s="32">
        <v>116</v>
      </c>
      <c r="D56" s="32">
        <v>80</v>
      </c>
      <c r="E56" s="33">
        <f>+D56</f>
        <v>80</v>
      </c>
    </row>
    <row r="57" spans="1:5" s="26" customFormat="1" x14ac:dyDescent="0.25">
      <c r="A57" s="27" t="s">
        <v>113</v>
      </c>
      <c r="B57" s="28" t="s">
        <v>114</v>
      </c>
      <c r="C57" s="32">
        <v>26469</v>
      </c>
      <c r="D57" s="32">
        <v>38782</v>
      </c>
      <c r="E57" s="33">
        <f>+D57</f>
        <v>38782</v>
      </c>
    </row>
    <row r="58" spans="1:5" s="26" customFormat="1" x14ac:dyDescent="0.25">
      <c r="A58" s="27" t="s">
        <v>115</v>
      </c>
      <c r="B58" s="28" t="s">
        <v>116</v>
      </c>
      <c r="C58" s="32"/>
      <c r="D58" s="32"/>
      <c r="E58" s="33"/>
    </row>
    <row r="59" spans="1:5" s="26" customFormat="1" x14ac:dyDescent="0.25">
      <c r="A59" s="27" t="s">
        <v>117</v>
      </c>
      <c r="B59" s="28" t="s">
        <v>118</v>
      </c>
      <c r="C59" s="34">
        <f>+C55+C56+C57+C58</f>
        <v>26585</v>
      </c>
      <c r="D59" s="34">
        <f>+D55+D56+D57+D58</f>
        <v>38862</v>
      </c>
      <c r="E59" s="35">
        <f>+E55+E56+E57+E58</f>
        <v>38862</v>
      </c>
    </row>
    <row r="60" spans="1:5" s="26" customFormat="1" x14ac:dyDescent="0.25">
      <c r="A60" s="27" t="s">
        <v>119</v>
      </c>
      <c r="B60" s="28" t="s">
        <v>120</v>
      </c>
      <c r="C60" s="32">
        <v>8457</v>
      </c>
      <c r="D60" s="32">
        <v>8457</v>
      </c>
      <c r="E60" s="33">
        <v>8457</v>
      </c>
    </row>
    <row r="61" spans="1:5" s="26" customFormat="1" x14ac:dyDescent="0.25">
      <c r="A61" s="27" t="s">
        <v>121</v>
      </c>
      <c r="B61" s="28" t="s">
        <v>122</v>
      </c>
      <c r="C61" s="32"/>
      <c r="D61" s="32"/>
      <c r="E61" s="33"/>
    </row>
    <row r="62" spans="1:5" s="26" customFormat="1" x14ac:dyDescent="0.25">
      <c r="A62" s="27" t="s">
        <v>123</v>
      </c>
      <c r="B62" s="28" t="s">
        <v>124</v>
      </c>
      <c r="C62" s="32"/>
      <c r="D62" s="32"/>
      <c r="E62" s="33"/>
    </row>
    <row r="63" spans="1:5" s="26" customFormat="1" x14ac:dyDescent="0.25">
      <c r="A63" s="27" t="s">
        <v>125</v>
      </c>
      <c r="B63" s="28" t="s">
        <v>126</v>
      </c>
      <c r="C63" s="34">
        <v>8458</v>
      </c>
      <c r="D63" s="34">
        <v>8458</v>
      </c>
      <c r="E63" s="35">
        <v>8458</v>
      </c>
    </row>
    <row r="64" spans="1:5" s="26" customFormat="1" x14ac:dyDescent="0.25">
      <c r="A64" s="27" t="s">
        <v>127</v>
      </c>
      <c r="B64" s="28" t="s">
        <v>128</v>
      </c>
      <c r="C64" s="32">
        <v>-8</v>
      </c>
      <c r="D64" s="32">
        <v>-8</v>
      </c>
      <c r="E64" s="33">
        <v>-8</v>
      </c>
    </row>
    <row r="65" spans="1:5" s="26" customFormat="1" x14ac:dyDescent="0.25">
      <c r="A65" s="27" t="s">
        <v>129</v>
      </c>
      <c r="B65" s="28" t="s">
        <v>130</v>
      </c>
      <c r="C65" s="32">
        <v>-221</v>
      </c>
      <c r="D65" s="32">
        <v>-221</v>
      </c>
      <c r="E65" s="33">
        <v>-221</v>
      </c>
    </row>
    <row r="66" spans="1:5" s="26" customFormat="1" x14ac:dyDescent="0.25">
      <c r="A66" s="27" t="s">
        <v>131</v>
      </c>
      <c r="B66" s="28" t="s">
        <v>132</v>
      </c>
      <c r="C66" s="34">
        <f>+C64+C65</f>
        <v>-229</v>
      </c>
      <c r="D66" s="34">
        <f>+D64+D65</f>
        <v>-229</v>
      </c>
      <c r="E66" s="35">
        <f>+E64+E65</f>
        <v>-229</v>
      </c>
    </row>
    <row r="67" spans="1:5" s="26" customFormat="1" x14ac:dyDescent="0.25">
      <c r="A67" s="27" t="s">
        <v>133</v>
      </c>
      <c r="B67" s="28" t="s">
        <v>134</v>
      </c>
      <c r="C67" s="32"/>
      <c r="D67" s="32"/>
      <c r="E67" s="33"/>
    </row>
    <row r="68" spans="1:5" s="26" customFormat="1" ht="16.5" thickBot="1" x14ac:dyDescent="0.3">
      <c r="A68" s="36" t="s">
        <v>135</v>
      </c>
      <c r="B68" s="37" t="s">
        <v>136</v>
      </c>
      <c r="C68" s="38">
        <f>+C51+C54+C59+C63+C66+C67</f>
        <v>401082</v>
      </c>
      <c r="D68" s="38">
        <f>+D51+D54+D59+D63+D66+D67</f>
        <v>327615</v>
      </c>
      <c r="E68" s="39">
        <f>+E51+E54+E59+E63+E66+E67</f>
        <v>327615</v>
      </c>
    </row>
    <row r="69" spans="1:5" x14ac:dyDescent="0.25">
      <c r="A69" s="40"/>
      <c r="C69" s="41"/>
      <c r="D69" s="41"/>
      <c r="E69" s="42"/>
    </row>
    <row r="70" spans="1:5" x14ac:dyDescent="0.25">
      <c r="A70" s="40"/>
      <c r="C70" s="41"/>
      <c r="D70" s="41"/>
      <c r="E70" s="42"/>
    </row>
    <row r="71" spans="1:5" x14ac:dyDescent="0.25">
      <c r="C71" s="41"/>
      <c r="D71" s="41"/>
      <c r="E71" s="42"/>
    </row>
    <row r="72" spans="1:5" x14ac:dyDescent="0.25">
      <c r="A72" s="43"/>
      <c r="B72" s="43"/>
      <c r="C72" s="43"/>
      <c r="D72" s="43"/>
      <c r="E72" s="43"/>
    </row>
    <row r="73" spans="1:5" x14ac:dyDescent="0.25">
      <c r="A73" s="43"/>
      <c r="B73" s="43"/>
      <c r="C73" s="43"/>
      <c r="D73" s="43"/>
      <c r="E73" s="43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343750000000004" top="1.0890625" bottom="0.98425196850393704" header="0.5" footer="0.5"/>
  <pageSetup paperSize="9" scale="91" orientation="portrait" r:id="rId1"/>
  <headerFooter alignWithMargins="0">
    <oddFooter>&amp;C&amp;P</oddFooter>
  </headerFooter>
  <rowBreaks count="1" manualBreakCount="1">
    <brk id="44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ADD95-64E4-4746-962D-8172984F4DB0}">
  <sheetPr>
    <tabColor indexed="50"/>
  </sheetPr>
  <dimension ref="A1:E26"/>
  <sheetViews>
    <sheetView topLeftCell="A3" zoomScale="130" zoomScaleNormal="130" workbookViewId="0">
      <selection activeCell="C14" sqref="C14"/>
    </sheetView>
  </sheetViews>
  <sheetFormatPr defaultColWidth="8" defaultRowHeight="12.75" x14ac:dyDescent="0.25"/>
  <cols>
    <col min="1" max="1" width="61" style="47" customWidth="1"/>
    <col min="2" max="2" width="5.28515625" style="46" customWidth="1"/>
    <col min="3" max="3" width="15.42578125" style="45" customWidth="1"/>
    <col min="4" max="16384" width="8" style="45"/>
  </cols>
  <sheetData>
    <row r="1" spans="1:3" ht="32.25" customHeight="1" x14ac:dyDescent="0.25">
      <c r="A1" s="70" t="s">
        <v>155</v>
      </c>
      <c r="B1" s="70"/>
      <c r="C1" s="70"/>
    </row>
    <row r="2" spans="1:3" ht="15.75" x14ac:dyDescent="0.25">
      <c r="A2" s="69" t="s">
        <v>154</v>
      </c>
      <c r="B2" s="69"/>
      <c r="C2" s="69"/>
    </row>
    <row r="4" spans="1:3" ht="13.5" thickBot="1" x14ac:dyDescent="0.3">
      <c r="B4" s="68" t="s">
        <v>1</v>
      </c>
      <c r="C4" s="68"/>
    </row>
    <row r="5" spans="1:3" s="61" customFormat="1" ht="31.5" customHeight="1" x14ac:dyDescent="0.25">
      <c r="A5" s="67" t="s">
        <v>153</v>
      </c>
      <c r="B5" s="66" t="s">
        <v>3</v>
      </c>
      <c r="C5" s="65" t="s">
        <v>152</v>
      </c>
    </row>
    <row r="6" spans="1:3" s="61" customFormat="1" x14ac:dyDescent="0.25">
      <c r="A6" s="64"/>
      <c r="B6" s="63"/>
      <c r="C6" s="62"/>
    </row>
    <row r="7" spans="1:3" s="57" customFormat="1" ht="13.5" thickBot="1" x14ac:dyDescent="0.3">
      <c r="A7" s="60" t="s">
        <v>151</v>
      </c>
      <c r="B7" s="59" t="s">
        <v>9</v>
      </c>
      <c r="C7" s="58" t="s">
        <v>10</v>
      </c>
    </row>
    <row r="8" spans="1:3" ht="15.75" customHeight="1" x14ac:dyDescent="0.25">
      <c r="A8" s="27" t="s">
        <v>150</v>
      </c>
      <c r="B8" s="56" t="s">
        <v>14</v>
      </c>
      <c r="C8" s="55">
        <v>202204</v>
      </c>
    </row>
    <row r="9" spans="1:3" ht="15.75" customHeight="1" x14ac:dyDescent="0.25">
      <c r="A9" s="27" t="s">
        <v>149</v>
      </c>
      <c r="B9" s="28" t="s">
        <v>16</v>
      </c>
      <c r="C9" s="55"/>
    </row>
    <row r="10" spans="1:3" ht="15.75" customHeight="1" x14ac:dyDescent="0.25">
      <c r="A10" s="27" t="s">
        <v>148</v>
      </c>
      <c r="B10" s="28" t="s">
        <v>18</v>
      </c>
      <c r="C10" s="55">
        <v>4803</v>
      </c>
    </row>
    <row r="11" spans="1:3" ht="15.75" customHeight="1" x14ac:dyDescent="0.25">
      <c r="A11" s="27" t="s">
        <v>147</v>
      </c>
      <c r="B11" s="28" t="s">
        <v>20</v>
      </c>
      <c r="C11" s="51">
        <v>95687</v>
      </c>
    </row>
    <row r="12" spans="1:3" ht="15.75" customHeight="1" x14ac:dyDescent="0.25">
      <c r="A12" s="27" t="s">
        <v>146</v>
      </c>
      <c r="B12" s="28" t="s">
        <v>22</v>
      </c>
      <c r="C12" s="51"/>
    </row>
    <row r="13" spans="1:3" ht="15.75" customHeight="1" x14ac:dyDescent="0.25">
      <c r="A13" s="27" t="s">
        <v>145</v>
      </c>
      <c r="B13" s="28" t="s">
        <v>24</v>
      </c>
      <c r="C13" s="51">
        <v>19942</v>
      </c>
    </row>
    <row r="14" spans="1:3" ht="15.75" customHeight="1" x14ac:dyDescent="0.25">
      <c r="A14" s="27" t="s">
        <v>144</v>
      </c>
      <c r="B14" s="28" t="s">
        <v>26</v>
      </c>
      <c r="C14" s="53">
        <f>+C8+C9+C10+C11+C12+C13</f>
        <v>322636</v>
      </c>
    </row>
    <row r="15" spans="1:3" ht="15.75" customHeight="1" x14ac:dyDescent="0.25">
      <c r="A15" s="27" t="s">
        <v>143</v>
      </c>
      <c r="B15" s="28" t="s">
        <v>28</v>
      </c>
      <c r="C15" s="54">
        <v>2008</v>
      </c>
    </row>
    <row r="16" spans="1:3" ht="15.75" customHeight="1" x14ac:dyDescent="0.25">
      <c r="A16" s="27" t="s">
        <v>142</v>
      </c>
      <c r="B16" s="28" t="s">
        <v>30</v>
      </c>
      <c r="C16" s="51">
        <v>899</v>
      </c>
    </row>
    <row r="17" spans="1:5" ht="15.75" customHeight="1" x14ac:dyDescent="0.25">
      <c r="A17" s="27" t="s">
        <v>141</v>
      </c>
      <c r="B17" s="28" t="s">
        <v>32</v>
      </c>
      <c r="C17" s="51">
        <v>727</v>
      </c>
    </row>
    <row r="18" spans="1:5" ht="15.75" customHeight="1" x14ac:dyDescent="0.25">
      <c r="A18" s="27" t="s">
        <v>140</v>
      </c>
      <c r="B18" s="28" t="s">
        <v>34</v>
      </c>
      <c r="C18" s="53">
        <f>+C15+C16+C17</f>
        <v>3634</v>
      </c>
    </row>
    <row r="19" spans="1:5" s="52" customFormat="1" ht="15.75" customHeight="1" x14ac:dyDescent="0.25">
      <c r="A19" s="27" t="s">
        <v>139</v>
      </c>
      <c r="B19" s="28" t="s">
        <v>36</v>
      </c>
      <c r="C19" s="51"/>
    </row>
    <row r="20" spans="1:5" ht="15.75" customHeight="1" x14ac:dyDescent="0.25">
      <c r="A20" s="27" t="s">
        <v>138</v>
      </c>
      <c r="B20" s="28" t="s">
        <v>38</v>
      </c>
      <c r="C20" s="51">
        <v>1345</v>
      </c>
    </row>
    <row r="21" spans="1:5" ht="15.75" customHeight="1" thickBot="1" x14ac:dyDescent="0.3">
      <c r="A21" s="50" t="s">
        <v>137</v>
      </c>
      <c r="B21" s="37" t="s">
        <v>40</v>
      </c>
      <c r="C21" s="49">
        <f>+C14+C18+C19+C20</f>
        <v>327615</v>
      </c>
    </row>
    <row r="22" spans="1:5" ht="15.75" x14ac:dyDescent="0.25">
      <c r="A22" s="40"/>
      <c r="B22" s="3"/>
      <c r="C22" s="41"/>
      <c r="D22" s="41"/>
      <c r="E22" s="41"/>
    </row>
    <row r="23" spans="1:5" ht="15.75" x14ac:dyDescent="0.25">
      <c r="A23" s="40"/>
      <c r="B23" s="3"/>
      <c r="C23" s="41"/>
      <c r="D23" s="41"/>
      <c r="E23" s="41"/>
    </row>
    <row r="24" spans="1:5" ht="15.75" x14ac:dyDescent="0.25">
      <c r="A24" s="3"/>
      <c r="B24" s="3"/>
      <c r="C24" s="41"/>
      <c r="D24" s="41"/>
      <c r="E24" s="41"/>
    </row>
    <row r="25" spans="1:5" ht="15.75" x14ac:dyDescent="0.25">
      <c r="A25" s="48"/>
      <c r="B25" s="48"/>
      <c r="C25" s="48"/>
      <c r="D25" s="3"/>
      <c r="E25" s="3"/>
    </row>
    <row r="26" spans="1:5" ht="15.75" x14ac:dyDescent="0.25">
      <c r="A26" s="48"/>
      <c r="B26" s="48"/>
      <c r="C26" s="48"/>
      <c r="D26" s="3"/>
      <c r="E26" s="3"/>
    </row>
  </sheetData>
  <mergeCells count="8">
    <mergeCell ref="B4:C4"/>
    <mergeCell ref="A2:C2"/>
    <mergeCell ref="A1:C1"/>
    <mergeCell ref="A5:A6"/>
    <mergeCell ref="A26:C26"/>
    <mergeCell ref="A25:C25"/>
    <mergeCell ref="C5:C6"/>
    <mergeCell ref="B5:B6"/>
  </mergeCells>
  <printOptions horizontalCentered="1"/>
  <pageMargins left="0.78740157480314965" right="0.78740157480314965" top="1.246875" bottom="0.98425196850393704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B96D-5A31-4F7C-8376-8A4138AA72FD}">
  <sheetPr>
    <tabColor indexed="50"/>
  </sheetPr>
  <dimension ref="A1:F42"/>
  <sheetViews>
    <sheetView tabSelected="1" topLeftCell="A25" zoomScale="130" zoomScaleNormal="130" workbookViewId="0">
      <selection activeCell="F35" sqref="F35"/>
    </sheetView>
  </sheetViews>
  <sheetFormatPr defaultColWidth="10.28515625" defaultRowHeight="15.75" x14ac:dyDescent="0.25"/>
  <cols>
    <col min="1" max="1" width="50.42578125" style="3" customWidth="1"/>
    <col min="2" max="2" width="5.85546875" style="3" customWidth="1"/>
    <col min="3" max="3" width="14.7109375" style="3" customWidth="1"/>
    <col min="4" max="4" width="16.42578125" style="3" customWidth="1"/>
    <col min="5" max="16384" width="10.28515625" style="3"/>
  </cols>
  <sheetData>
    <row r="1" spans="1:4" ht="48" customHeight="1" x14ac:dyDescent="0.25">
      <c r="A1" s="1" t="s">
        <v>156</v>
      </c>
      <c r="B1" s="2"/>
      <c r="C1" s="2"/>
      <c r="D1" s="2"/>
    </row>
    <row r="2" spans="1:4" ht="16.5" thickBot="1" x14ac:dyDescent="0.3"/>
    <row r="3" spans="1:4" ht="43.5" customHeight="1" thickBot="1" x14ac:dyDescent="0.3">
      <c r="A3" s="71" t="s">
        <v>157</v>
      </c>
      <c r="B3" s="72" t="s">
        <v>3</v>
      </c>
      <c r="C3" s="73" t="s">
        <v>158</v>
      </c>
      <c r="D3" s="74" t="s">
        <v>159</v>
      </c>
    </row>
    <row r="4" spans="1:4" ht="16.5" thickBot="1" x14ac:dyDescent="0.3">
      <c r="A4" s="75" t="s">
        <v>151</v>
      </c>
      <c r="B4" s="76" t="s">
        <v>9</v>
      </c>
      <c r="C4" s="76" t="s">
        <v>10</v>
      </c>
      <c r="D4" s="77" t="s">
        <v>11</v>
      </c>
    </row>
    <row r="5" spans="1:4" ht="15.75" customHeight="1" x14ac:dyDescent="0.25">
      <c r="A5" s="78" t="s">
        <v>160</v>
      </c>
      <c r="B5" s="79" t="s">
        <v>161</v>
      </c>
      <c r="C5" s="80">
        <v>30</v>
      </c>
      <c r="D5" s="81">
        <f>867+132+981+2515+2746+199+1686+3499-217+407</f>
        <v>12815</v>
      </c>
    </row>
    <row r="6" spans="1:4" ht="15.75" customHeight="1" x14ac:dyDescent="0.25">
      <c r="A6" s="78" t="s">
        <v>162</v>
      </c>
      <c r="B6" s="82" t="s">
        <v>163</v>
      </c>
      <c r="C6" s="83">
        <v>0</v>
      </c>
      <c r="D6" s="84">
        <v>49</v>
      </c>
    </row>
    <row r="7" spans="1:4" ht="15.75" customHeight="1" x14ac:dyDescent="0.25">
      <c r="A7" s="78" t="s">
        <v>164</v>
      </c>
      <c r="B7" s="82" t="s">
        <v>165</v>
      </c>
      <c r="C7" s="83">
        <v>8</v>
      </c>
      <c r="D7" s="84">
        <f>867+1</f>
        <v>868</v>
      </c>
    </row>
    <row r="8" spans="1:4" ht="15.75" customHeight="1" thickBot="1" x14ac:dyDescent="0.3">
      <c r="A8" s="85" t="s">
        <v>166</v>
      </c>
      <c r="B8" s="86" t="s">
        <v>167</v>
      </c>
      <c r="C8" s="87"/>
      <c r="D8" s="88"/>
    </row>
    <row r="9" spans="1:4" ht="15.75" customHeight="1" thickBot="1" x14ac:dyDescent="0.3">
      <c r="A9" s="89" t="s">
        <v>168</v>
      </c>
      <c r="B9" s="90" t="s">
        <v>169</v>
      </c>
      <c r="C9" s="91"/>
      <c r="D9" s="92">
        <f>+D10+D11+D12+D13</f>
        <v>0</v>
      </c>
    </row>
    <row r="10" spans="1:4" ht="15.75" customHeight="1" x14ac:dyDescent="0.25">
      <c r="A10" s="93" t="s">
        <v>170</v>
      </c>
      <c r="B10" s="79" t="s">
        <v>171</v>
      </c>
      <c r="C10" s="80"/>
      <c r="D10" s="81"/>
    </row>
    <row r="11" spans="1:4" ht="15.75" customHeight="1" x14ac:dyDescent="0.25">
      <c r="A11" s="78" t="s">
        <v>172</v>
      </c>
      <c r="B11" s="82" t="s">
        <v>173</v>
      </c>
      <c r="C11" s="83"/>
      <c r="D11" s="84"/>
    </row>
    <row r="12" spans="1:4" ht="15.75" customHeight="1" x14ac:dyDescent="0.25">
      <c r="A12" s="78" t="s">
        <v>174</v>
      </c>
      <c r="B12" s="82" t="s">
        <v>175</v>
      </c>
      <c r="C12" s="83"/>
      <c r="D12" s="84"/>
    </row>
    <row r="13" spans="1:4" ht="15.75" customHeight="1" thickBot="1" x14ac:dyDescent="0.3">
      <c r="A13" s="85" t="s">
        <v>176</v>
      </c>
      <c r="B13" s="86" t="s">
        <v>177</v>
      </c>
      <c r="C13" s="87"/>
      <c r="D13" s="88"/>
    </row>
    <row r="14" spans="1:4" ht="15.75" customHeight="1" thickBot="1" x14ac:dyDescent="0.3">
      <c r="A14" s="89" t="s">
        <v>178</v>
      </c>
      <c r="B14" s="90" t="s">
        <v>32</v>
      </c>
      <c r="C14" s="91"/>
      <c r="D14" s="92">
        <f>+D15+D16+D17</f>
        <v>0</v>
      </c>
    </row>
    <row r="15" spans="1:4" ht="15.75" customHeight="1" x14ac:dyDescent="0.25">
      <c r="A15" s="93" t="s">
        <v>179</v>
      </c>
      <c r="B15" s="79" t="s">
        <v>34</v>
      </c>
      <c r="C15" s="80"/>
      <c r="D15" s="81"/>
    </row>
    <row r="16" spans="1:4" ht="15.75" customHeight="1" x14ac:dyDescent="0.25">
      <c r="A16" s="78" t="s">
        <v>180</v>
      </c>
      <c r="B16" s="82" t="s">
        <v>36</v>
      </c>
      <c r="C16" s="83"/>
      <c r="D16" s="84"/>
    </row>
    <row r="17" spans="1:4" ht="15.75" customHeight="1" thickBot="1" x14ac:dyDescent="0.3">
      <c r="A17" s="85" t="s">
        <v>181</v>
      </c>
      <c r="B17" s="86" t="s">
        <v>38</v>
      </c>
      <c r="C17" s="87"/>
      <c r="D17" s="88"/>
    </row>
    <row r="18" spans="1:4" ht="15.75" customHeight="1" thickBot="1" x14ac:dyDescent="0.3">
      <c r="A18" s="89" t="s">
        <v>182</v>
      </c>
      <c r="B18" s="90" t="s">
        <v>40</v>
      </c>
      <c r="C18" s="91"/>
      <c r="D18" s="92">
        <f>+D19+D20+D21</f>
        <v>0</v>
      </c>
    </row>
    <row r="19" spans="1:4" ht="15.75" customHeight="1" x14ac:dyDescent="0.25">
      <c r="A19" s="93" t="s">
        <v>183</v>
      </c>
      <c r="B19" s="79" t="s">
        <v>42</v>
      </c>
      <c r="C19" s="80"/>
      <c r="D19" s="81"/>
    </row>
    <row r="20" spans="1:4" ht="15.75" customHeight="1" x14ac:dyDescent="0.25">
      <c r="A20" s="78" t="s">
        <v>184</v>
      </c>
      <c r="B20" s="82" t="s">
        <v>44</v>
      </c>
      <c r="C20" s="83"/>
      <c r="D20" s="84"/>
    </row>
    <row r="21" spans="1:4" ht="15.75" customHeight="1" x14ac:dyDescent="0.25">
      <c r="A21" s="78" t="s">
        <v>185</v>
      </c>
      <c r="B21" s="82" t="s">
        <v>46</v>
      </c>
      <c r="C21" s="83"/>
      <c r="D21" s="84"/>
    </row>
    <row r="22" spans="1:4" ht="15.75" customHeight="1" x14ac:dyDescent="0.25">
      <c r="A22" s="78" t="s">
        <v>186</v>
      </c>
      <c r="B22" s="82" t="s">
        <v>48</v>
      </c>
      <c r="C22" s="83"/>
      <c r="D22" s="84"/>
    </row>
    <row r="23" spans="1:4" ht="15.75" customHeight="1" x14ac:dyDescent="0.25">
      <c r="A23" s="78"/>
      <c r="B23" s="82" t="s">
        <v>50</v>
      </c>
      <c r="C23" s="83"/>
      <c r="D23" s="84"/>
    </row>
    <row r="24" spans="1:4" ht="15.75" customHeight="1" x14ac:dyDescent="0.25">
      <c r="A24" s="78"/>
      <c r="B24" s="82" t="s">
        <v>52</v>
      </c>
      <c r="C24" s="83"/>
      <c r="D24" s="84"/>
    </row>
    <row r="25" spans="1:4" ht="15.75" customHeight="1" x14ac:dyDescent="0.25">
      <c r="A25" s="78"/>
      <c r="B25" s="82" t="s">
        <v>54</v>
      </c>
      <c r="C25" s="83"/>
      <c r="D25" s="84"/>
    </row>
    <row r="26" spans="1:4" ht="15.75" customHeight="1" x14ac:dyDescent="0.25">
      <c r="A26" s="78"/>
      <c r="B26" s="82" t="s">
        <v>56</v>
      </c>
      <c r="C26" s="83"/>
      <c r="D26" s="84"/>
    </row>
    <row r="27" spans="1:4" ht="15.75" customHeight="1" x14ac:dyDescent="0.25">
      <c r="A27" s="78"/>
      <c r="B27" s="82" t="s">
        <v>58</v>
      </c>
      <c r="C27" s="83"/>
      <c r="D27" s="84"/>
    </row>
    <row r="28" spans="1:4" ht="15.75" customHeight="1" x14ac:dyDescent="0.25">
      <c r="A28" s="78"/>
      <c r="B28" s="82" t="s">
        <v>60</v>
      </c>
      <c r="C28" s="83"/>
      <c r="D28" s="84"/>
    </row>
    <row r="29" spans="1:4" ht="15.75" customHeight="1" x14ac:dyDescent="0.25">
      <c r="A29" s="78"/>
      <c r="B29" s="82" t="s">
        <v>62</v>
      </c>
      <c r="C29" s="83"/>
      <c r="D29" s="84"/>
    </row>
    <row r="30" spans="1:4" ht="15.75" customHeight="1" x14ac:dyDescent="0.25">
      <c r="A30" s="78"/>
      <c r="B30" s="82" t="s">
        <v>64</v>
      </c>
      <c r="C30" s="83"/>
      <c r="D30" s="84"/>
    </row>
    <row r="31" spans="1:4" ht="15.75" customHeight="1" x14ac:dyDescent="0.25">
      <c r="A31" s="78"/>
      <c r="B31" s="82" t="s">
        <v>66</v>
      </c>
      <c r="C31" s="83"/>
      <c r="D31" s="84"/>
    </row>
    <row r="32" spans="1:4" ht="15.75" customHeight="1" x14ac:dyDescent="0.25">
      <c r="A32" s="78"/>
      <c r="B32" s="82" t="s">
        <v>68</v>
      </c>
      <c r="C32" s="83"/>
      <c r="D32" s="84"/>
    </row>
    <row r="33" spans="1:6" ht="15.75" customHeight="1" x14ac:dyDescent="0.25">
      <c r="A33" s="78"/>
      <c r="B33" s="82" t="s">
        <v>70</v>
      </c>
      <c r="C33" s="83"/>
      <c r="D33" s="84"/>
    </row>
    <row r="34" spans="1:6" ht="15.75" customHeight="1" x14ac:dyDescent="0.25">
      <c r="A34" s="78"/>
      <c r="B34" s="82" t="s">
        <v>72</v>
      </c>
      <c r="C34" s="83"/>
      <c r="D34" s="84"/>
    </row>
    <row r="35" spans="1:6" ht="15.75" customHeight="1" x14ac:dyDescent="0.25">
      <c r="A35" s="78"/>
      <c r="B35" s="82" t="s">
        <v>74</v>
      </c>
      <c r="C35" s="83"/>
      <c r="D35" s="84"/>
    </row>
    <row r="36" spans="1:6" ht="15.75" customHeight="1" x14ac:dyDescent="0.25">
      <c r="A36" s="78"/>
      <c r="B36" s="82" t="s">
        <v>76</v>
      </c>
      <c r="C36" s="83"/>
      <c r="D36" s="84"/>
    </row>
    <row r="37" spans="1:6" ht="15.75" customHeight="1" thickBot="1" x14ac:dyDescent="0.3">
      <c r="A37" s="85"/>
      <c r="B37" s="86" t="s">
        <v>78</v>
      </c>
      <c r="C37" s="87"/>
      <c r="D37" s="88"/>
    </row>
    <row r="38" spans="1:6" ht="15.75" customHeight="1" thickBot="1" x14ac:dyDescent="0.3">
      <c r="A38" s="94" t="s">
        <v>187</v>
      </c>
      <c r="B38" s="95"/>
      <c r="C38" s="96"/>
      <c r="D38" s="92">
        <f>+D5+D6+D7+D8+D9+D14+D18+D22+D23+D24+D25+D26+D27+D28+D29+D30+D31+D32+D33+D34+D35+D36+D37</f>
        <v>13732</v>
      </c>
      <c r="F38" s="97"/>
    </row>
    <row r="39" spans="1:6" x14ac:dyDescent="0.25">
      <c r="A39" s="98" t="s">
        <v>188</v>
      </c>
    </row>
    <row r="40" spans="1:6" x14ac:dyDescent="0.25">
      <c r="A40" s="40"/>
      <c r="C40" s="99"/>
      <c r="D40" s="99"/>
    </row>
    <row r="41" spans="1:6" x14ac:dyDescent="0.25">
      <c r="A41" s="40"/>
      <c r="C41" s="42"/>
      <c r="D41" s="42"/>
    </row>
    <row r="42" spans="1:6" x14ac:dyDescent="0.25">
      <c r="C42" s="99"/>
      <c r="D42" s="99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79166666666667" bottom="0.98425196850393704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8.1</vt:lpstr>
      <vt:lpstr>8.2</vt:lpstr>
      <vt:lpstr>8.3</vt:lpstr>
      <vt:lpstr>'8.3'!_ftn1</vt:lpstr>
      <vt:lpstr>'8.3'!_ftnref1</vt:lpstr>
      <vt:lpstr>'8.1'!Nyomtatási_cím</vt:lpstr>
      <vt:lpstr>'8.3'!Nyomtatási_terület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zalacseb</dc:creator>
  <cp:lastModifiedBy>zalacseb</cp:lastModifiedBy>
  <dcterms:created xsi:type="dcterms:W3CDTF">2021-05-31T09:17:54Z</dcterms:created>
  <dcterms:modified xsi:type="dcterms:W3CDTF">2021-05-31T09:18:20Z</dcterms:modified>
</cp:coreProperties>
</file>