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ZALAHÁSHÁGY\Dokumentumok\Jegyzőkönyvek 2021\2021. májusi döntések anyagai\Zárszámadás\"/>
    </mc:Choice>
  </mc:AlternateContent>
  <xr:revisionPtr revIDLastSave="0" documentId="8_{691C73E6-3283-4757-A15D-4395FB1A636A}" xr6:coauthVersionLast="46" xr6:coauthVersionMax="46" xr10:uidLastSave="{00000000-0000-0000-0000-000000000000}"/>
  <bookViews>
    <workbookView xWindow="-120" yWindow="-120" windowWidth="19440" windowHeight="15000" xr2:uid="{1B82DF32-27C0-4543-902A-3AD15DFBFB33}"/>
  </bookViews>
  <sheets>
    <sheet name="10.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E33" i="1"/>
  <c r="D33" i="1"/>
  <c r="C33" i="1"/>
  <c r="G32" i="1"/>
  <c r="H32" i="1" s="1"/>
  <c r="F32" i="1"/>
  <c r="E32" i="1"/>
  <c r="D32" i="1"/>
  <c r="C32" i="1"/>
  <c r="E31" i="1"/>
  <c r="D31" i="1"/>
  <c r="D34" i="1" s="1"/>
  <c r="C31" i="1"/>
  <c r="H30" i="1"/>
  <c r="H34" i="1" s="1"/>
  <c r="G30" i="1"/>
  <c r="G34" i="1" s="1"/>
  <c r="E30" i="1"/>
  <c r="E34" i="1" s="1"/>
  <c r="D30" i="1"/>
  <c r="C30" i="1"/>
  <c r="C34" i="1" s="1"/>
  <c r="C36" i="1" s="1"/>
  <c r="F29" i="1"/>
  <c r="G28" i="1"/>
  <c r="G29" i="1" s="1"/>
  <c r="E28" i="1"/>
  <c r="D28" i="1"/>
  <c r="C28" i="1"/>
  <c r="E27" i="1"/>
  <c r="D27" i="1"/>
  <c r="C27" i="1"/>
  <c r="E26" i="1"/>
  <c r="D26" i="1"/>
  <c r="C26" i="1"/>
  <c r="H25" i="1"/>
  <c r="G25" i="1"/>
  <c r="E25" i="1"/>
  <c r="E29" i="1" s="1"/>
  <c r="D25" i="1"/>
  <c r="D29" i="1" s="1"/>
  <c r="C25" i="1"/>
  <c r="C29" i="1" s="1"/>
  <c r="F23" i="1"/>
  <c r="F36" i="1" s="1"/>
  <c r="E22" i="1"/>
  <c r="D22" i="1"/>
  <c r="C22" i="1"/>
  <c r="H21" i="1"/>
  <c r="G21" i="1"/>
  <c r="E21" i="1"/>
  <c r="D21" i="1"/>
  <c r="C21" i="1"/>
  <c r="G20" i="1"/>
  <c r="H20" i="1" s="1"/>
  <c r="E20" i="1"/>
  <c r="D20" i="1"/>
  <c r="C20" i="1"/>
  <c r="H19" i="1"/>
  <c r="G19" i="1"/>
  <c r="E19" i="1"/>
  <c r="D19" i="1"/>
  <c r="C19" i="1"/>
  <c r="G18" i="1"/>
  <c r="H18" i="1" s="1"/>
  <c r="E18" i="1"/>
  <c r="D18" i="1"/>
  <c r="C18" i="1"/>
  <c r="H17" i="1"/>
  <c r="G17" i="1"/>
  <c r="E17" i="1"/>
  <c r="E23" i="1" s="1"/>
  <c r="D17" i="1"/>
  <c r="D23" i="1" s="1"/>
  <c r="C17" i="1"/>
  <c r="C23" i="1" s="1"/>
  <c r="F16" i="1"/>
  <c r="F35" i="1" s="1"/>
  <c r="G15" i="1"/>
  <c r="H15" i="1" s="1"/>
  <c r="E15" i="1"/>
  <c r="D15" i="1"/>
  <c r="C15" i="1"/>
  <c r="E14" i="1"/>
  <c r="D14" i="1"/>
  <c r="C14" i="1"/>
  <c r="G13" i="1"/>
  <c r="H13" i="1" s="1"/>
  <c r="E13" i="1"/>
  <c r="D13" i="1"/>
  <c r="C13" i="1"/>
  <c r="H12" i="1"/>
  <c r="G12" i="1"/>
  <c r="E12" i="1"/>
  <c r="D12" i="1"/>
  <c r="C12" i="1"/>
  <c r="E11" i="1"/>
  <c r="D11" i="1"/>
  <c r="C11" i="1"/>
  <c r="H10" i="1"/>
  <c r="G10" i="1"/>
  <c r="E10" i="1"/>
  <c r="D10" i="1"/>
  <c r="C10" i="1"/>
  <c r="G9" i="1"/>
  <c r="G16" i="1" s="1"/>
  <c r="E9" i="1"/>
  <c r="D9" i="1"/>
  <c r="C9" i="1"/>
  <c r="H8" i="1"/>
  <c r="G8" i="1"/>
  <c r="E8" i="1"/>
  <c r="E16" i="1" s="1"/>
  <c r="D8" i="1"/>
  <c r="D16" i="1" s="1"/>
  <c r="D35" i="1" s="1"/>
  <c r="C8" i="1"/>
  <c r="C16" i="1" s="1"/>
  <c r="E35" i="1" l="1"/>
  <c r="H23" i="1"/>
  <c r="H36" i="1" s="1"/>
  <c r="D36" i="1"/>
  <c r="C35" i="1"/>
  <c r="G35" i="1"/>
  <c r="E36" i="1"/>
  <c r="H9" i="1"/>
  <c r="H16" i="1" s="1"/>
  <c r="H35" i="1" s="1"/>
  <c r="G23" i="1"/>
  <c r="G36" i="1" s="1"/>
  <c r="H28" i="1"/>
  <c r="H29" i="1" s="1"/>
</calcChain>
</file>

<file path=xl/sharedStrings.xml><?xml version="1.0" encoding="utf-8"?>
<sst xmlns="http://schemas.openxmlformats.org/spreadsheetml/2006/main" count="39" uniqueCount="39">
  <si>
    <t>10.  melléklet</t>
  </si>
  <si>
    <t>a 5/2021. (V.31.) önkormányzati rendelethez</t>
  </si>
  <si>
    <t>A működési és fejlesztési célú bevételek és kiadások önkormányzati összesített 
2020-2021-2022-2023. évi alakulását külön bemutató mérleg</t>
  </si>
  <si>
    <t>Adatok ezer Ft-ban</t>
  </si>
  <si>
    <t>Ssz.</t>
  </si>
  <si>
    <t>Megnevezés</t>
  </si>
  <si>
    <t>Eredeti</t>
  </si>
  <si>
    <t>Módosított</t>
  </si>
  <si>
    <t>Teljesítés</t>
  </si>
  <si>
    <t>I. Működési célú bevételek és kiadások</t>
  </si>
  <si>
    <t>Működési bevételek</t>
  </si>
  <si>
    <t>Önkormányzatok működési támogatásai</t>
  </si>
  <si>
    <t>Működési célú támogatások ÁH-n belülről</t>
  </si>
  <si>
    <t>Jövedelemadók</t>
  </si>
  <si>
    <t>Termékek és szolgáltatások adói</t>
  </si>
  <si>
    <t>Egyéb közhatalmi bevételek</t>
  </si>
  <si>
    <t>Működési célú átvett pénzeszközök</t>
  </si>
  <si>
    <t>Finanszírozási bevételek működési része</t>
  </si>
  <si>
    <t>Működési célú bevételek összesen</t>
  </si>
  <si>
    <t>Személyi juttatások</t>
  </si>
  <si>
    <t>Munkaadókat terhelő járulékok és szociális hozzájárulási adó</t>
  </si>
  <si>
    <t>Dologi kiadások</t>
  </si>
  <si>
    <t>Ellátottak pénzbeli juttatása</t>
  </si>
  <si>
    <t>Egyéb működési célú kiadások</t>
  </si>
  <si>
    <t>Finanszírozási kiadások működési része</t>
  </si>
  <si>
    <t>Működési célú kiadások összesen</t>
  </si>
  <si>
    <t>II. Felhalmozási célú bevételek és kiadások</t>
  </si>
  <si>
    <t>Felhalmozási bevételek</t>
  </si>
  <si>
    <t>Felhalmozási célú támogatások ÁH-n belülről</t>
  </si>
  <si>
    <t>Felhalmozási célú átvett pénzeszközök</t>
  </si>
  <si>
    <t>Finanszírozási bevételek felhalmozási része</t>
  </si>
  <si>
    <t>Felhalmozási célú bevételek összesen:</t>
  </si>
  <si>
    <t>Beruházások</t>
  </si>
  <si>
    <t>Felújítások</t>
  </si>
  <si>
    <t>Egyéb felhalmozási célú kiadások</t>
  </si>
  <si>
    <t>Finanszírozási kiadások felhalmozási része</t>
  </si>
  <si>
    <t>Felhalmozási célú kiadások összesen:</t>
  </si>
  <si>
    <t>Önkormányzat bevételei összesen</t>
  </si>
  <si>
    <t>Önkormányzat kiadásai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</si>
</sst>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5" x14ac:knownFonts="1">
    <font>
      <sz val="10"/>
      <name val="Arial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wrapText="1"/>
    </xf>
    <xf numFmtId="164" fontId="0" fillId="0" borderId="2" xfId="0" applyNumberFormat="1" applyBorder="1" applyAlignment="1">
      <alignment horizontal="center" wrapText="1"/>
    </xf>
    <xf numFmtId="164" fontId="0" fillId="0" borderId="2" xfId="0" applyNumberFormat="1" applyBorder="1"/>
    <xf numFmtId="3" fontId="0" fillId="0" borderId="2" xfId="0" applyNumberFormat="1" applyBorder="1"/>
    <xf numFmtId="0" fontId="0" fillId="2" borderId="2" xfId="0" applyFill="1" applyBorder="1" applyAlignment="1">
      <alignment horizontal="center"/>
    </xf>
    <xf numFmtId="0" fontId="3" fillId="2" borderId="2" xfId="0" applyFont="1" applyFill="1" applyBorder="1"/>
    <xf numFmtId="164" fontId="3" fillId="2" borderId="2" xfId="0" applyNumberFormat="1" applyFont="1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4" fontId="4" fillId="0" borderId="2" xfId="0" applyNumberFormat="1" applyFont="1" applyBorder="1"/>
    <xf numFmtId="164" fontId="4" fillId="0" borderId="2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alah&#225;sh&#225;gy%202020.%20z&#225;rsz&#225;mad&#225;si%20rendelet%20mell&#233;kle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Zalacs&#233;b/Documents/&#214;nk,K&#246;rj,&#211;v/Zalah&#225;sh&#225;gy/2016%20Zh/&#233;ves%20besz&#225;mol&#243;/1.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elléklet"/>
      <sheetName val="2."/>
      <sheetName val="3."/>
      <sheetName val="4."/>
      <sheetName val="5."/>
      <sheetName val="6."/>
      <sheetName val="7."/>
      <sheetName val="8.1"/>
      <sheetName val="8.3"/>
      <sheetName val="9."/>
      <sheetName val="10."/>
      <sheetName val="11"/>
      <sheetName val="12"/>
      <sheetName val="13."/>
      <sheetName val="14."/>
    </sheetNames>
    <sheetDataSet>
      <sheetData sheetId="0">
        <row r="20">
          <cell r="F20">
            <v>3906</v>
          </cell>
          <cell r="G20">
            <v>4768</v>
          </cell>
          <cell r="H20">
            <v>3489</v>
          </cell>
        </row>
        <row r="27">
          <cell r="F27">
            <v>24331</v>
          </cell>
          <cell r="G27">
            <v>25787</v>
          </cell>
          <cell r="H27">
            <v>25787</v>
          </cell>
        </row>
        <row r="33">
          <cell r="J33">
            <v>0</v>
          </cell>
          <cell r="K33">
            <v>0</v>
          </cell>
          <cell r="L33">
            <v>0</v>
          </cell>
        </row>
        <row r="39">
          <cell r="F39">
            <v>1509</v>
          </cell>
          <cell r="G39">
            <v>1509</v>
          </cell>
          <cell r="H39">
            <v>1964</v>
          </cell>
        </row>
        <row r="45">
          <cell r="J45">
            <v>29397</v>
          </cell>
          <cell r="K45">
            <v>41667</v>
          </cell>
          <cell r="L45">
            <v>36148</v>
          </cell>
        </row>
        <row r="57">
          <cell r="F57">
            <v>4320</v>
          </cell>
          <cell r="G57">
            <v>3630</v>
          </cell>
          <cell r="H57">
            <v>4107</v>
          </cell>
        </row>
        <row r="58">
          <cell r="F58">
            <v>25</v>
          </cell>
          <cell r="G58">
            <v>25</v>
          </cell>
          <cell r="H58">
            <v>10</v>
          </cell>
        </row>
        <row r="63">
          <cell r="F63">
            <v>30</v>
          </cell>
          <cell r="G63">
            <v>56</v>
          </cell>
          <cell r="H63">
            <v>56</v>
          </cell>
        </row>
        <row r="67">
          <cell r="J67">
            <v>0</v>
          </cell>
          <cell r="K67">
            <v>0</v>
          </cell>
          <cell r="L67">
            <v>0</v>
          </cell>
        </row>
        <row r="70">
          <cell r="F70">
            <v>26846</v>
          </cell>
          <cell r="G70">
            <v>14439</v>
          </cell>
          <cell r="H70">
            <v>14439</v>
          </cell>
        </row>
        <row r="71">
          <cell r="H71">
            <v>899</v>
          </cell>
        </row>
        <row r="74">
          <cell r="J74">
            <v>0</v>
          </cell>
          <cell r="K74">
            <v>11032</v>
          </cell>
          <cell r="L74">
            <v>11032</v>
          </cell>
        </row>
      </sheetData>
      <sheetData sheetId="1">
        <row r="15">
          <cell r="F15">
            <v>11817</v>
          </cell>
          <cell r="G15">
            <v>15240</v>
          </cell>
          <cell r="H15">
            <v>13738</v>
          </cell>
        </row>
        <row r="16">
          <cell r="F16">
            <v>3646</v>
          </cell>
          <cell r="G16">
            <v>3376</v>
          </cell>
          <cell r="H16">
            <v>2221</v>
          </cell>
        </row>
        <row r="44">
          <cell r="F44">
            <v>11945</v>
          </cell>
          <cell r="G44">
            <v>14911</v>
          </cell>
          <cell r="H44">
            <v>12282</v>
          </cell>
        </row>
        <row r="53">
          <cell r="F53">
            <v>1600</v>
          </cell>
          <cell r="G53">
            <v>2805</v>
          </cell>
          <cell r="H53">
            <v>2645</v>
          </cell>
        </row>
        <row r="72">
          <cell r="F72">
            <v>18936</v>
          </cell>
          <cell r="G72">
            <v>12909</v>
          </cell>
          <cell r="H72">
            <v>10566</v>
          </cell>
        </row>
        <row r="81">
          <cell r="J81">
            <v>5842</v>
          </cell>
          <cell r="L81">
            <v>5910</v>
          </cell>
        </row>
        <row r="86">
          <cell r="J86">
            <v>35605</v>
          </cell>
          <cell r="L86">
            <v>11460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101">
          <cell r="F101">
            <v>973</v>
          </cell>
          <cell r="G101">
            <v>973</v>
          </cell>
          <cell r="H101">
            <v>973</v>
          </cell>
        </row>
      </sheetData>
      <sheetData sheetId="2"/>
      <sheetData sheetId="3">
        <row r="18">
          <cell r="F18">
            <v>23004.7</v>
          </cell>
        </row>
        <row r="26">
          <cell r="F26">
            <v>6331.56</v>
          </cell>
        </row>
        <row r="27">
          <cell r="F27">
            <v>23363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."/>
    </sheetNames>
    <sheetDataSet>
      <sheetData sheetId="0">
        <row r="48">
          <cell r="F48">
            <v>0</v>
          </cell>
          <cell r="G48">
            <v>0</v>
          </cell>
          <cell r="H4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F32D1-51CE-48E8-BCFF-5D6BB37DF2CA}">
  <dimension ref="A1:H36"/>
  <sheetViews>
    <sheetView tabSelected="1" zoomScaleNormal="100" workbookViewId="0">
      <selection activeCell="E16" sqref="E16"/>
    </sheetView>
  </sheetViews>
  <sheetFormatPr defaultRowHeight="12.75" x14ac:dyDescent="0.2"/>
  <cols>
    <col min="1" max="1" width="5" bestFit="1" customWidth="1"/>
    <col min="2" max="2" width="52" customWidth="1"/>
    <col min="3" max="7" width="10.5703125" bestFit="1" customWidth="1"/>
    <col min="8" max="8" width="9.42578125" bestFit="1" customWidth="1"/>
  </cols>
  <sheetData>
    <row r="1" spans="1:8" x14ac:dyDescent="0.2">
      <c r="A1" s="1" t="s">
        <v>0</v>
      </c>
      <c r="B1" s="1"/>
      <c r="C1" s="1"/>
      <c r="D1" s="1"/>
      <c r="E1" s="1"/>
      <c r="F1" s="1"/>
      <c r="G1" s="1"/>
    </row>
    <row r="2" spans="1:8" x14ac:dyDescent="0.2">
      <c r="A2" s="2" t="s">
        <v>1</v>
      </c>
      <c r="B2" s="3"/>
      <c r="C2" s="3"/>
      <c r="D2" s="3"/>
      <c r="E2" s="3"/>
      <c r="F2" s="3"/>
      <c r="G2" s="3"/>
    </row>
    <row r="3" spans="1:8" s="5" customFormat="1" ht="33.75" customHeight="1" x14ac:dyDescent="0.2">
      <c r="A3" s="4" t="s">
        <v>2</v>
      </c>
      <c r="B3" s="1"/>
      <c r="C3" s="1"/>
      <c r="D3" s="1"/>
      <c r="E3" s="1"/>
      <c r="F3" s="1"/>
      <c r="G3" s="1"/>
    </row>
    <row r="4" spans="1:8" s="5" customFormat="1" x14ac:dyDescent="0.2">
      <c r="E4" s="6" t="s">
        <v>3</v>
      </c>
      <c r="F4" s="6"/>
      <c r="G4" s="6"/>
      <c r="H4" s="6"/>
    </row>
    <row r="5" spans="1:8" x14ac:dyDescent="0.2">
      <c r="A5" s="7" t="s">
        <v>4</v>
      </c>
      <c r="B5" s="8" t="s">
        <v>5</v>
      </c>
      <c r="C5" s="9">
        <v>2020</v>
      </c>
      <c r="D5" s="10"/>
      <c r="E5" s="11"/>
      <c r="F5" s="12">
        <v>2021</v>
      </c>
      <c r="G5" s="12">
        <v>2022</v>
      </c>
      <c r="H5" s="12">
        <v>2023</v>
      </c>
    </row>
    <row r="6" spans="1:8" x14ac:dyDescent="0.2">
      <c r="A6" s="7"/>
      <c r="B6" s="8"/>
      <c r="C6" s="8" t="s">
        <v>6</v>
      </c>
      <c r="D6" s="8" t="s">
        <v>7</v>
      </c>
      <c r="E6" s="8" t="s">
        <v>8</v>
      </c>
      <c r="F6" s="13"/>
      <c r="G6" s="13"/>
      <c r="H6" s="13"/>
    </row>
    <row r="7" spans="1:8" x14ac:dyDescent="0.2">
      <c r="A7" s="14" t="s">
        <v>9</v>
      </c>
      <c r="B7" s="15"/>
      <c r="C7" s="15"/>
      <c r="D7" s="15"/>
      <c r="E7" s="15"/>
      <c r="F7" s="15"/>
      <c r="G7" s="15"/>
      <c r="H7" s="15"/>
    </row>
    <row r="8" spans="1:8" ht="24" customHeight="1" x14ac:dyDescent="0.2">
      <c r="A8" s="7">
        <v>1</v>
      </c>
      <c r="B8" s="16" t="s">
        <v>10</v>
      </c>
      <c r="C8" s="17">
        <f>+'[1]1.melléklet'!F20</f>
        <v>3906</v>
      </c>
      <c r="D8" s="17">
        <f>+'[1]1.melléklet'!G20</f>
        <v>4768</v>
      </c>
      <c r="E8" s="17">
        <f>+'[1]1.melléklet'!H20</f>
        <v>3489</v>
      </c>
      <c r="F8" s="18">
        <v>787</v>
      </c>
      <c r="G8" s="18">
        <f>+F8*1.1</f>
        <v>865.7</v>
      </c>
      <c r="H8" s="19">
        <f>+G8*1.1</f>
        <v>952.2700000000001</v>
      </c>
    </row>
    <row r="9" spans="1:8" x14ac:dyDescent="0.2">
      <c r="A9" s="7">
        <v>2</v>
      </c>
      <c r="B9" s="8" t="s">
        <v>11</v>
      </c>
      <c r="C9" s="18">
        <f>+'[1]1.melléklet'!F27</f>
        <v>24331</v>
      </c>
      <c r="D9" s="18">
        <f>+'[1]1.melléklet'!G27</f>
        <v>25787</v>
      </c>
      <c r="E9" s="18">
        <f>+'[1]1.melléklet'!H27</f>
        <v>25787</v>
      </c>
      <c r="F9" s="18">
        <v>23829</v>
      </c>
      <c r="G9" s="18">
        <f t="shared" ref="G9:H15" si="0">+F9*1.1</f>
        <v>26211.9</v>
      </c>
      <c r="H9" s="19">
        <f t="shared" si="0"/>
        <v>28833.090000000004</v>
      </c>
    </row>
    <row r="10" spans="1:8" x14ac:dyDescent="0.2">
      <c r="A10" s="7">
        <v>3</v>
      </c>
      <c r="B10" s="8" t="s">
        <v>12</v>
      </c>
      <c r="C10" s="18">
        <f>+'[1]1.melléklet'!F39</f>
        <v>1509</v>
      </c>
      <c r="D10" s="18">
        <f>+'[1]1.melléklet'!G39</f>
        <v>1509</v>
      </c>
      <c r="E10" s="18">
        <f>+'[1]1.melléklet'!H39</f>
        <v>1964</v>
      </c>
      <c r="F10" s="18">
        <v>2198</v>
      </c>
      <c r="G10" s="18">
        <f t="shared" si="0"/>
        <v>2417.8000000000002</v>
      </c>
      <c r="H10" s="19">
        <f t="shared" si="0"/>
        <v>2659.5800000000004</v>
      </c>
    </row>
    <row r="11" spans="1:8" x14ac:dyDescent="0.2">
      <c r="A11" s="7">
        <v>4</v>
      </c>
      <c r="B11" s="8" t="s">
        <v>13</v>
      </c>
      <c r="C11" s="18">
        <f>+'[2]1.sz.m.'!F48</f>
        <v>0</v>
      </c>
      <c r="D11" s="18">
        <f>+'[2]1.sz.m.'!G48</f>
        <v>0</v>
      </c>
      <c r="E11" s="18">
        <f>+'[2]1.sz.m.'!H48</f>
        <v>0</v>
      </c>
      <c r="F11" s="18"/>
      <c r="G11" s="18"/>
      <c r="H11" s="19"/>
    </row>
    <row r="12" spans="1:8" x14ac:dyDescent="0.2">
      <c r="A12" s="7">
        <v>5</v>
      </c>
      <c r="B12" s="8" t="s">
        <v>14</v>
      </c>
      <c r="C12" s="18">
        <f>+'[1]1.melléklet'!F57</f>
        <v>4320</v>
      </c>
      <c r="D12" s="18">
        <f>+'[1]1.melléklet'!G57</f>
        <v>3630</v>
      </c>
      <c r="E12" s="18">
        <f>+'[1]1.melléklet'!H57</f>
        <v>4107</v>
      </c>
      <c r="F12" s="18">
        <v>5103</v>
      </c>
      <c r="G12" s="18">
        <f t="shared" si="0"/>
        <v>5613.3</v>
      </c>
      <c r="H12" s="19">
        <f>+G12*1.1</f>
        <v>6174.630000000001</v>
      </c>
    </row>
    <row r="13" spans="1:8" x14ac:dyDescent="0.2">
      <c r="A13" s="7">
        <v>6</v>
      </c>
      <c r="B13" s="8" t="s">
        <v>15</v>
      </c>
      <c r="C13" s="18">
        <f>+'[1]1.melléklet'!F58</f>
        <v>25</v>
      </c>
      <c r="D13" s="18">
        <f>+'[1]1.melléklet'!G58</f>
        <v>25</v>
      </c>
      <c r="E13" s="18">
        <f>+'[1]1.melléklet'!H58</f>
        <v>10</v>
      </c>
      <c r="F13" s="18">
        <v>200</v>
      </c>
      <c r="G13" s="18">
        <f t="shared" si="0"/>
        <v>220.00000000000003</v>
      </c>
      <c r="H13" s="19">
        <f>+G13*1.1</f>
        <v>242.00000000000006</v>
      </c>
    </row>
    <row r="14" spans="1:8" x14ac:dyDescent="0.2">
      <c r="A14" s="7">
        <v>7</v>
      </c>
      <c r="B14" s="8" t="s">
        <v>16</v>
      </c>
      <c r="C14" s="18">
        <f>+'[1]1.melléklet'!F63</f>
        <v>30</v>
      </c>
      <c r="D14" s="18">
        <f>+'[1]1.melléklet'!G63</f>
        <v>56</v>
      </c>
      <c r="E14" s="18">
        <f>+'[1]1.melléklet'!H63</f>
        <v>56</v>
      </c>
      <c r="F14" s="18"/>
      <c r="G14" s="18"/>
      <c r="H14" s="19"/>
    </row>
    <row r="15" spans="1:8" x14ac:dyDescent="0.2">
      <c r="A15" s="7">
        <v>8</v>
      </c>
      <c r="B15" s="8" t="s">
        <v>17</v>
      </c>
      <c r="C15" s="18">
        <f>+'[1]1.melléklet'!F70</f>
        <v>26846</v>
      </c>
      <c r="D15" s="18">
        <f>+'[1]1.melléklet'!G70</f>
        <v>14439</v>
      </c>
      <c r="E15" s="18">
        <f>+'[1]1.melléklet'!H70+'[1]1.melléklet'!H71</f>
        <v>15338</v>
      </c>
      <c r="F15" s="18">
        <v>5999</v>
      </c>
      <c r="G15" s="18">
        <f t="shared" si="0"/>
        <v>6598.9000000000005</v>
      </c>
      <c r="H15" s="19">
        <f>+G15*1.1</f>
        <v>7258.7900000000009</v>
      </c>
    </row>
    <row r="16" spans="1:8" x14ac:dyDescent="0.2">
      <c r="A16" s="20">
        <v>9</v>
      </c>
      <c r="B16" s="21" t="s">
        <v>18</v>
      </c>
      <c r="C16" s="22">
        <f t="shared" ref="C16:H16" si="1">SUM(C8:C15)</f>
        <v>60967</v>
      </c>
      <c r="D16" s="22">
        <f t="shared" si="1"/>
        <v>50214</v>
      </c>
      <c r="E16" s="22">
        <f t="shared" si="1"/>
        <v>50751</v>
      </c>
      <c r="F16" s="22">
        <f t="shared" si="1"/>
        <v>38116</v>
      </c>
      <c r="G16" s="22">
        <f t="shared" si="1"/>
        <v>41927.600000000006</v>
      </c>
      <c r="H16" s="22">
        <f t="shared" si="1"/>
        <v>46120.360000000008</v>
      </c>
    </row>
    <row r="17" spans="1:8" x14ac:dyDescent="0.2">
      <c r="A17" s="7">
        <v>10</v>
      </c>
      <c r="B17" s="8" t="s">
        <v>19</v>
      </c>
      <c r="C17" s="18">
        <f>+'[1]2.'!F15</f>
        <v>11817</v>
      </c>
      <c r="D17" s="18">
        <f>+'[1]2.'!G15</f>
        <v>15240</v>
      </c>
      <c r="E17" s="18">
        <f>+'[1]2.'!H15</f>
        <v>13738</v>
      </c>
      <c r="F17" s="18">
        <v>6360</v>
      </c>
      <c r="G17" s="18">
        <f>+F17*1.1</f>
        <v>6996.0000000000009</v>
      </c>
      <c r="H17" s="19">
        <f>+G17*1.1</f>
        <v>7695.6000000000013</v>
      </c>
    </row>
    <row r="18" spans="1:8" x14ac:dyDescent="0.2">
      <c r="A18" s="7">
        <v>11</v>
      </c>
      <c r="B18" s="8" t="s">
        <v>20</v>
      </c>
      <c r="C18" s="18">
        <f>+'[1]2.'!F16</f>
        <v>3646</v>
      </c>
      <c r="D18" s="18">
        <f>+'[1]2.'!G16</f>
        <v>3376</v>
      </c>
      <c r="E18" s="18">
        <f>+'[1]2.'!H16</f>
        <v>2221</v>
      </c>
      <c r="F18" s="18">
        <v>1537</v>
      </c>
      <c r="G18" s="18">
        <f t="shared" ref="G18:H21" si="2">+F18*1.1</f>
        <v>1690.7</v>
      </c>
      <c r="H18" s="19">
        <f t="shared" si="2"/>
        <v>1859.7700000000002</v>
      </c>
    </row>
    <row r="19" spans="1:8" x14ac:dyDescent="0.2">
      <c r="A19" s="7">
        <v>12</v>
      </c>
      <c r="B19" s="8" t="s">
        <v>21</v>
      </c>
      <c r="C19" s="18">
        <f>+'[1]2.'!F44</f>
        <v>11945</v>
      </c>
      <c r="D19" s="18">
        <f>+'[1]2.'!G44</f>
        <v>14911</v>
      </c>
      <c r="E19" s="18">
        <f>+'[1]2.'!H44</f>
        <v>12282</v>
      </c>
      <c r="F19" s="18">
        <v>13794</v>
      </c>
      <c r="G19" s="18">
        <f t="shared" si="2"/>
        <v>15173.400000000001</v>
      </c>
      <c r="H19" s="19">
        <f t="shared" si="2"/>
        <v>16690.740000000002</v>
      </c>
    </row>
    <row r="20" spans="1:8" x14ac:dyDescent="0.2">
      <c r="A20" s="7">
        <v>13</v>
      </c>
      <c r="B20" s="8" t="s">
        <v>22</v>
      </c>
      <c r="C20" s="18">
        <f>+'[1]2.'!F53</f>
        <v>1600</v>
      </c>
      <c r="D20" s="18">
        <f>+'[1]2.'!G53</f>
        <v>2805</v>
      </c>
      <c r="E20" s="18">
        <f>+'[1]2.'!H53</f>
        <v>2645</v>
      </c>
      <c r="F20" s="18">
        <v>1278</v>
      </c>
      <c r="G20" s="18">
        <f t="shared" si="2"/>
        <v>1405.8000000000002</v>
      </c>
      <c r="H20" s="19">
        <f t="shared" si="2"/>
        <v>1546.3800000000003</v>
      </c>
    </row>
    <row r="21" spans="1:8" x14ac:dyDescent="0.2">
      <c r="A21" s="7">
        <v>14</v>
      </c>
      <c r="B21" s="8" t="s">
        <v>23</v>
      </c>
      <c r="C21" s="18">
        <f>+'[1]2.'!F72</f>
        <v>18936</v>
      </c>
      <c r="D21" s="18">
        <f>+'[1]2.'!G72</f>
        <v>12909</v>
      </c>
      <c r="E21" s="18">
        <f>+'[1]2.'!H72</f>
        <v>10566</v>
      </c>
      <c r="F21" s="18">
        <v>5147</v>
      </c>
      <c r="G21" s="18">
        <f t="shared" si="2"/>
        <v>5661.7000000000007</v>
      </c>
      <c r="H21" s="19">
        <f t="shared" si="2"/>
        <v>6227.8700000000017</v>
      </c>
    </row>
    <row r="22" spans="1:8" x14ac:dyDescent="0.2">
      <c r="A22" s="7">
        <v>15</v>
      </c>
      <c r="B22" s="8" t="s">
        <v>24</v>
      </c>
      <c r="C22" s="18">
        <f>+'[1]2.'!F101</f>
        <v>973</v>
      </c>
      <c r="D22" s="18">
        <f>+'[1]2.'!G101</f>
        <v>973</v>
      </c>
      <c r="E22" s="18">
        <f>+'[1]2.'!H101</f>
        <v>973</v>
      </c>
      <c r="F22" s="18">
        <v>0</v>
      </c>
      <c r="G22" s="18"/>
      <c r="H22" s="19"/>
    </row>
    <row r="23" spans="1:8" x14ac:dyDescent="0.2">
      <c r="A23" s="20">
        <v>16</v>
      </c>
      <c r="B23" s="21" t="s">
        <v>25</v>
      </c>
      <c r="C23" s="22">
        <f>SUM(C17:C22)</f>
        <v>48917</v>
      </c>
      <c r="D23" s="22">
        <f>SUM(D17:D22)-1</f>
        <v>50213</v>
      </c>
      <c r="E23" s="22">
        <f>SUM(E17:E22)+1</f>
        <v>42426</v>
      </c>
      <c r="F23" s="22">
        <f>SUM(F17:F22)</f>
        <v>28116</v>
      </c>
      <c r="G23" s="22">
        <f>SUM(G17:G21)</f>
        <v>30927.600000000002</v>
      </c>
      <c r="H23" s="22">
        <f>SUM(H17:H21)</f>
        <v>34020.36</v>
      </c>
    </row>
    <row r="24" spans="1:8" x14ac:dyDescent="0.2">
      <c r="A24" s="23" t="s">
        <v>26</v>
      </c>
      <c r="B24" s="24"/>
      <c r="C24" s="24"/>
      <c r="D24" s="24"/>
      <c r="E24" s="24"/>
      <c r="F24" s="24"/>
      <c r="G24" s="24"/>
      <c r="H24" s="25"/>
    </row>
    <row r="25" spans="1:8" x14ac:dyDescent="0.2">
      <c r="A25" s="7">
        <v>17</v>
      </c>
      <c r="B25" s="8" t="s">
        <v>27</v>
      </c>
      <c r="C25" s="18">
        <f>+'[1]1.melléklet'!J33</f>
        <v>0</v>
      </c>
      <c r="D25" s="18">
        <f>+'[1]1.melléklet'!K33</f>
        <v>0</v>
      </c>
      <c r="E25" s="18">
        <f>+'[1]1.melléklet'!L33</f>
        <v>0</v>
      </c>
      <c r="F25" s="18">
        <v>1900</v>
      </c>
      <c r="G25" s="18">
        <f>+F25*1.1</f>
        <v>2090</v>
      </c>
      <c r="H25" s="19">
        <f>+G25*1.1</f>
        <v>2299</v>
      </c>
    </row>
    <row r="26" spans="1:8" x14ac:dyDescent="0.2">
      <c r="A26" s="7">
        <v>18</v>
      </c>
      <c r="B26" s="8" t="s">
        <v>28</v>
      </c>
      <c r="C26" s="18">
        <f>+'[1]1.melléklet'!J45</f>
        <v>29397</v>
      </c>
      <c r="D26" s="18">
        <f>+'[1]1.melléklet'!K45</f>
        <v>41667</v>
      </c>
      <c r="E26" s="18">
        <f>+'[1]1.melléklet'!L45</f>
        <v>36148</v>
      </c>
      <c r="F26" s="18"/>
      <c r="G26" s="18"/>
      <c r="H26" s="19"/>
    </row>
    <row r="27" spans="1:8" x14ac:dyDescent="0.2">
      <c r="A27" s="7">
        <v>19</v>
      </c>
      <c r="B27" s="8" t="s">
        <v>29</v>
      </c>
      <c r="C27" s="18">
        <f>+'[1]1.melléklet'!J67</f>
        <v>0</v>
      </c>
      <c r="D27" s="18">
        <f>+'[1]1.melléklet'!K67</f>
        <v>0</v>
      </c>
      <c r="E27" s="18">
        <f>+'[1]1.melléklet'!L67</f>
        <v>0</v>
      </c>
      <c r="F27" s="18"/>
      <c r="G27" s="18"/>
      <c r="H27" s="19"/>
    </row>
    <row r="28" spans="1:8" x14ac:dyDescent="0.2">
      <c r="A28" s="7">
        <v>28</v>
      </c>
      <c r="B28" s="8" t="s">
        <v>30</v>
      </c>
      <c r="C28" s="18">
        <f>+'[1]1.melléklet'!J74</f>
        <v>0</v>
      </c>
      <c r="D28" s="18">
        <f>+'[1]1.melléklet'!K74</f>
        <v>11032</v>
      </c>
      <c r="E28" s="18">
        <f>+'[1]1.melléklet'!L74</f>
        <v>11032</v>
      </c>
      <c r="F28" s="18">
        <v>1702</v>
      </c>
      <c r="G28" s="18">
        <f>+F28*1.1</f>
        <v>1872.2</v>
      </c>
      <c r="H28" s="19">
        <f>+G28*1.1</f>
        <v>2059.42</v>
      </c>
    </row>
    <row r="29" spans="1:8" x14ac:dyDescent="0.2">
      <c r="A29" s="26">
        <v>37</v>
      </c>
      <c r="B29" s="21" t="s">
        <v>31</v>
      </c>
      <c r="C29" s="22">
        <f t="shared" ref="C29:H29" si="3">SUM(C25:C28)</f>
        <v>29397</v>
      </c>
      <c r="D29" s="22">
        <f t="shared" si="3"/>
        <v>52699</v>
      </c>
      <c r="E29" s="22">
        <f t="shared" si="3"/>
        <v>47180</v>
      </c>
      <c r="F29" s="22">
        <f t="shared" si="3"/>
        <v>3602</v>
      </c>
      <c r="G29" s="22">
        <f t="shared" si="3"/>
        <v>3962.2</v>
      </c>
      <c r="H29" s="22">
        <f t="shared" si="3"/>
        <v>4358.42</v>
      </c>
    </row>
    <row r="30" spans="1:8" x14ac:dyDescent="0.2">
      <c r="A30" s="7">
        <v>38</v>
      </c>
      <c r="B30" s="8" t="s">
        <v>32</v>
      </c>
      <c r="C30" s="18">
        <f>+'[1]2.'!J81</f>
        <v>5842</v>
      </c>
      <c r="D30" s="18">
        <f>+'[1]4.'!F26</f>
        <v>6331.56</v>
      </c>
      <c r="E30" s="18">
        <f>+'[1]2.'!L81</f>
        <v>5910</v>
      </c>
      <c r="F30" s="18">
        <v>852</v>
      </c>
      <c r="G30" s="18">
        <f>+F30*1.1</f>
        <v>937.2</v>
      </c>
      <c r="H30" s="19">
        <f>+G30*1.1</f>
        <v>1030.92</v>
      </c>
    </row>
    <row r="31" spans="1:8" x14ac:dyDescent="0.2">
      <c r="A31" s="7">
        <v>39</v>
      </c>
      <c r="B31" s="8" t="s">
        <v>33</v>
      </c>
      <c r="C31" s="18">
        <f>+'[1]2.'!J86-1</f>
        <v>35604</v>
      </c>
      <c r="D31" s="18">
        <f>+'[1]4.'!F18</f>
        <v>23004.7</v>
      </c>
      <c r="E31" s="18">
        <f>+'[1]2.'!L86</f>
        <v>11460</v>
      </c>
      <c r="F31" s="18">
        <v>10000</v>
      </c>
      <c r="G31" s="18">
        <v>11000</v>
      </c>
      <c r="H31" s="18">
        <v>12100</v>
      </c>
    </row>
    <row r="32" spans="1:8" x14ac:dyDescent="0.2">
      <c r="A32" s="7">
        <v>40</v>
      </c>
      <c r="B32" s="8" t="s">
        <v>34</v>
      </c>
      <c r="C32" s="18">
        <f>+'[1]2.'!J95</f>
        <v>0</v>
      </c>
      <c r="D32" s="18">
        <f>+'[1]2.'!K95</f>
        <v>0</v>
      </c>
      <c r="E32" s="18">
        <f>+'[1]2.'!L95</f>
        <v>0</v>
      </c>
      <c r="F32" s="18">
        <f>300+2450</f>
        <v>2750</v>
      </c>
      <c r="G32" s="18">
        <f>+F32*1.1</f>
        <v>3025.0000000000005</v>
      </c>
      <c r="H32" s="19">
        <f>+G32*1.1</f>
        <v>3327.5000000000009</v>
      </c>
    </row>
    <row r="33" spans="1:8" x14ac:dyDescent="0.2">
      <c r="A33" s="7">
        <v>41</v>
      </c>
      <c r="B33" s="8" t="s">
        <v>35</v>
      </c>
      <c r="C33" s="18">
        <f>+'[1]2.'!J101</f>
        <v>0</v>
      </c>
      <c r="D33" s="18">
        <f>+'[1]4.'!F27</f>
        <v>23363</v>
      </c>
      <c r="E33" s="18">
        <f>+'[1]2.'!L101</f>
        <v>0</v>
      </c>
      <c r="F33" s="18"/>
      <c r="G33" s="18"/>
      <c r="H33" s="19"/>
    </row>
    <row r="34" spans="1:8" x14ac:dyDescent="0.2">
      <c r="A34" s="26">
        <v>49</v>
      </c>
      <c r="B34" s="21" t="s">
        <v>36</v>
      </c>
      <c r="C34" s="22">
        <f t="shared" ref="C34:H34" si="4">SUM(C30:C33)</f>
        <v>41446</v>
      </c>
      <c r="D34" s="22">
        <f t="shared" si="4"/>
        <v>52699.26</v>
      </c>
      <c r="E34" s="22">
        <f t="shared" si="4"/>
        <v>17370</v>
      </c>
      <c r="F34" s="22">
        <f t="shared" si="4"/>
        <v>13602</v>
      </c>
      <c r="G34" s="22">
        <f t="shared" si="4"/>
        <v>14962.2</v>
      </c>
      <c r="H34" s="22">
        <f t="shared" si="4"/>
        <v>16458.420000000002</v>
      </c>
    </row>
    <row r="35" spans="1:8" x14ac:dyDescent="0.2">
      <c r="A35" s="27">
        <v>50</v>
      </c>
      <c r="B35" s="28" t="s">
        <v>37</v>
      </c>
      <c r="C35" s="29">
        <f>+C16+C29-1</f>
        <v>90363</v>
      </c>
      <c r="D35" s="29">
        <f>+D16+D29-1</f>
        <v>102912</v>
      </c>
      <c r="E35" s="29">
        <f t="shared" ref="E35:H35" si="5">+E16+E29</f>
        <v>97931</v>
      </c>
      <c r="F35" s="29">
        <f t="shared" si="5"/>
        <v>41718</v>
      </c>
      <c r="G35" s="29">
        <f t="shared" si="5"/>
        <v>45889.8</v>
      </c>
      <c r="H35" s="29">
        <f t="shared" si="5"/>
        <v>50478.780000000006</v>
      </c>
    </row>
    <row r="36" spans="1:8" x14ac:dyDescent="0.2">
      <c r="A36" s="27">
        <v>51</v>
      </c>
      <c r="B36" s="28" t="s">
        <v>38</v>
      </c>
      <c r="C36" s="30">
        <f>+C34+C23</f>
        <v>90363</v>
      </c>
      <c r="D36" s="30">
        <f>+D34+D23</f>
        <v>102912.26000000001</v>
      </c>
      <c r="E36" s="30">
        <f>+E23+E34</f>
        <v>59796</v>
      </c>
      <c r="F36" s="30">
        <f>+F23+F34</f>
        <v>41718</v>
      </c>
      <c r="G36" s="30">
        <f>+G23+G34</f>
        <v>45889.8</v>
      </c>
      <c r="H36" s="30">
        <f>+H23+H34</f>
        <v>50478.78</v>
      </c>
    </row>
  </sheetData>
  <mergeCells count="10">
    <mergeCell ref="A7:H7"/>
    <mergeCell ref="A24:H24"/>
    <mergeCell ref="A1:G1"/>
    <mergeCell ref="A2:G2"/>
    <mergeCell ref="A3:G3"/>
    <mergeCell ref="E4:H4"/>
    <mergeCell ref="C5:E5"/>
    <mergeCell ref="F5:F6"/>
    <mergeCell ref="G5:G6"/>
    <mergeCell ref="H5:H6"/>
  </mergeCells>
  <pageMargins left="0.75" right="0.75" top="1" bottom="1" header="0.5" footer="0.5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zalacseb</dc:creator>
  <cp:lastModifiedBy>zalacseb</cp:lastModifiedBy>
  <dcterms:created xsi:type="dcterms:W3CDTF">2021-05-31T09:18:43Z</dcterms:created>
  <dcterms:modified xsi:type="dcterms:W3CDTF">2021-05-31T09:18:51Z</dcterms:modified>
</cp:coreProperties>
</file>